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sharedStrings+xml" PartName="/xl/sharedStrings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drawing+xml" PartName="/xl/drawings/drawing8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4.xml"/>
  <Override ContentType="application/vnd.openxmlformats-officedocument.drawing+xml" PartName="/xl/drawings/drawing6.xml"/>
  <Override ContentType="application/vnd.openxmlformats-officedocument.drawing+xml" PartName="/xl/drawings/drawing3.xml"/>
  <Override ContentType="application/vnd.openxmlformats-officedocument.drawing+xml" PartName="/xl/drawings/drawing9.xml"/>
  <Override ContentType="application/vnd.openxmlformats-officedocument.drawing+xml" PartName="/xl/drawings/drawing7.xml"/>
  <Override ContentType="application/vnd.openxmlformats-officedocument.drawing+xml" PartName="/xl/drawings/drawing5.xml"/>
  <Override ContentType="application/vnd.openxmlformats-officedocument.spreadsheetml.worksheet+xml" PartName="/xl/worksheets/sheet5.xml"/>
  <Override ContentType="application/vnd.openxmlformats-officedocument.spreadsheetml.worksheet+xml" PartName="/xl/worksheets/sheet2.xml"/>
  <Override ContentType="application/vnd.openxmlformats-officedocument.spreadsheetml.worksheet+xml" PartName="/xl/worksheets/sheet8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7.xml"/>
  <Override ContentType="application/vnd.openxmlformats-officedocument.spreadsheetml.worksheet+xml" PartName="/xl/worksheets/sheet9.xml"/>
  <Override ContentType="application/vnd.openxmlformats-officedocument.spreadsheetml.worksheet+xml" PartName="/xl/worksheets/sheet6.xml"/>
  <Override ContentType="application/vnd.openxmlformats-officedocument.spreadsheetml.worksheet+xml" PartName="/xl/worksheets/sheet4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1.xml"/>
  <Override ContentType="application/vnd.openxmlformats-package.core-properties+xml" PartName="/docProps/core.xml"/>
</Types>
</file>

<file path=_rels/.rels><?xml version="1.0" encoding="UTF-8" standalone="yes"?><Relationships xmlns="http://schemas.openxmlformats.org/package/2006/relationships"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Data" sheetId="1" r:id="rId4"/>
    <sheet state="visible" name="Production Report" sheetId="2" r:id="rId5"/>
    <sheet state="visible" name="Payment Report" sheetId="3" r:id="rId6"/>
    <sheet state="visible" name="Machine Report" sheetId="4" r:id="rId7"/>
    <sheet state="visible" name="Total Monthly Incentive" sheetId="5" r:id="rId8"/>
    <sheet state="visible" name="_Working1_" sheetId="6" r:id="rId9"/>
    <sheet state="visible" name="_Working2_" sheetId="7" r:id="rId10"/>
    <sheet state="visible" name="_Working3_" sheetId="8" r:id="rId11"/>
    <sheet state="visible" name="_Working4_" sheetId="9" r:id="rId12"/>
  </sheets>
  <definedNames>
    <definedName hidden="1" localSheetId="0" name="_xlnm._FilterDatabase">MasterData!$A$1:$AC$220</definedName>
    <definedName hidden="1" localSheetId="1" name="_xlnm._FilterDatabase">'Production Report'!$A$1:$AA$583</definedName>
    <definedName hidden="1" localSheetId="2" name="_xlnm._FilterDatabase">'Payment Report'!$A$1:$H$1000</definedName>
  </definedNames>
  <calcPr/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<sst xmlns="http://schemas.openxmlformats.org/spreadsheetml/2006/main" count="2284" uniqueCount="321">
  <si>
    <t>Dates</t>
  </si>
  <si>
    <t>Operator Name</t>
  </si>
  <si>
    <t>Incentive Owner</t>
  </si>
  <si>
    <t>Status</t>
  </si>
  <si>
    <t>Incentive Multiplier</t>
  </si>
  <si>
    <t>Set</t>
  </si>
  <si>
    <t>Shift</t>
  </si>
  <si>
    <t>Machine</t>
  </si>
  <si>
    <t>3/2/2020</t>
  </si>
  <si>
    <t>Keshav Patil</t>
  </si>
  <si>
    <t>Operator</t>
  </si>
  <si>
    <t>Set 1</t>
  </si>
  <si>
    <t>Day</t>
  </si>
  <si>
    <t>Sheen 1</t>
  </si>
  <si>
    <t>3/3/2020</t>
  </si>
  <si>
    <t>Rahul</t>
  </si>
  <si>
    <t>Night</t>
  </si>
  <si>
    <t>Sheen 2</t>
  </si>
  <si>
    <t>3/4/2020</t>
  </si>
  <si>
    <t>Kayam</t>
  </si>
  <si>
    <t xml:space="preserve">Set 2 </t>
  </si>
  <si>
    <t>Set 2</t>
  </si>
  <si>
    <t>Mtex- 2</t>
  </si>
  <si>
    <t>3/5/2020</t>
  </si>
  <si>
    <t>Manish</t>
  </si>
  <si>
    <t>Feiya - 2</t>
  </si>
  <si>
    <t>3/6/2020</t>
  </si>
  <si>
    <t>Anand</t>
  </si>
  <si>
    <t>Supervisor</t>
  </si>
  <si>
    <t>Set 3</t>
  </si>
  <si>
    <t>Feiya - 1</t>
  </si>
  <si>
    <t>3/7/2020</t>
  </si>
  <si>
    <t>Guddu</t>
  </si>
  <si>
    <t>Semi operator</t>
  </si>
  <si>
    <t>Mtex- 1</t>
  </si>
  <si>
    <t>3/8/2020</t>
  </si>
  <si>
    <t xml:space="preserve"> Rakesh</t>
  </si>
  <si>
    <t>Set 4</t>
  </si>
  <si>
    <t>24 head</t>
  </si>
  <si>
    <t>3/9/2020</t>
  </si>
  <si>
    <t>Deepak patil</t>
  </si>
  <si>
    <t>Feiya- 16</t>
  </si>
  <si>
    <t>3/11/2020</t>
  </si>
  <si>
    <t>Munna Kumar</t>
  </si>
  <si>
    <t>Set 5</t>
  </si>
  <si>
    <t>SWF - 1</t>
  </si>
  <si>
    <t>3/12/2020</t>
  </si>
  <si>
    <t>Laxmikant</t>
  </si>
  <si>
    <t>SWF - 2</t>
  </si>
  <si>
    <t>3/13/2020</t>
  </si>
  <si>
    <t>Raj</t>
  </si>
  <si>
    <t>3/14/2020</t>
  </si>
  <si>
    <t>Anil</t>
  </si>
  <si>
    <t>3/16/2020</t>
  </si>
  <si>
    <t>Niranjan</t>
  </si>
  <si>
    <t>3/17/2020</t>
  </si>
  <si>
    <t>Arjun</t>
  </si>
  <si>
    <t>3/18/2020</t>
  </si>
  <si>
    <t>Dhaneshwar</t>
  </si>
  <si>
    <t>3/19/2020</t>
  </si>
  <si>
    <t>PIECE NO.</t>
  </si>
  <si>
    <t>MTR.</t>
  </si>
  <si>
    <t>P.O.NO.</t>
  </si>
  <si>
    <t>DATE</t>
  </si>
  <si>
    <t>OPERATORS NAME</t>
  </si>
  <si>
    <t>SHIFT</t>
  </si>
  <si>
    <t>SET</t>
  </si>
  <si>
    <t>MACHINE</t>
  </si>
  <si>
    <t>D.NO.</t>
  </si>
  <si>
    <t>STICH</t>
  </si>
  <si>
    <t>FRAME</t>
  </si>
  <si>
    <t>TOTAL PRODUCTION</t>
  </si>
  <si>
    <t>ACTUAL PRODUCTION</t>
  </si>
  <si>
    <t>Difference</t>
  </si>
  <si>
    <t>Emb271</t>
  </si>
  <si>
    <t>Rakesh</t>
  </si>
  <si>
    <t>7+8</t>
  </si>
  <si>
    <t>Emb311</t>
  </si>
  <si>
    <t>DMD - 15</t>
  </si>
  <si>
    <t>8+9</t>
  </si>
  <si>
    <t>3+4</t>
  </si>
  <si>
    <t>DMD - 03</t>
  </si>
  <si>
    <t>6+7</t>
  </si>
  <si>
    <t>Emb305</t>
  </si>
  <si>
    <t>Deepak Patil</t>
  </si>
  <si>
    <t>11+12</t>
  </si>
  <si>
    <t>Saffron - 06</t>
  </si>
  <si>
    <t>Emb318</t>
  </si>
  <si>
    <t>Delta - 04</t>
  </si>
  <si>
    <t>DMD - 14</t>
  </si>
  <si>
    <t>5+6</t>
  </si>
  <si>
    <t>4+5</t>
  </si>
  <si>
    <t>10+11</t>
  </si>
  <si>
    <t>9+10</t>
  </si>
  <si>
    <t>12+13</t>
  </si>
  <si>
    <t>Emb320</t>
  </si>
  <si>
    <t>Emb317</t>
  </si>
  <si>
    <t>Saffron - 01</t>
  </si>
  <si>
    <t>Emb319</t>
  </si>
  <si>
    <t>Emb321</t>
  </si>
  <si>
    <t>DMD - 01</t>
  </si>
  <si>
    <t>Emb310</t>
  </si>
  <si>
    <t>10+9</t>
  </si>
  <si>
    <t>Delta - 02</t>
  </si>
  <si>
    <t xml:space="preserve">Rahul </t>
  </si>
  <si>
    <t>Emb302</t>
  </si>
  <si>
    <t xml:space="preserve">DMD </t>
  </si>
  <si>
    <t>13+14</t>
  </si>
  <si>
    <t>DMD - 02</t>
  </si>
  <si>
    <t>Emb323</t>
  </si>
  <si>
    <t>Delta - 01</t>
  </si>
  <si>
    <t>Delta - 03</t>
  </si>
  <si>
    <t>Emb333</t>
  </si>
  <si>
    <t>Emb301</t>
  </si>
  <si>
    <t>Saffron - 04</t>
  </si>
  <si>
    <t>Emb331</t>
  </si>
  <si>
    <t>Saffron - 05</t>
  </si>
  <si>
    <t>Rakesh Kumar</t>
  </si>
  <si>
    <t>Emb327</t>
  </si>
  <si>
    <t>Sample</t>
  </si>
  <si>
    <t>1+1</t>
  </si>
  <si>
    <t>Emb304</t>
  </si>
  <si>
    <t>Saffron - 02</t>
  </si>
  <si>
    <t>Delta - 09</t>
  </si>
  <si>
    <t xml:space="preserve">Guddu </t>
  </si>
  <si>
    <t>Emb337</t>
  </si>
  <si>
    <t xml:space="preserve">Rakesh </t>
  </si>
  <si>
    <t>DMD - 04</t>
  </si>
  <si>
    <t>DMD - 11</t>
  </si>
  <si>
    <t>Actual Production</t>
  </si>
  <si>
    <t>Incentive</t>
  </si>
  <si>
    <t>Grand Total</t>
  </si>
  <si>
    <t>Date | Operator</t>
  </si>
  <si>
    <t>Date | Operator | Production</t>
  </si>
  <si>
    <t>Date | Set | Machine</t>
  </si>
  <si>
    <t/>
  </si>
  <si>
    <t>3/11/2020|</t>
  </si>
  <si>
    <t>3/11/2020|Anand</t>
  </si>
  <si>
    <t>3/11/2020|Arjun</t>
  </si>
  <si>
    <t>3/11/2020|Deepak Patil</t>
  </si>
  <si>
    <t>3/11/2020|Dhaneshwar</t>
  </si>
  <si>
    <t>3/11/2020|Laxmikant</t>
  </si>
  <si>
    <t>3/11/2020|Niranjan</t>
  </si>
  <si>
    <t>3/11/2020|Rahul</t>
  </si>
  <si>
    <t>3/11/2020|Raj</t>
  </si>
  <si>
    <t>3/12/2020|</t>
  </si>
  <si>
    <t>3/12/2020|Anand</t>
  </si>
  <si>
    <t>3/12/2020|Arjun</t>
  </si>
  <si>
    <t>3/12/2020|Dhaneshwar</t>
  </si>
  <si>
    <t>3/12/2020|Guddu</t>
  </si>
  <si>
    <t>3/12/2020|Kayam</t>
  </si>
  <si>
    <t>3/12/2020|Keshav Patil</t>
  </si>
  <si>
    <t>3/12/2020|Laxmikant</t>
  </si>
  <si>
    <t>3/12/2020|Niranjan</t>
  </si>
  <si>
    <t>3/12/2020|Rahul</t>
  </si>
  <si>
    <t>3/12/2020|Raj</t>
  </si>
  <si>
    <t>3/12/2020|Rakesh</t>
  </si>
  <si>
    <t>3/13/2020|</t>
  </si>
  <si>
    <t>3/13/2020|Anand</t>
  </si>
  <si>
    <t>3/13/2020|Arjun</t>
  </si>
  <si>
    <t>3/13/2020|Deepak Patil</t>
  </si>
  <si>
    <t>3/13/2020|Dhaneshwar</t>
  </si>
  <si>
    <t>3/13/2020|Guddu</t>
  </si>
  <si>
    <t>3/13/2020|Kayam</t>
  </si>
  <si>
    <t>3/13/2020|Keshav Patil</t>
  </si>
  <si>
    <t>3/13/2020|Niranjan</t>
  </si>
  <si>
    <t>3/13/2020|Rahul</t>
  </si>
  <si>
    <t>3/13/2020|Raj</t>
  </si>
  <si>
    <t>3/13/2020|Rakesh</t>
  </si>
  <si>
    <t>3/14/2020|</t>
  </si>
  <si>
    <t>3/14/2020|Anand</t>
  </si>
  <si>
    <t>3/14/2020|Arjun</t>
  </si>
  <si>
    <t>3/14/2020|Deepak Patil</t>
  </si>
  <si>
    <t>3/14/2020|Dhaneshwar</t>
  </si>
  <si>
    <t>3/14/2020|Guddu</t>
  </si>
  <si>
    <t>3/14/2020|Kayam</t>
  </si>
  <si>
    <t>3/14/2020|Keshav Patil</t>
  </si>
  <si>
    <t>3/14/2020|Laxmikant</t>
  </si>
  <si>
    <t>3/14/2020|Niranjan</t>
  </si>
  <si>
    <t xml:space="preserve">3/14/2020|Rahul </t>
  </si>
  <si>
    <t>3/14/2020|Raj</t>
  </si>
  <si>
    <t>3/14/2020|Rakesh Kumar</t>
  </si>
  <si>
    <t>3/16/2020|</t>
  </si>
  <si>
    <t>3/16/2020|Anand</t>
  </si>
  <si>
    <t>3/16/2020|Deepak Patil</t>
  </si>
  <si>
    <t>3/16/2020|Dhaneshwar</t>
  </si>
  <si>
    <t>3/16/2020|Guddu</t>
  </si>
  <si>
    <t>3/16/2020|Kayam</t>
  </si>
  <si>
    <t>3/16/2020|Keshav Patil</t>
  </si>
  <si>
    <t>3/16/2020|Laxmikant</t>
  </si>
  <si>
    <t>3/16/2020|Niranjan</t>
  </si>
  <si>
    <t>3/16/2020|Rahul</t>
  </si>
  <si>
    <t>3/16/2020|Raj</t>
  </si>
  <si>
    <t>3/16/2020|Rakesh</t>
  </si>
  <si>
    <t>3/17/2020|</t>
  </si>
  <si>
    <t>3/17/2020|Anand</t>
  </si>
  <si>
    <t>3/17/2020|Arjun</t>
  </si>
  <si>
    <t>3/17/2020|Deepak Patil</t>
  </si>
  <si>
    <t>3/17/2020|Dhaneshwar</t>
  </si>
  <si>
    <t xml:space="preserve">3/17/2020|Guddu </t>
  </si>
  <si>
    <t>3/17/2020|Kayam</t>
  </si>
  <si>
    <t>3/17/2020|Keshav Patil</t>
  </si>
  <si>
    <t>3/17/2020|Laxmikant</t>
  </si>
  <si>
    <t>3/17/2020|Niranjan</t>
  </si>
  <si>
    <t>3/17/2020|Rahul</t>
  </si>
  <si>
    <t>3/17/2020|Raj</t>
  </si>
  <si>
    <t>3/17/2020|Rakesh</t>
  </si>
  <si>
    <t>3/18/2020|</t>
  </si>
  <si>
    <t>3/18/2020|Anand</t>
  </si>
  <si>
    <t>3/18/2020|Arjun</t>
  </si>
  <si>
    <t>3/18/2020|Deepak Patil</t>
  </si>
  <si>
    <t>3/18/2020|Dhaneshwar</t>
  </si>
  <si>
    <t>3/18/2020|Guddu</t>
  </si>
  <si>
    <t>3/18/2020|Kayam</t>
  </si>
  <si>
    <t>3/18/2020|Keshav Patil</t>
  </si>
  <si>
    <t>3/18/2020|Laxmikant</t>
  </si>
  <si>
    <t>3/18/2020|Niranjan</t>
  </si>
  <si>
    <t>3/18/2020|Rahul</t>
  </si>
  <si>
    <t>3/18/2020|Raj</t>
  </si>
  <si>
    <t xml:space="preserve">3/18/2020|Rakesh </t>
  </si>
  <si>
    <t>3/19/2020|</t>
  </si>
  <si>
    <t>3/19/2020|Anand</t>
  </si>
  <si>
    <t>3/19/2020|Arjun</t>
  </si>
  <si>
    <t>3/19/2020|Deepak Patil</t>
  </si>
  <si>
    <t>3/19/2020|Dhaneshwar</t>
  </si>
  <si>
    <t>3/19/2020|Kayam</t>
  </si>
  <si>
    <t>3/19/2020|Keshav Patil</t>
  </si>
  <si>
    <t>3/19/2020|Laxmikant</t>
  </si>
  <si>
    <t>3/19/2020|Niranjan</t>
  </si>
  <si>
    <t>3/19/2020|Rahul</t>
  </si>
  <si>
    <t>3/19/2020|Raj</t>
  </si>
  <si>
    <t>3/19/2020|Rakesh</t>
  </si>
  <si>
    <t>3/2/2020|</t>
  </si>
  <si>
    <t>3/2/2020|Anand</t>
  </si>
  <si>
    <t>3/2/2020|Anil</t>
  </si>
  <si>
    <t>3/2/2020|Deepak Patil</t>
  </si>
  <si>
    <t>3/2/2020|Guddu</t>
  </si>
  <si>
    <t>3/2/2020|Kayam</t>
  </si>
  <si>
    <t>3/2/2020|Keshav Patil</t>
  </si>
  <si>
    <t>3/2/2020|Laxmikant</t>
  </si>
  <si>
    <t>3/2/2020|Rahul</t>
  </si>
  <si>
    <t>3/2/2020|Raj</t>
  </si>
  <si>
    <t>3/2/2020|Rakesh</t>
  </si>
  <si>
    <t>3/3/2020|</t>
  </si>
  <si>
    <t>3/3/2020|Anand</t>
  </si>
  <si>
    <t>3/3/2020|Anil</t>
  </si>
  <si>
    <t>3/3/2020|Deepak Patil</t>
  </si>
  <si>
    <t>3/3/2020|Guddu</t>
  </si>
  <si>
    <t>3/3/2020|Kayam</t>
  </si>
  <si>
    <t>3/3/2020|Keshav Patil</t>
  </si>
  <si>
    <t>3/3/2020|Rahul</t>
  </si>
  <si>
    <t>3/3/2020|Rakesh</t>
  </si>
  <si>
    <t>3/4/2020|</t>
  </si>
  <si>
    <t>3/4/2020|Anand</t>
  </si>
  <si>
    <t>3/4/2020|Anil</t>
  </si>
  <si>
    <t>3/4/2020|Deepak Patil</t>
  </si>
  <si>
    <t>3/4/2020|Guddu</t>
  </si>
  <si>
    <t>3/4/2020|Kayam</t>
  </si>
  <si>
    <t>3/4/2020|Keshav Patil</t>
  </si>
  <si>
    <t>3/4/2020|Laxmikant</t>
  </si>
  <si>
    <t>3/4/2020|Niranjan</t>
  </si>
  <si>
    <t>3/4/2020|Rahul</t>
  </si>
  <si>
    <t>3/4/2020|Raj</t>
  </si>
  <si>
    <t>3/4/2020|Rakesh</t>
  </si>
  <si>
    <t>3/5/2020|</t>
  </si>
  <si>
    <t>3/5/2020|Anand</t>
  </si>
  <si>
    <t>3/5/2020|Deepak Patil</t>
  </si>
  <si>
    <t>3/5/2020|Guddu</t>
  </si>
  <si>
    <t>3/5/2020|Kayam</t>
  </si>
  <si>
    <t>3/5/2020|Keshav Patil</t>
  </si>
  <si>
    <t>3/5/2020|Laxmikant</t>
  </si>
  <si>
    <t>3/5/2020|Niranjan</t>
  </si>
  <si>
    <t xml:space="preserve">3/5/2020|Rahul </t>
  </si>
  <si>
    <t>3/5/2020|Raj</t>
  </si>
  <si>
    <t>3/5/2020|Rakesh</t>
  </si>
  <si>
    <t>3/6/2020|</t>
  </si>
  <si>
    <t>3/6/2020|Anand</t>
  </si>
  <si>
    <t>3/6/2020|Deepak Patil</t>
  </si>
  <si>
    <t>3/6/2020|Guddu</t>
  </si>
  <si>
    <t>3/6/2020|Kayam</t>
  </si>
  <si>
    <t>3/6/2020|Keshav Patil</t>
  </si>
  <si>
    <t>3/6/2020|Laxmikant</t>
  </si>
  <si>
    <t>3/6/2020|Niranjan</t>
  </si>
  <si>
    <t>3/6/2020|Rahul</t>
  </si>
  <si>
    <t>3/6/2020|Raj</t>
  </si>
  <si>
    <t>3/6/2020|Rakesh</t>
  </si>
  <si>
    <t>3/7/2020|</t>
  </si>
  <si>
    <t>3/7/2020|Anand</t>
  </si>
  <si>
    <t>3/7/2020|Deepak Patil</t>
  </si>
  <si>
    <t>3/7/2020|Guddu</t>
  </si>
  <si>
    <t>3/7/2020|Kayam</t>
  </si>
  <si>
    <t>3/7/2020|Keshav Patil</t>
  </si>
  <si>
    <t>3/7/2020|Laxmikant</t>
  </si>
  <si>
    <t>3/7/2020|Niranjan</t>
  </si>
  <si>
    <t>3/7/2020|Rahul</t>
  </si>
  <si>
    <t>3/7/2020|Raj</t>
  </si>
  <si>
    <t>3/7/2020|Rakesh</t>
  </si>
  <si>
    <t>3/8/2020|</t>
  </si>
  <si>
    <t>3/8/2020|Anand</t>
  </si>
  <si>
    <t>3/8/2020|Deepak Patil</t>
  </si>
  <si>
    <t>3/8/2020|Guddu</t>
  </si>
  <si>
    <t>3/8/2020|Kayam</t>
  </si>
  <si>
    <t>3/8/2020|Keshav Patil</t>
  </si>
  <si>
    <t>3/8/2020|Laxmikant</t>
  </si>
  <si>
    <t>3/8/2020|Niranjan</t>
  </si>
  <si>
    <t>3/8/2020|Rahul</t>
  </si>
  <si>
    <t>3/8/2020|Raj</t>
  </si>
  <si>
    <t>3/8/2020|Rakesh</t>
  </si>
  <si>
    <t>3/9/2020|</t>
  </si>
  <si>
    <t>3/9/2020|Anand</t>
  </si>
  <si>
    <t>3/9/2020|Arjun</t>
  </si>
  <si>
    <t>3/9/2020|Deepak Patil</t>
  </si>
  <si>
    <t>3/9/2020|Dhaneshwar</t>
  </si>
  <si>
    <t>3/9/2020|Guddu</t>
  </si>
  <si>
    <t>3/9/2020|Kayam</t>
  </si>
  <si>
    <t>3/9/2020|Keshav Patil</t>
  </si>
  <si>
    <t>3/9/2020|Laxmikant</t>
  </si>
  <si>
    <t>3/9/2020|Niranjan</t>
  </si>
  <si>
    <t>3/9/2020|Rahul</t>
  </si>
  <si>
    <t>3/9/2020|Raj</t>
  </si>
  <si>
    <t>3/9/2020|Rakesh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</si>
</sst>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15">
    <font>
      <sz val="11.0"/>
      <color rgb="FF000000"/>
      <name val="Arial"/>
    </font>
    <font>
      <b/>
      <color rgb="FF000000"/>
      <name val="Calibri"/>
    </font>
    <font>
      <color rgb="FF000000"/>
      <name val="Calibri"/>
    </font>
    <font>
      <sz val="11.0"/>
      <color rgb="FF3C78D8"/>
      <name val="Calibri"/>
    </font>
    <font>
      <sz val="11.0"/>
      <color rgb="FF000000"/>
      <name val="Calibri"/>
    </font>
    <font>
      <sz val="11.0"/>
      <color rgb="FF000000"/>
      <name val="Inconsolata"/>
    </font>
    <font>
      <color rgb="FF3C78D8"/>
      <name val="Calibri"/>
    </font>
    <font>
      <color rgb="FF6AA84F"/>
      <name val="Calibri"/>
    </font>
    <font>
      <color rgb="FFF1C232"/>
      <name val="Calibri"/>
    </font>
    <font>
      <sz val="11.0"/>
      <color rgb="FF6AA84F"/>
      <name val="Calibri"/>
    </font>
    <font>
      <color rgb="FF93C47D"/>
      <name val="Calibri"/>
    </font>
    <font>
      <b/>
      <sz val="12.0"/>
      <color rgb="FF000000"/>
      <name val="Calibri"/>
    </font>
    <font>
      <b/>
      <sz val="13.0"/>
      <color rgb="FF0000FF"/>
      <name val="Calibri"/>
    </font>
    <font>
      <b/>
      <sz val="13.0"/>
      <color rgb="FFFF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3" fillId="0" fontId="1" numFmtId="0" xfId="0" applyBorder="1" applyFont="1"/>
    <xf borderId="4" fillId="0" fontId="1" numFmtId="0" xfId="0" applyBorder="1" applyFont="1"/>
    <xf borderId="0" fillId="0" fontId="1" numFmtId="0" xfId="0" applyFont="1"/>
    <xf borderId="1" fillId="0" fontId="1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2" numFmtId="0" xfId="0" applyFont="1"/>
    <xf borderId="7" fillId="0" fontId="2" numFmtId="0" xfId="0" applyBorder="1" applyFont="1"/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0" fillId="0" fontId="5" numFmtId="0" xfId="0" applyFont="1"/>
    <xf borderId="0" fillId="0" fontId="6" numFmtId="0" xfId="0" applyAlignment="1" applyFont="1">
      <alignment horizontal="left"/>
    </xf>
    <xf borderId="0" fillId="0" fontId="2" numFmtId="0" xfId="0" applyAlignment="1" applyFont="1">
      <alignment horizontal="left"/>
    </xf>
    <xf borderId="10" fillId="0" fontId="2" numFmtId="0" xfId="0" applyBorder="1" applyFont="1"/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left"/>
    </xf>
    <xf borderId="1" fillId="0" fontId="11" numFmtId="0" xfId="0" applyAlignment="1" applyBorder="1" applyFont="1">
      <alignment horizontal="center"/>
    </xf>
    <xf borderId="6" fillId="0" fontId="11" numFmtId="16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13" fillId="0" fontId="11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9" fillId="0" fontId="13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4" fillId="0" fontId="2" numFmtId="164" xfId="0" applyAlignment="1" applyBorder="1" applyFont="1" applyNumberFormat="1">
      <alignment horizontal="center"/>
    </xf>
    <xf borderId="14" fillId="0" fontId="4" numFmtId="0" xfId="0" applyAlignment="1" applyBorder="1" applyFont="1">
      <alignment horizontal="center" vertical="bottom"/>
    </xf>
    <xf borderId="14" fillId="0" fontId="12" numFmtId="0" xfId="0" applyAlignment="1" applyBorder="1" applyFont="1">
      <alignment horizontal="center"/>
    </xf>
    <xf borderId="12" fillId="0" fontId="13" numFmtId="0" xfId="0" applyAlignment="1" applyBorder="1" applyFont="1">
      <alignment horizontal="center"/>
    </xf>
    <xf borderId="0" fillId="0" fontId="2" numFmtId="165" xfId="0" applyAlignment="1" applyFont="1" applyNumberFormat="1">
      <alignment horizontal="center"/>
    </xf>
    <xf borderId="14" fillId="0" fontId="2" numFmtId="165" xfId="0" applyAlignment="1" applyBorder="1" applyFont="1" applyNumberFormat="1">
      <alignment horizontal="center"/>
    </xf>
    <xf borderId="14" fillId="0" fontId="2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2" fontId="4" numFmtId="49" xfId="0" applyAlignment="1" applyFill="1" applyFont="1" applyNumberFormat="1">
      <alignment horizontal="center" vertical="center"/>
    </xf>
    <xf borderId="0" fillId="2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4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2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8" Type="http://schemas.openxmlformats.org/officeDocument/2006/relationships/worksheet" Target="worksheets/sheet5.xml"/><Relationship Id="rId6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2" Type="http://schemas.openxmlformats.org/officeDocument/2006/relationships/styles" Target="styles.xml"/><Relationship Id="rId12" Type="http://schemas.openxmlformats.org/officeDocument/2006/relationships/worksheet" Target="worksheets/sheet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7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1" Type="http://schemas.openxmlformats.org/officeDocument/2006/relationships/theme" Target="theme/theme1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1000" sheet="Payment Report"/>
  </cacheSource>
  <cacheFields>
    <cacheField name="Operator Name" numFmtId="0">
      <sharedItems containsBlank="1">
        <s v="Keshav Patil"/>
        <s v="Rahul"/>
        <s v="Kayam"/>
        <s v="Manish"/>
        <s v="Anand"/>
        <s v="Guddu"/>
        <s v=" Rakesh"/>
        <s v="Deepak patil"/>
        <s v="Munna Kumar"/>
        <s v="Laxmikant"/>
        <s v="Raj"/>
        <s v="Anil"/>
        <s v="Niranjan"/>
        <s v="Arjun"/>
        <s v="Dhaneshwar"/>
        <m/>
      </sharedItems>
    </cacheField>
    <cacheField name="Incentive Owner" numFmtId="0">
      <sharedItems containsBlank="1">
        <s v="Keshav Patil"/>
        <s v="Rahul"/>
        <s v="Kayam"/>
        <s v="Manish"/>
        <s v="Anand"/>
        <s v="Deepak patil"/>
        <s v="Munna Kumar"/>
        <s v="Laxmikant"/>
        <s v="Raj"/>
        <s v="Anil"/>
        <s v="Niranjan"/>
        <s v="Arjun"/>
        <s v="Dhaneshwar"/>
        <m/>
      </sharedItems>
    </cacheField>
    <cacheField name="Shift" numFmtId="0">
      <sharedItems containsBlank="1">
        <s v="Night"/>
        <s v="-"/>
        <s v="Day"/>
        <m/>
      </sharedItems>
    </cacheField>
    <cacheField name="Set" numFmtId="0">
      <sharedItems>
        <s v="Set 1"/>
        <s v="Set 3"/>
        <s v="Set 2"/>
        <s v="-"/>
        <s v="Set 4"/>
        <s v="Set 5"/>
        <s v=""/>
      </sharedItems>
    </cacheField>
    <cacheField name="Machine" numFmtId="0">
      <sharedItems>
        <s v="Sheen 2"/>
        <s v="Feiya - 1"/>
        <s v="Mtex- 2"/>
        <s v="-"/>
        <s v="Feiya - 2"/>
        <s v="Mtex- 1"/>
        <s v="24 head"/>
        <s v="SWF - 1"/>
        <s v="SWF - 2"/>
        <s v="Sheen 1"/>
        <s v="Feiya- 16"/>
        <s v=""/>
      </sharedItems>
    </cacheField>
    <cacheField name="Actual Production">
      <sharedItems containsMixedTypes="1" containsNumber="1" containsInteger="1">
        <n v="164382.0"/>
        <n v="81214.0"/>
        <n v="190882.0"/>
        <n v="0.0"/>
        <n v="155102.0"/>
        <n v="121223.0"/>
        <n v="147401.0"/>
        <n v="234896.0"/>
        <n v="207537.0"/>
        <n v="158845.0"/>
        <n v="166352.0"/>
        <n v="168437.0"/>
        <n v="171695.0"/>
        <n v="147544.0"/>
        <n v="148160.0"/>
        <n v="141475.0"/>
        <n v="180462.0"/>
        <n v="166426.0"/>
        <n v="172888.0"/>
        <n v="161395.0"/>
        <n v="152388.0"/>
        <n v="202381.0"/>
        <n v="198942.0"/>
        <n v="185720.0"/>
        <n v="217680.0"/>
        <n v="182896.0"/>
        <n v="160105.0"/>
        <n v="193645.0"/>
        <n v="171770.0"/>
        <n v="165132.0"/>
        <n v="226268.0"/>
        <n v="228935.0"/>
        <n v="221761.0"/>
        <n v="185713.0"/>
        <n v="180372.0"/>
        <n v="162617.0"/>
        <n v="125695.0"/>
        <n v="170470.0"/>
        <n v="140578.0"/>
        <n v="260439.0"/>
        <n v="247094.0"/>
        <n v="190110.0"/>
        <n v="202206.0"/>
        <n v="180682.0"/>
        <n v="172374.0"/>
        <n v="159526.0"/>
        <n v="152418.0"/>
        <n v="250907.0"/>
        <n v="254277.0"/>
        <n v="185530.0"/>
        <n v="201420.0"/>
        <n v="185887.0"/>
        <n v="160331.0"/>
        <n v="154661.0"/>
        <n v="144643.0"/>
        <n v="153458.0"/>
        <n v="217015.0"/>
        <n v="232740.0"/>
        <n v="195950.0"/>
        <n v="113124.0"/>
        <n v="110782.0"/>
        <n v="105695.0"/>
        <n v="159667.0"/>
        <n v="161741.0"/>
        <n v="125895.0"/>
        <n v="217123.0"/>
        <n v="252110.0"/>
        <n v="174655.0"/>
        <n v="151292.0"/>
        <n v="180463.0"/>
        <n v="202682.0"/>
        <n v="126575.0"/>
        <n v="180745.0"/>
        <n v="138570.0"/>
        <n v="214390.0"/>
        <n v="125093.0"/>
        <n v="134906.0"/>
        <n v="200153.0"/>
        <n v="166365.0"/>
        <n v="165872.0"/>
        <n v="180295.0"/>
        <n v="168397.0"/>
        <n v="169486.0"/>
        <n v="170516.0"/>
        <n v="250903.0"/>
        <n v="202326.0"/>
        <n v="157629.0"/>
        <n v="245099.0"/>
        <n v="170823.0"/>
        <n v="177872.0"/>
        <n v="160672.0"/>
        <n v="113238.0"/>
        <n v="207300.0"/>
        <n v="231232.0"/>
        <n v="211480.0"/>
        <n v="186265.0"/>
        <n v="70412.0"/>
        <n v="83142.0"/>
        <n v="205842.0"/>
        <n v="166602.0"/>
        <n v="167690.0"/>
        <n v="166186.0"/>
        <n v="210335.0"/>
        <n v="205431.0"/>
        <n v="218340.0"/>
        <n v="180661.0"/>
        <n v="203152.0"/>
        <n v="178893.0"/>
        <n v="216424.0"/>
        <n v="173497.0"/>
        <n v="201239.0"/>
        <n v="223927.0"/>
        <n v="175682.0"/>
        <n v="125842.0"/>
        <n v="191631.0"/>
        <n v="206381.0"/>
        <n v="205980.0"/>
        <n v="125307.0"/>
        <n v="203436.0"/>
        <n v="214018.0"/>
        <n v="120345.0"/>
        <n v="148551.0"/>
        <n v="205660.0"/>
        <n v="190255.0"/>
        <n v="217458.0"/>
        <n v="166448.0"/>
        <n v="135836.0"/>
        <n v="163188.0"/>
        <n v="140261.0"/>
        <n v="120721.0"/>
        <n v="135695.0"/>
        <n v="165625.0"/>
        <n v="155966.0"/>
        <n v="165326.0"/>
        <n v="160689.0"/>
        <n v="217956.0"/>
        <n v="183491.0"/>
        <n v="140582.0"/>
        <s v=""/>
      </sharedItems>
    </cacheField>
    <cacheField name="Incentive">
      <sharedItems containsMixedTypes="1" containsNumber="1">
        <n v="164.382"/>
        <n v="81.214"/>
        <n v="190.882"/>
        <n v="0.0"/>
        <n v="24.244600000000002"/>
        <n v="147.401"/>
        <n v="234.896"/>
        <n v="207.537"/>
        <n v="158.845"/>
        <n v="166.352"/>
        <n v="168.437"/>
        <n v="29.508800000000004"/>
        <n v="148.16"/>
        <n v="141.475"/>
        <n v="180.462"/>
        <n v="166.426"/>
        <n v="32.279"/>
        <n v="152.388"/>
        <n v="202.381"/>
        <n v="198.942"/>
        <n v="185.72"/>
        <n v="217.68"/>
        <n v="182.896"/>
        <n v="160.105"/>
        <n v="34.354000000000006"/>
        <n v="165.132"/>
        <n v="226.268"/>
        <n v="228.935"/>
        <n v="221.761"/>
        <n v="185.713"/>
        <n v="180.372"/>
        <n v="162.617"/>
        <n v="34.094"/>
        <n v="140.578"/>
        <n v="260.439"/>
        <n v="247.094"/>
        <n v="190.11"/>
        <n v="202.206"/>
        <n v="180.682"/>
        <n v="172.374"/>
        <n v="31.905200000000004"/>
        <n v="152.418"/>
        <n v="250.907"/>
        <n v="254.277"/>
        <n v="185.53"/>
        <n v="201.42"/>
        <n v="185.887"/>
        <n v="160.331"/>
        <n v="28.928600000000003"/>
        <n v="153.458"/>
        <n v="217.015"/>
        <n v="232.74"/>
        <n v="195.95"/>
        <n v="113.124"/>
        <n v="110.782"/>
        <n v="105.695"/>
        <n v="32.348200000000006"/>
        <n v="125.895"/>
        <n v="217.123"/>
        <n v="252.11"/>
        <n v="174.655"/>
        <n v="151.292"/>
        <n v="180.463"/>
        <n v="202.682"/>
        <n v="180.745"/>
        <n v="138.57"/>
        <n v="214.39"/>
        <n v="125.093"/>
        <n v="134.906"/>
        <n v="200.153"/>
        <n v="166.365"/>
        <n v="165.872"/>
        <n v="180.295"/>
        <n v="33.8972"/>
        <n v="170.516"/>
        <n v="250.903"/>
        <n v="202.326"/>
        <n v="157.629"/>
        <n v="245.099"/>
        <n v="170.823"/>
        <n v="177.872"/>
        <n v="22.6476"/>
        <n v="207.3"/>
        <n v="231.232"/>
        <n v="211.48"/>
        <n v="186.265"/>
        <n v="70.412"/>
        <n v="83.142"/>
        <n v="205.842"/>
        <n v="166.602"/>
        <n v="33.2372"/>
        <n v="210.335"/>
        <n v="205.431"/>
        <n v="218.34"/>
        <n v="180.661"/>
        <n v="203.152"/>
        <n v="43.284800000000004"/>
        <n v="173.497"/>
        <n v="201.239"/>
        <n v="223.927"/>
        <n v="175.682"/>
        <n v="125.842"/>
        <n v="191.631"/>
        <n v="205.98"/>
        <n v="125.307"/>
        <n v="203.436"/>
        <n v="214.018"/>
        <n v="120.345"/>
        <n v="148.551"/>
        <n v="205.66"/>
        <n v="43.491600000000005"/>
        <n v="166.448"/>
        <n v="135.836"/>
        <n v="163.188"/>
        <n v="140.261"/>
        <n v="120.721"/>
        <n v="135.695"/>
        <n v="165.625"/>
        <n v="165.326"/>
        <n v="160.689"/>
        <n v="217.956"/>
        <n v="183.491"/>
        <n v="140.582"/>
        <s v="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85" sheet="_Working1_"/>
  </cacheSource>
  <cacheFields>
    <cacheField name="Date | Operator" numFmtId="0">
      <sharedItems>
        <s v="3/2/2020|Rakesh"/>
        <s v="3/2/2020|"/>
        <s v="3/2/2020|Anand"/>
        <s v="3/2/2020|Anil"/>
        <s v="3/2/2020|Guddu"/>
        <s v="3/2/2020|Deepak Patil"/>
        <s v="3/2/2020|Laxmikant"/>
        <s v="3/2/2020|Raj"/>
        <s v="3/2/2020|Keshav Patil"/>
        <s v="3/2/2020|Kayam"/>
        <s v="3/2/2020|Rahul"/>
        <s v="3/3/2020|Rakesh"/>
        <s v="3/3/2020|"/>
        <s v="3/3/2020|Anand"/>
        <s v="3/3/2020|Anil"/>
        <s v="3/3/2020|Guddu"/>
        <s v="3/3/2020|Deepak Patil"/>
        <s v="3/3/2020|Keshav Patil"/>
        <s v="3/3/2020|Kayam"/>
        <s v="3/3/2020|Rahul"/>
        <s v="3/4/2020|Rakesh"/>
        <s v="3/4/2020|Niranjan"/>
        <s v="3/4/2020|Anand"/>
        <s v="3/4/2020|Anil"/>
        <s v="3/4/2020|Guddu"/>
        <s v="3/4/2020|Deepak Patil"/>
        <s v="3/4/2020|Laxmikant"/>
        <s v="3/4/2020|Raj"/>
        <s v="3/4/2020|Keshav Patil"/>
        <s v="3/4/2020|Kayam"/>
        <s v="3/4/2020|"/>
        <s v="3/4/2020|Rahul"/>
        <s v="3/5/2020|Rakesh"/>
        <s v="3/5/2020|Niranjan"/>
        <s v="3/5/2020|Anand"/>
        <s v="3/5/2020|"/>
        <s v="3/5/2020|Guddu"/>
        <s v="3/5/2020|Deepak Patil"/>
        <s v="3/5/2020|Laxmikant"/>
        <s v="3/5/2020|Raj"/>
        <s v="3/5/2020|Keshav Patil"/>
        <s v="3/5/2020|Kayam"/>
        <s v="3/5/2020|Rahul "/>
        <s v="3/6/2020|Rakesh"/>
        <s v="3/6/2020|Anand"/>
        <s v="3/6/2020|Niranjan"/>
        <s v="3/6/2020|Guddu"/>
        <s v="3/6/2020|Deepak Patil"/>
        <s v="3/6/2020|Laxmikant"/>
        <s v="3/6/2020|Raj"/>
        <s v="3/6/2020|Keshav Patil"/>
        <s v="3/6/2020|Kayam"/>
        <s v="3/6/2020|"/>
        <s v="3/6/2020|Rahul"/>
        <s v="3/7/2020|Rakesh"/>
        <s v="3/7/2020|Anand"/>
        <s v="3/7/2020|Niranjan"/>
        <s v="3/7/2020|Guddu"/>
        <s v="3/7/2020|Deepak Patil"/>
        <s v="3/7/2020|Laxmikant"/>
        <s v="3/7/2020|Raj"/>
        <s v="3/7/2020|Keshav Patil"/>
        <s v="3/7/2020|Kayam"/>
        <s v="3/7/2020|"/>
        <s v="3/7/2020|Rahul"/>
        <s v="3/8/2020|Rakesh"/>
        <s v="3/8/2020|Anand"/>
        <s v="3/8/2020|Niranjan"/>
        <s v="3/8/2020|Guddu"/>
        <s v="3/8/2020|Deepak Patil"/>
        <s v="3/8/2020|Laxmikant"/>
        <s v="3/8/2020|Raj"/>
        <s v="3/8/2020|Keshav Patil"/>
        <s v="3/8/2020|Kayam"/>
        <s v="3/8/2020|"/>
        <s v="3/8/2020|Rahul"/>
        <s v="3/9/2020|Rakesh"/>
        <s v="3/9/2020|Anand"/>
        <s v="3/9/2020|Niranjan"/>
        <s v="3/9/2020|Guddu"/>
        <s v="3/9/2020|Deepak Patil"/>
        <s v="3/9/2020|Laxmikant"/>
        <s v="3/9/2020|Raj"/>
        <s v="3/9/2020|Keshav Patil"/>
        <s v="3/9/2020|Kayam"/>
        <s v="3/9/2020|"/>
        <s v="3/9/2020|Rahul"/>
        <s v="3/9/2020|Arjun"/>
        <s v="3/9/2020|Dhaneshwar"/>
        <s v="3/11/2020|"/>
        <s v="3/11/2020|Anand"/>
        <s v="3/11/2020|Niranjan"/>
        <s v="3/11/2020|Deepak Patil"/>
        <s v="3/11/2020|Arjun"/>
        <s v="3/11/2020|Dhaneshwar"/>
        <s v="3/11/2020|Rahul"/>
        <s v="3/11/2020|Laxmikant"/>
        <s v="3/11/2020|Raj"/>
        <s v="3/12/2020|Rakesh"/>
        <s v="3/12/2020|Guddu"/>
        <s v="3/12/2020|Anand"/>
        <s v="3/12/2020|Niranjan"/>
        <s v="3/12/2020|"/>
        <s v="3/12/2020|Arjun"/>
        <s v="3/12/2020|Dhaneshwar"/>
        <s v="3/12/2020|Keshav Patil"/>
        <s v="3/12/2020|Kayam"/>
        <s v="3/12/2020|Rahul"/>
        <s v="3/12/2020|Laxmikant"/>
        <s v="3/12/2020|Raj"/>
        <s v="3/13/2020|Rakesh"/>
        <s v="3/13/2020|Guddu"/>
        <s v="3/13/2020|Anand"/>
        <s v="3/13/2020|Niranjan"/>
        <s v="3/13/2020|Deepak Patil"/>
        <s v="3/13/2020|Dhaneshwar"/>
        <s v="3/13/2020|Arjun"/>
        <s v="3/13/2020|Keshav Patil"/>
        <s v="3/13/2020|Kayam"/>
        <s v="3/13/2020|Rahul"/>
        <s v="3/13/2020|"/>
        <s v="3/13/2020|Raj"/>
        <s v="3/14/2020|Rakesh Kumar"/>
        <s v="3/14/2020|Guddu"/>
        <s v="3/14/2020|Anand"/>
        <s v="3/14/2020|Niranjan"/>
        <s v="3/14/2020|Deepak Patil"/>
        <s v="3/14/2020|Dhaneshwar"/>
        <s v="3/14/2020|Arjun"/>
        <s v="3/14/2020|Keshav Patil"/>
        <s v="3/14/2020|Kayam"/>
        <s v="3/14/2020|Rahul "/>
        <s v="3/14/2020|"/>
        <s v="3/14/2020|Laxmikant"/>
        <s v="3/14/2020|Raj"/>
        <s v="3/16/2020|Keshav Patil"/>
        <s v="3/16/2020|Kayam"/>
        <s v="3/16/2020|Guddu"/>
        <s v="3/16/2020|Anand"/>
        <s v="3/16/2020|Rahul"/>
        <s v="3/16/2020|"/>
        <s v="3/16/2020|Dhaneshwar"/>
        <s v="3/16/2020|Rakesh"/>
        <s v="3/16/2020|Raj"/>
        <s v="3/16/2020|Niranjan"/>
        <s v="3/16/2020|Deepak Patil"/>
        <s v="3/16/2020|Laxmikant"/>
        <s v="3/17/2020|Keshav Patil"/>
        <s v="3/17/2020|Kayam"/>
        <s v="3/17/2020|Guddu "/>
        <s v="3/17/2020|Anand"/>
        <s v="3/17/2020|Rahul"/>
        <s v="3/17/2020|"/>
        <s v="3/17/2020|Dhaneshwar"/>
        <s v="3/17/2020|Arjun"/>
        <s v="3/17/2020|Rakesh"/>
        <s v="3/17/2020|Raj"/>
        <s v="3/17/2020|Niranjan"/>
        <s v="3/17/2020|Deepak Patil"/>
        <s v="3/17/2020|Laxmikant"/>
        <s v="3/18/2020|Keshav Patil"/>
        <s v="3/18/2020|Kayam"/>
        <s v="3/18/2020|Guddu"/>
        <s v="3/18/2020|Anand"/>
        <s v="3/18/2020|Rahul"/>
        <s v="3/18/2020|"/>
        <s v="3/18/2020|Dhaneshwar"/>
        <s v="3/18/2020|Arjun"/>
        <s v="3/18/2020|Rakesh "/>
        <s v="3/18/2020|Raj"/>
        <s v="3/18/2020|Niranjan"/>
        <s v="3/18/2020|Deepak Patil"/>
        <s v="3/18/2020|Laxmikant"/>
        <s v="3/19/2020|Keshav Patil"/>
        <s v="3/19/2020|Kayam"/>
        <s v="3/19/2020|Anand"/>
        <s v="3/19/2020|Rahul"/>
        <s v="3/19/2020|"/>
        <s v="3/19/2020|Dhaneshwar"/>
        <s v="3/19/2020|Arjun"/>
        <s v="3/19/2020|Rakesh"/>
        <s v="3/19/2020|Raj"/>
        <s v="3/19/2020|Niranjan"/>
        <s v="3/19/2020|Deepak Patil"/>
        <s v="3/19/2020|Laxmikant"/>
        <s v=""/>
      </sharedItems>
    </cacheField>
    <cacheField name="Date | Operator | Production" numFmtId="0">
      <sharedItems>
        <s v="3/2/2020|Rakesh|180866"/>
        <s v="3/2/2020|Rakesh|180258"/>
        <s v="3/2/2020||0"/>
        <s v="3/2/2020|Anand|155102"/>
        <s v="3/2/2020|Anil|158845"/>
        <s v="3/2/2020|Guddu|121223"/>
        <s v="3/2/2020|Deepak Patil|147401"/>
        <s v="3/2/2020|Deepak Patil|195130"/>
        <s v="3/2/2020|Laxmikant|234896"/>
        <s v="3/2/2020|Raj|207537"/>
        <s v="3/2/2020|Keshav Patil|173235"/>
        <s v="3/2/2020|Keshav Patil|164382"/>
        <s v="3/2/2020|Keshav Patil|"/>
        <s v="3/2/2020|Kayam|190882"/>
        <s v="3/2/2020|Kayam|202723"/>
        <s v="3/2/2020|Rahul|81214"/>
        <s v="3/2/2020|Rahul|150642"/>
        <s v="3/3/2020|Rakesh|186784"/>
        <s v="3/3/2020|Rakesh|"/>
        <s v="3/3/2020|Rakesh|148642"/>
        <s v="3/3/2020||"/>
        <s v="3/3/2020|Anand|171695"/>
        <s v="3/3/2020|Anil|158845"/>
        <s v="3/3/2020|Guddu|147544"/>
        <s v="3/3/2020|Deepak Patil|148160"/>
        <s v="3/3/2020|Deepak Patil|190112"/>
        <s v="3/3/2020||0"/>
        <s v="3/3/2020|Keshav Patil|193034"/>
        <s v="3/3/2020|Keshav Patil|166352"/>
        <s v="3/3/2020|Keshav Patil|"/>
        <s v="3/3/2020|Kayam|168437"/>
        <s v="3/3/2020|Rahul|81214"/>
        <s v="3/3/2020|Rahul|155672"/>
        <s v="3/3/2020|Rahul|"/>
        <s v="3/4/2020|Rakesh|191027"/>
        <s v="3/4/2020|Rakesh|"/>
        <s v="3/4/2020|Rakesh|180167"/>
        <s v="3/4/2020|Niranjan|217680"/>
        <s v="3/4/2020|Niranjan|"/>
        <s v="3/4/2020|Anand|172888"/>
        <s v="3/4/2020|Anand|"/>
        <s v="3/4/2020|Anil|185720"/>
        <s v="3/4/2020|Guddu|161395"/>
        <s v="3/4/2020|Deepak Patil|152388"/>
        <s v="3/4/2020|Deepak Patil|"/>
        <s v="3/4/2020|Deepak Patil|195161"/>
        <s v="3/4/2020|Laxmikant|202381"/>
        <s v="3/4/2020|Laxmikant|"/>
        <s v="3/4/2020|Raj|198942"/>
        <s v="3/4/2020|Raj|"/>
        <s v="3/4/2020|Keshav Patil|141475"/>
        <s v="3/4/2020|Keshav Patil|156351"/>
        <s v="3/4/2020|Kayam|166712"/>
        <s v="3/4/2020|Kayam|166426"/>
        <s v="3/4/2020||"/>
        <s v="3/4/2020|Rahul|180462"/>
        <s v="3/4/2020||0"/>
        <s v="3/5/2020|Rakesh|191662"/>
        <s v="3/5/2020|Rakesh|"/>
        <s v="3/5/2020|Rakesh|174292"/>
        <s v="3/5/2020|Niranjan|221761"/>
        <s v="3/5/2020|Anand|193645"/>
        <s v="3/5/2020|Anand|"/>
        <s v="3/5/2020||"/>
        <s v="3/5/2020|Guddu|171770"/>
        <s v="3/5/2020|Deepak Patil|165132"/>
        <s v="3/5/2020|Deepak Patil|165345"/>
        <s v="3/5/2020|Deepak Patil|"/>
        <s v="3/5/2020|Laxmikant|226268"/>
        <s v="3/5/2020|Laxmikant|"/>
        <s v="3/5/2020|Raj|228935"/>
        <s v="3/5/2020|Raj|"/>
        <s v="3/5/2020|Keshav Patil|193120"/>
        <s v="3/5/2020|Keshav Patil|182896"/>
        <s v="3/5/2020|Keshav Patil|"/>
        <s v="3/5/2020|Kayam|160105"/>
        <s v="3/5/2020|Kayam|171020"/>
        <s v="3/5/2020|Rahul |150241"/>
        <s v="3/5/2020|Rahul |"/>
        <s v="3/5/2020||0"/>
        <s v="3/6/2020|Rakesh|179151"/>
        <s v="3/6/2020|Rakesh|"/>
        <s v="3/6/2020|Rakesh|207719"/>
        <s v="3/6/2020|Anand|125695"/>
        <s v="3/6/2020|Anand|170695"/>
        <s v="3/6/2020|Niranjan|190110"/>
        <s v="3/6/2020|Guddu|170470"/>
        <s v="3/6/2020|Deepak Patil|140578"/>
        <s v="3/6/2020|Deepak Patil|"/>
        <s v="3/6/2020|Deepak Patil|215325"/>
        <s v="3/6/2020|Laxmikant|260439"/>
        <s v="3/6/2020|Raj|247094"/>
        <s v="3/6/2020|Keshav Patil|185713"/>
        <s v="3/6/2020|Keshav Patil|192508"/>
        <s v="3/6/2020|Kayam|162617"/>
        <s v="3/6/2020|Kayam|182752"/>
        <s v="3/6/2020||"/>
        <s v="3/6/2020|Rahul|180372"/>
        <s v="3/6/2020||0"/>
        <s v="3/7/2020|Rakesh|194618"/>
        <s v="3/7/2020|Rakesh|"/>
        <s v="3/7/2020|Rakesh|180006"/>
        <s v="3/7/2020|Anand|125695"/>
        <s v="3/7/2020|Anand|180027"/>
        <s v="3/7/2020|Anand|"/>
        <s v="3/7/2020|Niranjan|185530"/>
        <s v="3/7/2020|Guddu|159526"/>
        <s v="3/7/2020|Deepak Patil|152418"/>
        <s v="3/7/2020|Deepak Patil|"/>
        <s v="3/7/2020|Deepak Patil|207495"/>
        <s v="3/7/2020|Laxmikant|250907"/>
        <s v="3/7/2020|Raj|254277"/>
        <s v="3/7/2020|Keshav Patil|204324"/>
        <s v="3/7/2020|Keshav Patil|202206"/>
        <s v="3/7/2020|Keshav Patil|"/>
        <s v="3/7/2020|Kayam|172374"/>
        <s v="3/7/2020|Kayam|190536"/>
        <s v="3/7/2020||"/>
        <s v="3/7/2020|Rahul|180682"/>
        <s v="3/7/2020||0"/>
        <s v="3/8/2020|Rakesh|210724"/>
        <s v="3/8/2020|Rakesh|192787"/>
        <s v="3/8/2020|Anand|154661"/>
        <s v="3/8/2020|Anand|"/>
        <s v="3/8/2020|Anand|178551"/>
        <s v="3/8/2020|Niranjan|195950"/>
        <s v="3/8/2020|Guddu|144643"/>
        <s v="3/8/2020|Deepak Patil|196247"/>
        <s v="3/8/2020|Deepak Patil|153458"/>
        <s v="3/8/2020|Deepak Patil|"/>
        <s v="3/8/2020|Laxmikant|217015"/>
        <s v="3/8/2020|Raj|232740"/>
        <s v="3/8/2020|Keshav Patil|203664"/>
        <s v="3/8/2020|Keshav Patil|"/>
        <s v="3/8/2020|Keshav Patil|201420"/>
        <s v="3/8/2020|Kayam|160331"/>
        <s v="3/8/2020|Kayam|180195"/>
        <s v="3/8/2020||"/>
        <s v="3/8/2020|Rahul|185887"/>
        <s v="3/8/2020||0"/>
        <s v="3/9/2020|Rakesh|203381"/>
        <s v="3/9/2020|Rakesh|153427"/>
        <s v="3/9/2020|Rakesh|"/>
        <s v="3/9/2020|Anand|159667"/>
        <s v="3/9/2020|Anand|"/>
        <s v="3/9/2020|Anand|175893"/>
        <s v="3/9/2020|Niranjan|174655"/>
        <s v="3/9/2020|Guddu|161741"/>
        <s v="3/9/2020|Deepak Patil|156211"/>
        <s v="3/9/2020|Deepak Patil|"/>
        <s v="3/9/2020|Deepak Patil|125895"/>
        <s v="3/9/2020|Laxmikant|217123"/>
        <s v="3/9/2020|Laxmikant|"/>
        <s v="3/9/2020|Raj|252110"/>
        <s v="3/9/2020|Keshav Patil|130129"/>
        <s v="3/9/2020|Keshav Patil|113124"/>
        <s v="3/9/2020|Kayam|130572"/>
        <s v="3/9/2020|Kayam|105695"/>
        <s v="3/9/2020||0"/>
        <s v="3/9/2020|Rahul|110782"/>
        <s v="3/9/2020|Arjun|151292"/>
        <s v="3/9/2020|Dhaneshwar|180463"/>
        <s v="3/11/2020||0"/>
        <s v="3/11/2020|Anand|133695"/>
        <s v="3/11/2020|Anand|"/>
        <s v="3/11/2020|Anand|126575"/>
        <s v="3/11/2020|Niranjan|174072"/>
        <s v="3/11/2020|Niranjan|"/>
        <s v="3/11/2020|Niranjan|125093"/>
        <s v="3/11/2020||"/>
        <s v="3/11/2020|Deepak Patil|180745"/>
        <s v="3/11/2020|Arjun|134906"/>
        <s v="3/11/2020|Dhaneshwar|200153"/>
        <s v="3/11/2020|Rahul|202682"/>
        <s v="3/11/2020|Laxmikant|138570"/>
        <s v="3/11/2020|Raj|214390"/>
        <s v="3/11/2020|Raj|"/>
        <s v="3/12/2020|Rakesh|182501"/>
        <s v="3/12/2020|Rakesh|"/>
        <s v="3/12/2020|Rakesh|152495"/>
        <s v="3/12/2020|Guddu|169486"/>
        <s v="3/12/2020|Anand|168397"/>
        <s v="3/12/2020|Niranjan|205368"/>
        <s v="3/12/2020|Niranjan|"/>
        <s v="3/12/2020|Niranjan|202326"/>
        <s v="3/12/2020||0"/>
        <s v="3/12/2020|Arjun|157629"/>
        <s v="3/12/2020|Dhaneshwar|245099"/>
        <s v="3/12/2020|Keshav Patil|182501"/>
        <s v="3/12/2020|Keshav Patil|166365"/>
        <s v="3/12/2020|Keshav Patil|"/>
        <s v="3/12/2020|Kayam|189851"/>
        <s v="3/12/2020|Kayam|180295"/>
        <s v="3/12/2020|Rahul|165872"/>
        <s v="3/12/2020|Rahul|201462"/>
        <s v="3/12/2020|Laxmikant|170516"/>
        <s v="3/12/2020|Raj|250903"/>
        <s v="3/13/2020|Rakesh|204609"/>
        <s v="3/13/2020|Rakesh|166370"/>
        <s v="3/13/2020|Guddu|113238"/>
        <s v="3/13/2020|Anand|160672"/>
        <s v="3/13/2020|Niranjan|215680"/>
        <s v="3/13/2020|Niranjan|211480"/>
        <s v="3/13/2020|Niranjan|"/>
        <s v="3/13/2020|Deepak Patil|207300"/>
        <s v="3/13/2020|Deepak Patil|212130"/>
        <s v="3/13/2020|Dhaneshwar|70412"/>
        <s v="3/13/2020|Arjun|186265"/>
        <s v="3/13/2020|Arjun|"/>
        <s v="3/13/2020|Keshav Patil|177017"/>
        <s v="3/13/2020|Keshav Patil|170823"/>
        <s v="3/13/2020|Kayam|191196"/>
        <s v="3/13/2020|Kayam|180295"/>
        <s v="3/13/2020|Rahul|177872"/>
        <s v="3/13/2020|Rahul|202482"/>
        <s v="3/13/2020||"/>
        <s v="3/13/2020|Raj|231232"/>
        <s v="3/14/2020|Rakesh Kumar|200554"/>
        <s v="3/14/2020|Rakesh Kumar|196047"/>
        <s v="3/14/2020|Guddu|166186"/>
        <s v="3/14/2020|Anand|167690"/>
        <s v="3/14/2020|Niranjan|"/>
        <s v="3/14/2020|Deepak Patil|210335"/>
        <s v="3/14/2020|Deepak Patil|"/>
        <s v="3/14/2020|Dhaneshwar|218340"/>
        <s v="3/14/2020|Arjun|205431"/>
        <s v="3/14/2020|Keshav Patil|210550"/>
        <s v="3/14/2020|Keshav Patil|83142"/>
        <s v="3/14/2020|Keshav Patil|200799"/>
        <s v="3/14/2020|Kayam|170169"/>
        <s v="3/14/2020|Kayam|166602"/>
        <s v="3/14/2020|Rahul |"/>
        <s v="3/14/2020|Rahul |164199"/>
        <s v="3/14/2020||170395"/>
        <s v="3/14/2020||210682"/>
        <s v="3/14/2020|Laxmikant|205842"/>
        <s v="3/14/2020|Raj|0"/>
        <s v="3/16/2020|Keshav Patil|0"/>
        <s v="3/16/2020|Keshav Patil|"/>
        <s v="3/16/2020|Kayam|229478"/>
        <s v="3/16/2020|Kayam|203152"/>
        <s v="3/16/2020|Guddu|216424"/>
        <s v="3/16/2020|Anand|186043"/>
        <s v="3/16/2020|Anand|178893"/>
        <s v="3/16/2020|Rahul|210088"/>
        <s v="3/16/2020|Rahul|180661"/>
        <s v="3/16/2020|Rahul|"/>
        <s v="3/16/2020||165272"/>
        <s v="3/16/2020|Dhaneshwar|175682"/>
        <s v="3/16/2020||"/>
        <s v="3/16/2020|Rakesh|0"/>
        <s v="3/16/2020|Rakesh|218432"/>
        <s v="3/16/2020|Raj|"/>
        <s v="3/16/2020||202721"/>
        <s v="3/16/2020|Niranjan|223927"/>
        <s v="3/16/2020||154711"/>
        <s v="3/16/2020|Deepak Patil|"/>
        <s v="3/16/2020|Deepak Patil|173497"/>
        <s v="3/16/2020|Laxmikant|201239"/>
        <s v="3/17/2020|Keshav Patil|221060"/>
        <s v="3/17/2020|Keshav Patil|0"/>
        <s v="3/17/2020|Kayam|210315"/>
        <s v="3/17/2020|Kayam|191631"/>
        <s v="3/17/2020|Guddu |215621"/>
        <s v="3/17/2020|Anand|206381"/>
        <s v="3/17/2020|Rahul|175717"/>
        <s v="3/17/2020|Rahul|162952"/>
        <s v="3/17/2020|Rahul|184718"/>
        <s v="3/17/2020|Rahul|125842"/>
        <s v="3/17/2020||"/>
        <s v="3/17/2020|Dhaneshwar|120345"/>
        <s v="3/17/2020|Arjun|"/>
        <s v="3/17/2020|Rakesh|0"/>
        <s v="3/17/2020|Rakesh|262573"/>
        <s v="3/17/2020|Rakesh|"/>
        <s v="3/17/2020|Raj|203436"/>
        <s v="3/17/2020||214707"/>
        <s v="3/17/2020|Niranjan|"/>
        <s v="3/17/2020|Niranjan|214018"/>
        <s v="3/17/2020|Deepak Patil|"/>
        <s v="3/17/2020|Deepak Patil|205980"/>
        <s v="3/17/2020||212780"/>
        <s v="3/17/2020|Laxmikant|125307"/>
        <s v="3/18/2020|Keshav Patil|146522"/>
        <s v="3/18/2020|Keshav Patil|0"/>
        <s v="3/18/2020|Kayam|224352"/>
        <s v="3/18/2020|Kayam|205660"/>
        <s v="3/18/2020|Guddu|217458"/>
        <s v="3/18/2020|Anand|190255"/>
        <s v="3/18/2020|Rahul|208294"/>
        <s v="3/18/2020|Rahul|148551"/>
        <s v="3/18/2020||195305"/>
        <s v="3/18/2020|Dhaneshwar|120721"/>
        <s v="3/18/2020|Arjun|140261"/>
        <s v="3/18/2020|Rakesh |0"/>
        <s v="3/18/2020|Rakesh |225601"/>
        <s v="3/18/2020|Raj|"/>
        <s v="3/18/2020||176005"/>
        <s v="3/18/2020|Niranjan|222209"/>
        <s v="3/18/2020|Niranjan|163188"/>
        <s v="3/18/2020|Niranjan|"/>
        <s v="3/18/2020|Deepak Patil|166448"/>
        <s v="3/18/2020|Deepak Patil|"/>
        <s v="3/18/2020||190480"/>
        <s v="3/18/2020|Laxmikant|135836"/>
        <s v="3/19/2020|Keshav Patil|151843"/>
        <s v="3/19/2020|Keshav Patil|0"/>
        <s v="3/19/2020|Kayam|165625"/>
        <s v="3/19/2020|Kayam|215155"/>
        <s v="3/19/2020|Anand|225321"/>
        <s v="3/19/2020|Anand|155966"/>
        <s v="3/19/2020|Rahul|183464"/>
        <s v="3/19/2020|Rahul|135695"/>
        <s v="3/19/2020|Rahul|165680"/>
        <s v="3/19/2020||100217"/>
        <s v="3/19/2020|Dhaneshwar|140582"/>
        <s v="3/19/2020|Arjun|"/>
        <s v="3/19/2020|Rakesh|0"/>
        <s v="3/19/2020|Rakesh|215935"/>
        <s v="3/19/2020|Rakesh|"/>
        <s v="3/19/2020|Raj|217956"/>
        <s v="3/19/2020||170965"/>
        <s v="3/19/2020|Niranjan|"/>
        <s v="3/19/2020|Niranjan|183491"/>
        <s v="3/19/2020|Deepak Patil|"/>
        <s v="3/19/2020|Deepak Patil|165326"/>
        <s v="3/19/2020||181249"/>
        <s v="3/19/2020|Laxmikant|160689"/>
        <s v="3/19/2020|Laxmikant|188932"/>
        <s v=""/>
      </sharedItems>
    </cacheField>
    <cacheField name="Date | Set | Machine" numFmtId="0">
      <sharedItems>
        <s v="3/2/2020|Set 1|Sheen 2"/>
        <s v="3/2/2020|Set 2|Mtex- 2"/>
        <s v="3/2/2020|Set 2|Feiya - 2"/>
        <s v="3/2/2020|Set 3|Feiya - 1"/>
        <s v="3/2/2020|Set 3|Mtex- 1"/>
        <s v="3/2/2020|Set 4|24 head"/>
        <s v="3/2/2020|Set 4|Feiya- 16"/>
        <s v="3/2/2020|Set 5|SWF - 1"/>
        <s v="3/2/2020|Set 5|SWF - 2"/>
        <s v="3/2/2020|Set 1|Sheen 1"/>
        <s v="3/3/2020|Set 1|Sheen 1"/>
        <s v="3/3/2020|Set 1|Sheen 2"/>
        <s v="3/3/2020|Set 2|Mtex- 2"/>
        <s v="3/3/2020|Set 2|Feiya - 2"/>
        <s v="3/3/2020|Set 3|Feiya - 1"/>
        <s v="3/3/2020|Set 3|Mtex- 1"/>
        <s v="3/3/2020|Set 4|24 head"/>
        <s v="3/3/2020|Set 4|Feiya- 16"/>
        <s v="3/3/2020|Set 5|SWF - 1"/>
        <s v="3/3/2020|Set 5|SWF - 2"/>
        <s v="3/4/2020|Set 1|Sheen 1"/>
        <s v="3/4/2020|Set 1|Sheen 2"/>
        <s v="3/4/2020|Set 2|Mtex- 2"/>
        <s v="3/4/2020|Set 2|Feiya - 2"/>
        <s v="3/4/2020|Set 3|Feiya - 1"/>
        <s v="3/4/2020|Set 3|Mtex- 1"/>
        <s v="3/4/2020|Set 4|24 head"/>
        <s v="3/4/2020|Set 4|Feiya- 16"/>
        <s v="3/4/2020|Set 5|SWF - 1"/>
        <s v="3/4/2020|Set 5|SWF - 2"/>
        <s v="3/5/2020|Set 1|Sheen 1"/>
        <s v="3/5/2020|Set 1|Sheen 2"/>
        <s v="3/5/2020|Set 2|Mtex- 2"/>
        <s v="3/5/2020|Set 2|Feiya - 2"/>
        <s v="3/5/2020|Set 3|Feiya - 1"/>
        <s v="3/5/2020|Set 3|Mtex- 1"/>
        <s v="3/5/2020|Set 4|24 head"/>
        <s v="3/5/2020|Set 4|Feiya- 16"/>
        <s v="3/5/2020|Set 5|SWF - 1"/>
        <s v="3/5/2020|Set 5|SWF - 2"/>
        <s v="3/6/2020|Set 1|Sheen 1"/>
        <s v="3/6/2020|Set 1|Sheen 2"/>
        <s v="3/6/2020|Set 2|Mtex- 2"/>
        <s v="3/6/2020|Set 2|Feiya - 2"/>
        <s v="3/6/2020|Set 3|Feiya - 1"/>
        <s v="3/6/2020|Set 3|Mtex- 1"/>
        <s v="3/6/2020|Set 4|24 head"/>
        <s v="3/6/2020|Set 4|Feiya- 16"/>
        <s v="3/6/2020|Set 5|SWF - 1"/>
        <s v="3/6/2020|Set 5|SWF - 2"/>
        <s v="3/7/2020|Set 1|Sheen 1"/>
        <s v="3/7/2020|Set 1|Sheen 2"/>
        <s v="3/7/2020|Set 2|Mtex- 2"/>
        <s v="3/7/2020|Set 2|Feiya - 2"/>
        <s v="3/7/2020|Set 3|Feiya - 1"/>
        <s v="3/7/2020|Set 3|Mtex- 1"/>
        <s v="3/7/2020|Set 4|24 head"/>
        <s v="3/7/2020|Set 4|Feiya- 16"/>
        <s v="3/7/2020|Set 5|SWF - 1"/>
        <s v="3/7/2020|Set 5|SWF - 2"/>
        <s v="3/8/2020|Set 1|Sheen 2"/>
        <s v="3/8/2020|Set 2|Mtex- 2"/>
        <s v="3/8/2020|Set 2|Feiya - 2"/>
        <s v="3/8/2020|Set 3|Feiya - 1"/>
        <s v="3/8/2020|Set 3|Mtex- 1"/>
        <s v="3/8/2020|Set 4|24 head"/>
        <s v="3/8/2020|Set 4|Feiya- 16"/>
        <s v="3/8/2020|Set 5|SWF - 1"/>
        <s v="3/8/2020|Set 5|SWF - 2"/>
        <s v="3/8/2020|Set 1|Sheen 1"/>
        <s v="3/9/2020|Set 1|Sheen 2"/>
        <s v="3/9/2020|Set 2|Mtex- 2"/>
        <s v="3/9/2020|Set 2|Feiya - 2"/>
        <s v="3/9/2020|Set 3|Feiya - 1"/>
        <s v="3/9/2020|Set 3|Mtex- 1"/>
        <s v="3/9/2020|Set 4|24 head"/>
        <s v="3/9/2020|Set 4|Feiya- 16"/>
        <s v="3/9/2020|Set 5|SWF - 1"/>
        <s v="3/9/2020|Set 5|SWF - 2"/>
        <s v="3/9/2020|Set 1|Sheen 1"/>
        <s v="3/11/2020|Set 1|Sheen 2"/>
        <s v="3/11/2020|Set 2|Mtex- 2"/>
        <s v="3/11/2020|Set 2|Feiya - 2"/>
        <s v="3/11/2020|Set 3|Feiya - 1"/>
        <s v="3/11/2020|Set 3|Mtex- 1"/>
        <s v="3/11/2020|Set 4|24 head"/>
        <s v="3/11/2020|Set 4|Feiya- 16"/>
        <s v="3/11/2020|Set 5|SWF - 1"/>
        <s v="3/11/2020|Set 5|SWF - 2"/>
        <s v="3/11/2020|Set 1|Sheen 1"/>
        <s v="3/12/2020|Set 1|Sheen 1"/>
        <s v="3/12/2020|Set 1|Sheen 2"/>
        <s v="3/12/2020|Set 2|Mtex- 2"/>
        <s v="3/12/2020|Set 2|Feiya - 2"/>
        <s v="3/12/2020|Set 3|Feiya - 1"/>
        <s v="3/12/2020|Set 3|Mtex- 1"/>
        <s v="3/12/2020|Set 4|24 head"/>
        <s v="3/12/2020|Set 4|Feiya- 16"/>
        <s v="3/12/2020|Set 5|SWF - 1"/>
        <s v="3/12/2020|Set 5|SWF - 2"/>
        <s v="3/13/2020|Set 1|Sheen 2"/>
        <s v="3/13/2020|Set 2|Mtex- 2"/>
        <s v="3/13/2020|Set 2|Feiya - 2"/>
        <s v="3/13/2020|Set 3|Feiya - 1"/>
        <s v="3/13/2020|Set 3|Mtex- 1"/>
        <s v="3/13/2020|Set 4|24 head"/>
        <s v="3/13/2020|Set 4|Feiya- 16"/>
        <s v="3/13/2020|Set 5|SWF - 1"/>
        <s v="3/13/2020|Set 5|SWF - 2"/>
        <s v="3/13/2020|Set 1|Sheen 1"/>
        <s v="3/14/2020|Set 1|Sheen 2"/>
        <s v="3/14/2020|Set 2|Mtex- 2"/>
        <s v="3/14/2020|Set 2|Feiya - 2"/>
        <s v="3/14/2020|Set 3|Feiya - 1"/>
        <s v="3/14/2020|Set 3|Mtex- 1"/>
        <s v="3/14/2020|Set 4|24 head"/>
        <s v="3/14/2020|Set 4|Feiya- 16"/>
        <s v="3/14/2020|Set 5|SWF - 1"/>
        <s v="3/14/2020|Set 5|SWF - 2"/>
        <s v="3/14/2020|Set 1|Sheen 1"/>
        <s v="3/16/2020|Set 1|Sheen 2"/>
        <s v="3/16/2020|Set 2|Mtex- 2"/>
        <s v="3/16/2020|Set 2|Feiya - 2"/>
        <s v="3/16/2020|Set 3|Feiya - 1"/>
        <s v="3/16/2020|Set 3|Mtex- 1"/>
        <s v="3/16/2020|Set 4|24 head"/>
        <s v="3/16/2020|Set 4|Feiya- 16"/>
        <s v="3/16/2020|Set 5|SWF - 1"/>
        <s v="3/16/2020|Set 5|SWF - 2"/>
        <s v="3/16/2020|Set 1|Sheen 1"/>
        <s v="3/17/2020|Set 1|Sheen 2"/>
        <s v="3/17/2020|Set 2|Mtex- 2"/>
        <s v="3/17/2020|Set 2|Feiya - 2"/>
        <s v="3/17/2020|Set 3|Feiya - 1"/>
        <s v="3/17/2020|Set 3|Mtex- 1"/>
        <s v="3/17/2020|Set 4|24 head"/>
        <s v="3/17/2020|Set 4|Feiya- 16"/>
        <s v="3/17/2020|Set 5|SWF - 1"/>
        <s v="3/17/2020|Set 5|SWF - 2"/>
        <s v="3/17/2020|Set 1|Sheen 1"/>
        <s v="3/18/2020|Set 1|Sheen 2"/>
        <s v="3/18/2020|Set 2|Mtex- 2"/>
        <s v="3/18/2020|Set 2|Feiya - 2"/>
        <s v="3/18/2020|Set 3|Feiya - 1"/>
        <s v="3/18/2020|Set 3|Mtex- 1"/>
        <s v="3/18/2020|Set 4|24 head"/>
        <s v="3/18/2020|Set 4|Feiya- 16"/>
        <s v="3/18/2020|Set 5|SWF - 1"/>
        <s v="3/18/2020|Set 5|SWF - 2"/>
        <s v="3/18/2020|Set 1|Sheen 1"/>
        <s v="3/19/2020|Set 1|Sheen 2"/>
        <s v="3/19/2020|Set 2|Mtex- 2"/>
        <s v="3/19/2020|Set 2|Feiya - 2"/>
        <s v="3/19/2020|Set 3|Feiya - 1"/>
        <s v="3/19/2020|Set 3|Mtex- 1"/>
        <s v="3/19/2020|Set 4|24 head"/>
        <s v="3/19/2020|Set 4|Feiya- 16"/>
        <s v="3/19/2020|Set 5|SWF - 1"/>
        <s v="3/19/2020|Set 5|SWF - 2"/>
        <s v="3/19/2020|Set 1|Sheen 1"/>
        <s v="3/19/2020||"/>
        <s v=""/>
      </sharedItems>
    </cacheField>
    <cacheField name="Operator" numFmtId="0">
      <sharedItems containsBlank="1">
        <s v="Rakesh"/>
        <m/>
        <s v="Anand"/>
        <s v="Anil"/>
        <s v="Guddu"/>
        <s v="Deepak Patil"/>
        <s v="Laxmikant"/>
        <s v="Raj"/>
        <s v="Keshav Patil"/>
        <s v="Kayam"/>
        <s v="Rahul"/>
        <s v="Niranjan"/>
        <s v="Rahul "/>
        <s v="Arjun"/>
        <s v="Dhaneshwar"/>
        <s v="Rakesh Kumar"/>
        <s v="Guddu "/>
        <s v="Rakesh "/>
        <s v=""/>
      </sharedItems>
    </cacheField>
    <cacheField name="Shift" numFmtId="0">
      <sharedItems>
        <s v="Day"/>
        <s v="Night"/>
        <s v=""/>
      </sharedItems>
    </cacheField>
    <cacheField name="Set" numFmtId="0">
      <sharedItems>
        <s v="Set 1"/>
        <s v="Set 2"/>
        <s v="Set 3"/>
        <s v="Set 4"/>
        <s v="Set 5"/>
        <s v=""/>
      </sharedItems>
    </cacheField>
    <cacheField name="Machine" numFmtId="0">
      <sharedItems>
        <s v="Sheen 1"/>
        <s v="Sheen 2"/>
        <s v="Mtex- 2"/>
        <s v="Feiya - 2"/>
        <s v="Feiya - 1"/>
        <s v="Mtex- 1"/>
        <s v="24 head"/>
        <s v="Feiya- 16"/>
        <s v="SWF - 1"/>
        <s v="SWF - 2"/>
        <s v=""/>
      </sharedItems>
    </cacheField>
    <cacheField name="Actual Production">
      <sharedItems containsBlank="1" containsMixedTypes="1" containsNumber="1" containsInteger="1">
        <n v="180866.0"/>
        <n v="180258.0"/>
        <n v="0.0"/>
        <n v="155102.0"/>
        <n v="158845.0"/>
        <n v="121223.0"/>
        <n v="147401.0"/>
        <n v="195130.0"/>
        <n v="234896.0"/>
        <n v="207537.0"/>
        <n v="173235.0"/>
        <n v="164382.0"/>
        <m/>
        <n v="190882.0"/>
        <n v="202723.0"/>
        <n v="81214.0"/>
        <n v="150642.0"/>
        <n v="186784.0"/>
        <n v="148642.0"/>
        <n v="171695.0"/>
        <n v="147544.0"/>
        <n v="148160.0"/>
        <n v="190112.0"/>
        <n v="193034.0"/>
        <n v="166352.0"/>
        <n v="168437.0"/>
        <n v="155672.0"/>
        <n v="191027.0"/>
        <n v="180167.0"/>
        <n v="217680.0"/>
        <n v="172888.0"/>
        <n v="185720.0"/>
        <n v="161395.0"/>
        <n v="152388.0"/>
        <n v="195161.0"/>
        <n v="202381.0"/>
        <n v="198942.0"/>
        <n v="141475.0"/>
        <n v="156351.0"/>
        <n v="166712.0"/>
        <n v="166426.0"/>
        <n v="180462.0"/>
        <n v="191662.0"/>
        <n v="174292.0"/>
        <n v="221761.0"/>
        <n v="193645.0"/>
        <n v="171770.0"/>
        <n v="165132.0"/>
        <n v="165345.0"/>
        <n v="226268.0"/>
        <n v="228935.0"/>
        <n v="193120.0"/>
        <n v="182896.0"/>
        <n v="160105.0"/>
        <n v="171020.0"/>
        <n v="150241.0"/>
        <n v="179151.0"/>
        <n v="207719.0"/>
        <n v="125695.0"/>
        <n v="170695.0"/>
        <n v="190110.0"/>
        <n v="170470.0"/>
        <n v="140578.0"/>
        <n v="215325.0"/>
        <n v="260439.0"/>
        <n v="247094.0"/>
        <n v="185713.0"/>
        <n v="192508.0"/>
        <n v="162617.0"/>
        <n v="182752.0"/>
        <n v="180372.0"/>
        <n v="194618.0"/>
        <n v="180006.0"/>
        <n v="180027.0"/>
        <n v="185530.0"/>
        <n v="159526.0"/>
        <n v="152418.0"/>
        <n v="207495.0"/>
        <n v="250907.0"/>
        <n v="254277.0"/>
        <n v="204324.0"/>
        <n v="202206.0"/>
        <n v="172374.0"/>
        <n v="190536.0"/>
        <n v="180682.0"/>
        <n v="210724.0"/>
        <n v="192787.0"/>
        <n v="154661.0"/>
        <n v="178551.0"/>
        <n v="195950.0"/>
        <n v="144643.0"/>
        <n v="196247.0"/>
        <n v="153458.0"/>
        <n v="217015.0"/>
        <n v="232740.0"/>
        <n v="203664.0"/>
        <n v="201420.0"/>
        <n v="160331.0"/>
        <n v="180195.0"/>
        <n v="185887.0"/>
        <n v="203381.0"/>
        <n v="153427.0"/>
        <n v="159667.0"/>
        <n v="175893.0"/>
        <n v="174655.0"/>
        <n v="161741.0"/>
        <n v="156211.0"/>
        <n v="125895.0"/>
        <n v="217123.0"/>
        <n v="252110.0"/>
        <n v="130129.0"/>
        <n v="113124.0"/>
        <n v="130572.0"/>
        <n v="105695.0"/>
        <n v="110782.0"/>
        <n v="151292.0"/>
        <n v="180463.0"/>
        <n v="133695.0"/>
        <n v="126575.0"/>
        <n v="174072.0"/>
        <n v="125093.0"/>
        <n v="180745.0"/>
        <n v="134906.0"/>
        <n v="200153.0"/>
        <n v="202682.0"/>
        <n v="138570.0"/>
        <n v="214390.0"/>
        <n v="182501.0"/>
        <n v="152495.0"/>
        <n v="169486.0"/>
        <n v="168397.0"/>
        <n v="205368.0"/>
        <n v="202326.0"/>
        <n v="157629.0"/>
        <n v="245099.0"/>
        <n v="166365.0"/>
        <n v="189851.0"/>
        <n v="180295.0"/>
        <n v="165872.0"/>
        <n v="201462.0"/>
        <n v="170516.0"/>
        <n v="250903.0"/>
        <n v="204609.0"/>
        <n v="166370.0"/>
        <n v="113238.0"/>
        <n v="160672.0"/>
        <n v="215680.0"/>
        <n v="211480.0"/>
        <n v="207300.0"/>
        <n v="212130.0"/>
        <n v="70412.0"/>
        <n v="186265.0"/>
        <n v="177017.0"/>
        <n v="170823.0"/>
        <n v="191196.0"/>
        <n v="177872.0"/>
        <n v="202482.0"/>
        <n v="231232.0"/>
        <n v="200554.0"/>
        <n v="196047.0"/>
        <n v="166186.0"/>
        <n v="167690.0"/>
        <n v="210335.0"/>
        <n v="218340.0"/>
        <n v="205431.0"/>
        <n v="210550.0"/>
        <n v="83142.0"/>
        <n v="200799.0"/>
        <n v="170169.0"/>
        <n v="166602.0"/>
        <n v="164199.0"/>
        <n v="170395.0"/>
        <n v="210682.0"/>
        <n v="205842.0"/>
        <n v="229478.0"/>
        <n v="203152.0"/>
        <n v="216424.0"/>
        <n v="186043.0"/>
        <n v="178893.0"/>
        <n v="210088.0"/>
        <n v="180661.0"/>
        <n v="165272.0"/>
        <n v="175682.0"/>
        <n v="218432.0"/>
        <n v="202721.0"/>
        <n v="223927.0"/>
        <n v="154711.0"/>
        <n v="173497.0"/>
        <n v="201239.0"/>
        <n v="221060.0"/>
        <n v="210315.0"/>
        <n v="191631.0"/>
        <n v="215621.0"/>
        <n v="206381.0"/>
        <n v="175717.0"/>
        <n v="162952.0"/>
        <n v="184718.0"/>
        <n v="125842.0"/>
        <n v="120345.0"/>
        <n v="262573.0"/>
        <n v="203436.0"/>
        <n v="214707.0"/>
        <n v="214018.0"/>
        <n v="205980.0"/>
        <n v="212780.0"/>
        <n v="125307.0"/>
        <n v="146522.0"/>
        <n v="224352.0"/>
        <n v="205660.0"/>
        <n v="217458.0"/>
        <n v="190255.0"/>
        <n v="208294.0"/>
        <n v="148551.0"/>
        <n v="195305.0"/>
        <n v="120721.0"/>
        <n v="140261.0"/>
        <n v="225601.0"/>
        <n v="176005.0"/>
        <n v="222209.0"/>
        <n v="163188.0"/>
        <n v="166448.0"/>
        <n v="190480.0"/>
        <n v="135836.0"/>
        <n v="151843.0"/>
        <n v="165625.0"/>
        <n v="215155.0"/>
        <n v="225321.0"/>
        <n v="155966.0"/>
        <n v="183464.0"/>
        <n v="135695.0"/>
        <n v="165680.0"/>
        <n v="100217.0"/>
        <n v="140582.0"/>
        <n v="215935.0"/>
        <n v="217956.0"/>
        <n v="170965.0"/>
        <n v="183491.0"/>
        <n v="165326.0"/>
        <n v="181249.0"/>
        <n v="160689.0"/>
        <n v="188932.0"/>
        <n v="201512.0"/>
        <s v="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 Monthly Incentive" cacheId="0" dataCaption="">
  <location ref="A1:B16" firstHeaderRow="1" firstDataRow="2" firstDataCol="0"/>
  <pivotFields>
    <pivotField name="Operator 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centive Owner" axis="axisRow" outline="0" multipleItemSelectionAllowed="1" showAll="0" sortType="ascending">
      <items>
        <item x="13"/>
        <item x="4"/>
        <item x="9"/>
        <item x="11"/>
        <item x="5"/>
        <item x="12"/>
        <item x="2"/>
        <item x="0"/>
        <item x="7"/>
        <item x="3"/>
        <item x="6"/>
        <item x="10"/>
        <item x="1"/>
        <item x="8"/>
        <item t="default"/>
      </items>
    </pivotField>
    <pivotField name="Shift" outline="0" multipleItemSelectionAllowed="1" showAll="0">
      <items>
        <item x="0"/>
        <item x="1"/>
        <item x="2"/>
        <item x="3"/>
        <item t="default"/>
      </items>
    </pivotField>
    <pivotField name="Set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chin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ctual Produc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name="Incentiv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</pivotFields>
  <rowFields>
    <field x="1"/>
  </rowFields>
  <dataFields>
    <dataField name="SUM of Incentive" fld="6" baseField="0"/>
  </dataFields>
</pivotTableDefinition>
</file>

<file path=xl/pivotTables/pivotTable2.xml><?xml version="1.0" encoding="utf-8"?>
<pivotTableDefinition xmlns="http://schemas.openxmlformats.org/spreadsheetml/2006/main" name="_Working2_" cacheId="1" dataCaption="">
  <location ref="A1:B188" firstHeaderRow="1" firstDataRow="2" firstDataCol="0"/>
  <pivotFields>
    <pivotField name="Date | Operator" axis="axisRow" outline="0" multipleItemSelectionAllowed="1" showAll="0" sortType="ascending">
      <items>
        <item x="185"/>
        <item x="89"/>
        <item x="90"/>
        <item x="93"/>
        <item x="92"/>
        <item x="94"/>
        <item x="96"/>
        <item x="91"/>
        <item x="95"/>
        <item x="97"/>
        <item x="102"/>
        <item x="100"/>
        <item x="103"/>
        <item x="104"/>
        <item x="99"/>
        <item x="106"/>
        <item x="105"/>
        <item x="108"/>
        <item x="101"/>
        <item x="107"/>
        <item x="109"/>
        <item x="98"/>
        <item x="120"/>
        <item x="112"/>
        <item x="116"/>
        <item x="114"/>
        <item x="115"/>
        <item x="111"/>
        <item x="118"/>
        <item x="117"/>
        <item x="113"/>
        <item x="119"/>
        <item x="121"/>
        <item x="110"/>
        <item x="132"/>
        <item x="124"/>
        <item x="128"/>
        <item x="126"/>
        <item x="127"/>
        <item x="123"/>
        <item x="130"/>
        <item x="129"/>
        <item x="133"/>
        <item x="125"/>
        <item x="131"/>
        <item x="134"/>
        <item x="122"/>
        <item x="140"/>
        <item x="138"/>
        <item x="145"/>
        <item x="141"/>
        <item x="137"/>
        <item x="136"/>
        <item x="135"/>
        <item x="146"/>
        <item x="144"/>
        <item x="139"/>
        <item x="143"/>
        <item x="142"/>
        <item x="152"/>
        <item x="150"/>
        <item x="154"/>
        <item x="158"/>
        <item x="153"/>
        <item x="149"/>
        <item x="148"/>
        <item x="147"/>
        <item x="159"/>
        <item x="157"/>
        <item x="151"/>
        <item x="156"/>
        <item x="155"/>
        <item x="165"/>
        <item x="163"/>
        <item x="167"/>
        <item x="171"/>
        <item x="166"/>
        <item x="162"/>
        <item x="161"/>
        <item x="160"/>
        <item x="172"/>
        <item x="170"/>
        <item x="164"/>
        <item x="169"/>
        <item x="168"/>
        <item x="177"/>
        <item x="175"/>
        <item x="179"/>
        <item x="183"/>
        <item x="178"/>
        <item x="174"/>
        <item x="173"/>
        <item x="184"/>
        <item x="182"/>
        <item x="176"/>
        <item x="181"/>
        <item x="180"/>
        <item x="1"/>
        <item x="2"/>
        <item x="3"/>
        <item x="5"/>
        <item x="4"/>
        <item x="9"/>
        <item x="8"/>
        <item x="6"/>
        <item x="10"/>
        <item x="7"/>
        <item x="0"/>
        <item x="12"/>
        <item x="13"/>
        <item x="14"/>
        <item x="16"/>
        <item x="15"/>
        <item x="18"/>
        <item x="17"/>
        <item x="19"/>
        <item x="11"/>
        <item x="30"/>
        <item x="22"/>
        <item x="23"/>
        <item x="25"/>
        <item x="24"/>
        <item x="29"/>
        <item x="28"/>
        <item x="26"/>
        <item x="21"/>
        <item x="31"/>
        <item x="27"/>
        <item x="20"/>
        <item x="35"/>
        <item x="34"/>
        <item x="37"/>
        <item x="36"/>
        <item x="41"/>
        <item x="40"/>
        <item x="38"/>
        <item x="33"/>
        <item x="42"/>
        <item x="39"/>
        <item x="32"/>
        <item x="52"/>
        <item x="44"/>
        <item x="47"/>
        <item x="46"/>
        <item x="51"/>
        <item x="50"/>
        <item x="48"/>
        <item x="45"/>
        <item x="53"/>
        <item x="49"/>
        <item x="43"/>
        <item x="63"/>
        <item x="55"/>
        <item x="58"/>
        <item x="57"/>
        <item x="62"/>
        <item x="61"/>
        <item x="59"/>
        <item x="56"/>
        <item x="64"/>
        <item x="60"/>
        <item x="54"/>
        <item x="74"/>
        <item x="66"/>
        <item x="69"/>
        <item x="68"/>
        <item x="73"/>
        <item x="72"/>
        <item x="70"/>
        <item x="67"/>
        <item x="75"/>
        <item x="71"/>
        <item x="65"/>
        <item x="85"/>
        <item x="77"/>
        <item x="87"/>
        <item x="80"/>
        <item x="88"/>
        <item x="79"/>
        <item x="84"/>
        <item x="83"/>
        <item x="81"/>
        <item x="78"/>
        <item x="86"/>
        <item x="82"/>
        <item x="76"/>
        <item t="default"/>
      </items>
    </pivotField>
    <pivotField name="Date | Operator | Produc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Date | Set | Machin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Operat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hift" outline="0" multipleItemSelectionAllowed="1" showAll="0">
      <items>
        <item x="0"/>
        <item x="1"/>
        <item x="2"/>
        <item t="default"/>
      </items>
    </pivotField>
    <pivotField name="Set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chin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ctual Production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</pivotFields>
  <rowFields>
    <field x="0"/>
  </rowFields>
  <dataFields>
    <dataField name="MIN of Actual Production" fld="7" subtotal="min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9.57"/>
    <col customWidth="1" min="3" max="3" width="15.29"/>
    <col customWidth="1" min="4" max="4" width="15.71"/>
    <col customWidth="1" min="5" max="5" width="13.43"/>
    <col customWidth="1" min="6" max="6" width="15.57"/>
    <col customWidth="1" min="7" max="7" width="11.43"/>
    <col customWidth="1" min="8" max="10" width="7.57"/>
    <col customWidth="1" min="11" max="11" width="13.29"/>
    <col customWidth="1" min="12" max="12" width="10.71"/>
    <col customWidth="1" min="13" max="29" width="7.57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7"/>
      <c r="I1" s="8" t="s">
        <v>6</v>
      </c>
      <c r="J1" s="7"/>
      <c r="K1" s="9" t="s">
        <v>5</v>
      </c>
      <c r="L1" s="10" t="s">
        <v>7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11" t="s">
        <v>8</v>
      </c>
      <c r="B2" s="11"/>
      <c r="C2" s="12" t="s">
        <v>9</v>
      </c>
      <c r="D2" s="13" t="s">
        <v>9</v>
      </c>
      <c r="E2" s="14" t="s">
        <v>10</v>
      </c>
      <c r="F2" s="14">
        <v>1.0</v>
      </c>
      <c r="G2" s="14" t="s">
        <v>11</v>
      </c>
      <c r="H2" s="14"/>
      <c r="I2" s="15" t="s">
        <v>12</v>
      </c>
      <c r="K2" s="16" t="s">
        <v>11</v>
      </c>
      <c r="L2" s="17" t="s">
        <v>13</v>
      </c>
      <c r="P2" s="18"/>
    </row>
    <row r="3">
      <c r="A3" s="11" t="s">
        <v>14</v>
      </c>
      <c r="B3" s="11"/>
      <c r="C3" s="19" t="s">
        <v>15</v>
      </c>
      <c r="D3" s="20" t="s">
        <v>15</v>
      </c>
      <c r="E3" s="14" t="s">
        <v>10</v>
      </c>
      <c r="F3" s="14">
        <v>1.0</v>
      </c>
      <c r="G3" s="14" t="s">
        <v>11</v>
      </c>
      <c r="H3" s="14"/>
      <c r="I3" s="21" t="s">
        <v>16</v>
      </c>
      <c r="J3" s="11"/>
      <c r="K3" s="16" t="s">
        <v>11</v>
      </c>
      <c r="L3" s="17" t="s">
        <v>17</v>
      </c>
    </row>
    <row r="4">
      <c r="A4" s="11" t="s">
        <v>18</v>
      </c>
      <c r="B4" s="11"/>
      <c r="C4" s="19" t="s">
        <v>19</v>
      </c>
      <c r="D4" s="20" t="s">
        <v>19</v>
      </c>
      <c r="E4" s="14" t="s">
        <v>10</v>
      </c>
      <c r="F4" s="14">
        <v>1.0</v>
      </c>
      <c r="G4" s="14" t="s">
        <v>20</v>
      </c>
      <c r="J4" s="11"/>
      <c r="K4" s="16" t="s">
        <v>21</v>
      </c>
      <c r="L4" s="17" t="s">
        <v>22</v>
      </c>
    </row>
    <row r="5">
      <c r="A5" s="11" t="s">
        <v>23</v>
      </c>
      <c r="B5" s="11"/>
      <c r="C5" s="20" t="s">
        <v>24</v>
      </c>
      <c r="D5" s="20" t="s">
        <v>24</v>
      </c>
      <c r="E5" s="14" t="s">
        <v>10</v>
      </c>
      <c r="F5" s="14">
        <v>1.0</v>
      </c>
      <c r="G5" s="14" t="s">
        <v>20</v>
      </c>
      <c r="J5" s="11"/>
      <c r="K5" s="16" t="s">
        <v>21</v>
      </c>
      <c r="L5" s="17" t="s">
        <v>25</v>
      </c>
    </row>
    <row r="6">
      <c r="A6" s="11" t="s">
        <v>26</v>
      </c>
      <c r="B6" s="11"/>
      <c r="C6" s="22" t="s">
        <v>27</v>
      </c>
      <c r="D6" s="20" t="s">
        <v>27</v>
      </c>
      <c r="E6" s="14" t="s">
        <v>28</v>
      </c>
      <c r="F6" s="14">
        <v>0.0</v>
      </c>
      <c r="G6" s="14" t="s">
        <v>29</v>
      </c>
      <c r="J6" s="11"/>
      <c r="K6" s="16" t="s">
        <v>29</v>
      </c>
      <c r="L6" s="17" t="s">
        <v>30</v>
      </c>
    </row>
    <row r="7">
      <c r="A7" s="11" t="s">
        <v>31</v>
      </c>
      <c r="B7" s="11"/>
      <c r="C7" s="23" t="s">
        <v>32</v>
      </c>
      <c r="D7" s="20" t="s">
        <v>27</v>
      </c>
      <c r="E7" s="14" t="s">
        <v>33</v>
      </c>
      <c r="F7" s="14">
        <v>0.2</v>
      </c>
      <c r="G7" s="14" t="s">
        <v>29</v>
      </c>
      <c r="K7" s="16" t="s">
        <v>29</v>
      </c>
      <c r="L7" s="17" t="s">
        <v>34</v>
      </c>
    </row>
    <row r="8">
      <c r="A8" s="11" t="s">
        <v>35</v>
      </c>
      <c r="B8" s="11"/>
      <c r="C8" s="22" t="s">
        <v>36</v>
      </c>
      <c r="D8" s="20" t="s">
        <v>27</v>
      </c>
      <c r="E8" s="14" t="s">
        <v>33</v>
      </c>
      <c r="F8" s="14">
        <v>0.2</v>
      </c>
      <c r="G8" s="14" t="s">
        <v>29</v>
      </c>
      <c r="K8" s="16" t="s">
        <v>37</v>
      </c>
      <c r="L8" s="17" t="s">
        <v>38</v>
      </c>
    </row>
    <row r="9">
      <c r="A9" s="11" t="s">
        <v>39</v>
      </c>
      <c r="B9" s="11"/>
      <c r="C9" s="24" t="s">
        <v>40</v>
      </c>
      <c r="D9" s="13" t="s">
        <v>40</v>
      </c>
      <c r="E9" s="14" t="s">
        <v>10</v>
      </c>
      <c r="F9" s="14">
        <v>1.0</v>
      </c>
      <c r="G9" s="14" t="s">
        <v>37</v>
      </c>
      <c r="K9" s="16" t="s">
        <v>37</v>
      </c>
      <c r="L9" s="17" t="s">
        <v>41</v>
      </c>
    </row>
    <row r="10">
      <c r="A10" s="11" t="s">
        <v>42</v>
      </c>
      <c r="B10" s="11"/>
      <c r="C10" s="13" t="s">
        <v>43</v>
      </c>
      <c r="D10" s="13" t="s">
        <v>43</v>
      </c>
      <c r="E10" s="14" t="s">
        <v>10</v>
      </c>
      <c r="F10" s="14">
        <v>1.0</v>
      </c>
      <c r="G10" s="14" t="s">
        <v>37</v>
      </c>
      <c r="K10" s="16" t="s">
        <v>44</v>
      </c>
      <c r="L10" s="17" t="s">
        <v>45</v>
      </c>
    </row>
    <row r="11">
      <c r="A11" s="11" t="s">
        <v>46</v>
      </c>
      <c r="B11" s="11"/>
      <c r="C11" s="20" t="s">
        <v>47</v>
      </c>
      <c r="D11" s="20" t="s">
        <v>47</v>
      </c>
      <c r="E11" s="14" t="s">
        <v>10</v>
      </c>
      <c r="F11" s="14">
        <v>1.0</v>
      </c>
      <c r="G11" s="14" t="s">
        <v>44</v>
      </c>
      <c r="K11" s="25" t="s">
        <v>44</v>
      </c>
      <c r="L11" s="26" t="s">
        <v>48</v>
      </c>
    </row>
    <row r="12">
      <c r="A12" s="11" t="s">
        <v>49</v>
      </c>
      <c r="B12" s="11"/>
      <c r="C12" s="22" t="s">
        <v>50</v>
      </c>
      <c r="D12" s="20" t="s">
        <v>50</v>
      </c>
      <c r="E12" s="14" t="s">
        <v>10</v>
      </c>
      <c r="F12" s="14">
        <v>1.0</v>
      </c>
      <c r="G12" s="14" t="s">
        <v>44</v>
      </c>
      <c r="K12" s="27"/>
      <c r="L12" s="27"/>
    </row>
    <row r="13">
      <c r="A13" s="11" t="s">
        <v>51</v>
      </c>
      <c r="B13" s="11"/>
      <c r="C13" s="20" t="s">
        <v>52</v>
      </c>
      <c r="D13" s="20" t="s">
        <v>52</v>
      </c>
      <c r="E13" s="14" t="s">
        <v>10</v>
      </c>
      <c r="F13" s="14">
        <v>1.0</v>
      </c>
      <c r="K13" s="27"/>
      <c r="L13" s="27"/>
    </row>
    <row r="14">
      <c r="A14" s="11" t="s">
        <v>53</v>
      </c>
      <c r="B14" s="11"/>
      <c r="C14" s="28" t="s">
        <v>54</v>
      </c>
      <c r="D14" s="20" t="s">
        <v>54</v>
      </c>
      <c r="E14" s="14" t="s">
        <v>10</v>
      </c>
      <c r="F14" s="14">
        <v>1.0</v>
      </c>
      <c r="K14" s="27"/>
      <c r="L14" s="27"/>
    </row>
    <row r="15">
      <c r="A15" s="11" t="s">
        <v>55</v>
      </c>
      <c r="B15" s="11"/>
      <c r="C15" s="22" t="s">
        <v>56</v>
      </c>
      <c r="D15" s="20" t="s">
        <v>56</v>
      </c>
      <c r="E15" s="14" t="s">
        <v>10</v>
      </c>
      <c r="F15" s="14">
        <v>1.0</v>
      </c>
      <c r="K15" s="27"/>
      <c r="L15" s="27"/>
    </row>
    <row r="16">
      <c r="A16" s="11" t="s">
        <v>57</v>
      </c>
      <c r="B16" s="11"/>
      <c r="C16" s="22" t="s">
        <v>58</v>
      </c>
      <c r="D16" s="20" t="s">
        <v>58</v>
      </c>
      <c r="E16" s="14" t="s">
        <v>10</v>
      </c>
      <c r="F16" s="14">
        <v>1.0</v>
      </c>
      <c r="K16" s="27"/>
      <c r="L16" s="27"/>
    </row>
    <row r="17">
      <c r="A17" s="11" t="s">
        <v>59</v>
      </c>
      <c r="B17" s="11"/>
      <c r="C17" s="20"/>
      <c r="D17" s="20"/>
      <c r="K17" s="27"/>
      <c r="L17" s="27"/>
    </row>
    <row r="18">
      <c r="A18" s="11"/>
      <c r="B18" s="11"/>
      <c r="C18" s="20"/>
      <c r="D18" s="20"/>
      <c r="K18" s="27"/>
      <c r="L18" s="27"/>
    </row>
    <row r="19">
      <c r="A19" s="11"/>
      <c r="B19" s="11"/>
      <c r="C19" s="20"/>
      <c r="D19" s="20"/>
      <c r="K19" s="27"/>
      <c r="L19" s="27"/>
    </row>
    <row r="20">
      <c r="A20" s="11"/>
      <c r="B20" s="11"/>
      <c r="C20" s="20"/>
      <c r="D20" s="20"/>
      <c r="K20" s="27"/>
      <c r="L20" s="27"/>
    </row>
    <row r="21" ht="15.75" customHeight="1">
      <c r="A21" s="11"/>
      <c r="B21" s="11"/>
      <c r="C21" s="20"/>
      <c r="D21" s="20"/>
      <c r="K21" s="27"/>
      <c r="L21" s="27"/>
    </row>
    <row r="22" ht="15.75" customHeight="1">
      <c r="A22" s="11"/>
      <c r="B22" s="11"/>
      <c r="C22" s="20"/>
      <c r="D22" s="20"/>
      <c r="K22" s="27"/>
      <c r="L22" s="27"/>
    </row>
    <row r="23" ht="15.75" customHeight="1">
      <c r="A23" s="11"/>
      <c r="B23" s="11"/>
      <c r="C23" s="20"/>
      <c r="D23" s="20"/>
      <c r="K23" s="27"/>
      <c r="L23" s="27"/>
    </row>
    <row r="24" ht="15.75" customHeight="1">
      <c r="A24" s="11"/>
      <c r="B24" s="11"/>
      <c r="C24" s="20"/>
      <c r="D24" s="20"/>
      <c r="K24" s="27"/>
      <c r="L24" s="27"/>
    </row>
    <row r="25" ht="15.75" customHeight="1">
      <c r="A25" s="11"/>
      <c r="B25" s="11"/>
      <c r="C25" s="20"/>
      <c r="D25" s="20"/>
      <c r="K25" s="27"/>
      <c r="L25" s="27"/>
    </row>
    <row r="26" ht="15.75" customHeight="1">
      <c r="A26" s="11"/>
      <c r="B26" s="11"/>
      <c r="C26" s="20"/>
      <c r="D26" s="20"/>
      <c r="K26" s="27"/>
      <c r="L26" s="27"/>
    </row>
    <row r="27" ht="15.75" customHeight="1">
      <c r="A27" s="11"/>
      <c r="B27" s="11"/>
      <c r="C27" s="20"/>
      <c r="D27" s="20"/>
      <c r="K27" s="27"/>
      <c r="L27" s="27"/>
    </row>
    <row r="28" ht="15.75" customHeight="1">
      <c r="A28" s="11"/>
      <c r="B28" s="11"/>
      <c r="C28" s="20"/>
      <c r="D28" s="20"/>
      <c r="K28" s="27"/>
      <c r="L28" s="27"/>
    </row>
    <row r="29" ht="15.75" customHeight="1">
      <c r="A29" s="11"/>
      <c r="B29" s="11"/>
      <c r="C29" s="20"/>
      <c r="D29" s="20"/>
      <c r="K29" s="27"/>
      <c r="L29" s="27"/>
    </row>
    <row r="30" ht="15.75" customHeight="1">
      <c r="A30" s="11"/>
      <c r="B30" s="11"/>
      <c r="C30" s="20"/>
      <c r="D30" s="20"/>
      <c r="K30" s="27"/>
      <c r="L30" s="27"/>
    </row>
    <row r="31" ht="15.75" customHeight="1">
      <c r="A31" s="11"/>
      <c r="B31" s="11"/>
      <c r="C31" s="20"/>
      <c r="D31" s="20"/>
      <c r="K31" s="27"/>
      <c r="L31" s="27"/>
    </row>
    <row r="32" ht="15.75" customHeight="1">
      <c r="A32" s="11"/>
      <c r="B32" s="11"/>
      <c r="C32" s="20"/>
      <c r="D32" s="20"/>
      <c r="K32" s="27"/>
      <c r="L32" s="27"/>
    </row>
    <row r="33" ht="15.75" customHeight="1">
      <c r="A33" s="11"/>
      <c r="B33" s="11"/>
      <c r="C33" s="20"/>
      <c r="D33" s="20"/>
      <c r="K33" s="27"/>
      <c r="L33" s="27"/>
    </row>
    <row r="34" ht="15.75" customHeight="1">
      <c r="A34" s="11"/>
      <c r="B34" s="11"/>
      <c r="C34" s="20"/>
      <c r="D34" s="20"/>
      <c r="K34" s="27"/>
      <c r="L34" s="27"/>
    </row>
    <row r="35" ht="15.75" customHeight="1">
      <c r="A35" s="11"/>
      <c r="B35" s="11"/>
      <c r="C35" s="20"/>
      <c r="D35" s="20"/>
      <c r="K35" s="27"/>
      <c r="L35" s="27"/>
    </row>
    <row r="36" ht="15.75" customHeight="1">
      <c r="A36" s="11"/>
      <c r="B36" s="11"/>
      <c r="C36" s="20"/>
      <c r="D36" s="20"/>
      <c r="K36" s="27"/>
      <c r="L36" s="27"/>
    </row>
    <row r="37" ht="15.75" customHeight="1">
      <c r="A37" s="11"/>
      <c r="B37" s="11"/>
      <c r="C37" s="20"/>
      <c r="D37" s="20"/>
      <c r="K37" s="27"/>
      <c r="L37" s="27"/>
    </row>
    <row r="38" ht="15.75" customHeight="1">
      <c r="A38" s="11"/>
      <c r="B38" s="11"/>
      <c r="C38" s="20"/>
      <c r="D38" s="20"/>
      <c r="K38" s="27"/>
      <c r="L38" s="27"/>
    </row>
    <row r="39" ht="15.75" customHeight="1">
      <c r="A39" s="11"/>
      <c r="B39" s="11"/>
      <c r="C39" s="20"/>
      <c r="D39" s="20"/>
      <c r="K39" s="27"/>
      <c r="L39" s="27"/>
    </row>
    <row r="40" ht="15.75" customHeight="1">
      <c r="A40" s="11"/>
      <c r="B40" s="11"/>
      <c r="C40" s="20"/>
      <c r="D40" s="20"/>
      <c r="K40" s="27"/>
      <c r="L40" s="27"/>
    </row>
    <row r="41" ht="15.75" customHeight="1">
      <c r="A41" s="11"/>
      <c r="B41" s="11"/>
      <c r="C41" s="20"/>
      <c r="D41" s="20"/>
      <c r="K41" s="27"/>
      <c r="L41" s="27"/>
    </row>
    <row r="42" ht="15.75" customHeight="1">
      <c r="A42" s="11"/>
      <c r="B42" s="11"/>
      <c r="C42" s="20"/>
      <c r="D42" s="20"/>
      <c r="K42" s="27"/>
      <c r="L42" s="27"/>
    </row>
    <row r="43" ht="15.75" customHeight="1">
      <c r="A43" s="11"/>
      <c r="B43" s="11"/>
      <c r="C43" s="20"/>
      <c r="D43" s="20"/>
      <c r="K43" s="27"/>
      <c r="L43" s="27"/>
    </row>
    <row r="44" ht="15.75" customHeight="1">
      <c r="A44" s="11"/>
      <c r="B44" s="11"/>
      <c r="C44" s="20"/>
      <c r="D44" s="20"/>
      <c r="K44" s="27"/>
      <c r="L44" s="27"/>
    </row>
    <row r="45" ht="15.75" customHeight="1">
      <c r="A45" s="11"/>
      <c r="B45" s="11"/>
      <c r="C45" s="20"/>
      <c r="D45" s="20"/>
      <c r="K45" s="27"/>
      <c r="L45" s="27"/>
    </row>
    <row r="46" ht="15.75" customHeight="1">
      <c r="A46" s="11"/>
      <c r="B46" s="11"/>
      <c r="C46" s="20"/>
      <c r="D46" s="20"/>
      <c r="K46" s="27"/>
      <c r="L46" s="27"/>
    </row>
    <row r="47" ht="15.75" customHeight="1">
      <c r="A47" s="11"/>
      <c r="B47" s="11"/>
      <c r="C47" s="20"/>
      <c r="D47" s="20"/>
      <c r="K47" s="27"/>
      <c r="L47" s="27"/>
    </row>
    <row r="48" ht="15.75" customHeight="1">
      <c r="A48" s="11"/>
      <c r="B48" s="11"/>
      <c r="C48" s="20"/>
      <c r="D48" s="20"/>
      <c r="K48" s="27"/>
      <c r="L48" s="27"/>
    </row>
    <row r="49" ht="15.75" customHeight="1">
      <c r="A49" s="11"/>
      <c r="B49" s="11"/>
      <c r="C49" s="20"/>
      <c r="D49" s="20"/>
      <c r="K49" s="27"/>
      <c r="L49" s="27"/>
    </row>
    <row r="50" ht="15.75" customHeight="1">
      <c r="A50" s="11"/>
      <c r="B50" s="11"/>
      <c r="C50" s="20"/>
      <c r="D50" s="20"/>
      <c r="K50" s="27"/>
      <c r="L50" s="27"/>
    </row>
    <row r="51" ht="15.75" customHeight="1">
      <c r="A51" s="11"/>
      <c r="B51" s="11"/>
      <c r="C51" s="20"/>
      <c r="D51" s="20"/>
      <c r="K51" s="27"/>
      <c r="L51" s="27"/>
    </row>
    <row r="52" ht="15.75" customHeight="1">
      <c r="A52" s="11"/>
      <c r="B52" s="11"/>
      <c r="C52" s="20"/>
      <c r="D52" s="20"/>
      <c r="K52" s="27"/>
      <c r="L52" s="27"/>
    </row>
    <row r="53" ht="15.75" customHeight="1">
      <c r="A53" s="11"/>
      <c r="B53" s="11"/>
      <c r="C53" s="20"/>
      <c r="D53" s="20"/>
      <c r="K53" s="27"/>
      <c r="L53" s="27"/>
    </row>
    <row r="54" ht="15.75" customHeight="1">
      <c r="A54" s="11"/>
      <c r="B54" s="11"/>
      <c r="C54" s="20"/>
      <c r="D54" s="20"/>
      <c r="K54" s="27"/>
      <c r="L54" s="27"/>
    </row>
    <row r="55" ht="15.75" customHeight="1">
      <c r="A55" s="11"/>
      <c r="B55" s="11"/>
      <c r="C55" s="20"/>
      <c r="D55" s="20"/>
      <c r="K55" s="27"/>
      <c r="L55" s="27"/>
    </row>
    <row r="56" ht="15.75" customHeight="1">
      <c r="A56" s="11"/>
      <c r="B56" s="11"/>
      <c r="C56" s="20"/>
      <c r="D56" s="20"/>
      <c r="K56" s="27"/>
      <c r="L56" s="27"/>
    </row>
    <row r="57" ht="15.75" customHeight="1">
      <c r="A57" s="11"/>
      <c r="B57" s="11"/>
      <c r="C57" s="20"/>
      <c r="D57" s="20"/>
      <c r="K57" s="27"/>
      <c r="L57" s="27"/>
    </row>
    <row r="58" ht="15.75" customHeight="1">
      <c r="A58" s="11"/>
      <c r="B58" s="11"/>
      <c r="C58" s="20"/>
      <c r="D58" s="20"/>
      <c r="K58" s="27"/>
      <c r="L58" s="27"/>
    </row>
    <row r="59" ht="15.75" customHeight="1">
      <c r="A59" s="11"/>
      <c r="B59" s="11"/>
      <c r="C59" s="20"/>
      <c r="D59" s="20"/>
      <c r="K59" s="27"/>
      <c r="L59" s="27"/>
    </row>
    <row r="60" ht="15.75" customHeight="1">
      <c r="A60" s="11"/>
      <c r="B60" s="11"/>
      <c r="C60" s="20"/>
      <c r="D60" s="20"/>
      <c r="K60" s="27"/>
      <c r="L60" s="27"/>
    </row>
    <row r="61" ht="15.75" customHeight="1">
      <c r="A61" s="11"/>
      <c r="B61" s="11"/>
      <c r="C61" s="20"/>
      <c r="D61" s="20"/>
      <c r="K61" s="27"/>
      <c r="L61" s="27"/>
    </row>
    <row r="62" ht="15.75" customHeight="1">
      <c r="A62" s="11"/>
      <c r="B62" s="11"/>
      <c r="C62" s="20"/>
      <c r="D62" s="20"/>
      <c r="K62" s="27"/>
      <c r="L62" s="27"/>
    </row>
    <row r="63" ht="15.75" customHeight="1">
      <c r="A63" s="11"/>
      <c r="B63" s="11"/>
      <c r="C63" s="20"/>
      <c r="D63" s="20"/>
      <c r="K63" s="27"/>
      <c r="L63" s="27"/>
    </row>
    <row r="64" ht="15.75" customHeight="1">
      <c r="A64" s="11"/>
      <c r="B64" s="11"/>
      <c r="C64" s="20"/>
      <c r="D64" s="20"/>
      <c r="K64" s="27"/>
      <c r="L64" s="27"/>
    </row>
    <row r="65" ht="15.75" customHeight="1">
      <c r="A65" s="11"/>
      <c r="B65" s="11"/>
      <c r="C65" s="20"/>
      <c r="D65" s="20"/>
      <c r="K65" s="27"/>
      <c r="L65" s="27"/>
    </row>
    <row r="66" ht="15.75" customHeight="1">
      <c r="A66" s="11"/>
      <c r="B66" s="11"/>
      <c r="C66" s="20"/>
      <c r="D66" s="20"/>
      <c r="K66" s="27"/>
      <c r="L66" s="27"/>
    </row>
    <row r="67" ht="15.75" customHeight="1">
      <c r="A67" s="11"/>
      <c r="B67" s="11"/>
      <c r="C67" s="20"/>
      <c r="D67" s="20"/>
      <c r="K67" s="27"/>
      <c r="L67" s="27"/>
    </row>
    <row r="68" ht="15.75" customHeight="1">
      <c r="A68" s="11"/>
      <c r="B68" s="11"/>
      <c r="C68" s="20"/>
      <c r="D68" s="20"/>
      <c r="K68" s="27"/>
      <c r="L68" s="27"/>
    </row>
    <row r="69" ht="15.75" customHeight="1">
      <c r="A69" s="11"/>
      <c r="B69" s="11"/>
      <c r="C69" s="20"/>
      <c r="D69" s="20"/>
      <c r="K69" s="27"/>
      <c r="L69" s="27"/>
    </row>
    <row r="70" ht="15.75" customHeight="1">
      <c r="A70" s="11"/>
      <c r="B70" s="11"/>
      <c r="C70" s="20"/>
      <c r="D70" s="20"/>
      <c r="K70" s="27"/>
      <c r="L70" s="27"/>
    </row>
    <row r="71" ht="15.75" customHeight="1">
      <c r="A71" s="11"/>
      <c r="B71" s="11"/>
      <c r="C71" s="20"/>
      <c r="D71" s="20"/>
      <c r="K71" s="27"/>
      <c r="L71" s="27"/>
    </row>
    <row r="72" ht="15.75" customHeight="1">
      <c r="A72" s="11"/>
      <c r="B72" s="11"/>
      <c r="C72" s="20"/>
      <c r="D72" s="20"/>
      <c r="K72" s="27"/>
      <c r="L72" s="27"/>
    </row>
    <row r="73" ht="15.75" customHeight="1">
      <c r="A73" s="11"/>
      <c r="B73" s="11"/>
      <c r="C73" s="20"/>
      <c r="D73" s="20"/>
      <c r="K73" s="27"/>
      <c r="L73" s="27"/>
    </row>
    <row r="74" ht="15.75" customHeight="1">
      <c r="A74" s="11"/>
      <c r="B74" s="11"/>
      <c r="C74" s="20"/>
      <c r="D74" s="20"/>
      <c r="K74" s="27"/>
      <c r="L74" s="27"/>
    </row>
    <row r="75" ht="15.75" customHeight="1">
      <c r="A75" s="11"/>
      <c r="B75" s="11"/>
      <c r="C75" s="20"/>
      <c r="D75" s="20"/>
      <c r="K75" s="27"/>
      <c r="L75" s="27"/>
    </row>
    <row r="76" ht="15.75" customHeight="1">
      <c r="A76" s="11"/>
      <c r="B76" s="11"/>
      <c r="C76" s="20"/>
      <c r="D76" s="20"/>
      <c r="K76" s="27"/>
      <c r="L76" s="27"/>
    </row>
    <row r="77" ht="15.75" customHeight="1">
      <c r="A77" s="11"/>
      <c r="B77" s="11"/>
      <c r="C77" s="20"/>
      <c r="D77" s="20"/>
      <c r="K77" s="27"/>
      <c r="L77" s="27"/>
    </row>
    <row r="78" ht="15.75" customHeight="1">
      <c r="A78" s="11"/>
      <c r="B78" s="11"/>
      <c r="C78" s="20"/>
      <c r="D78" s="20"/>
      <c r="K78" s="27"/>
      <c r="L78" s="27"/>
    </row>
    <row r="79" ht="15.75" customHeight="1">
      <c r="A79" s="11"/>
      <c r="B79" s="11"/>
      <c r="C79" s="20"/>
      <c r="D79" s="20"/>
      <c r="K79" s="27"/>
      <c r="L79" s="27"/>
    </row>
    <row r="80" ht="15.75" customHeight="1">
      <c r="A80" s="11"/>
      <c r="B80" s="11"/>
      <c r="C80" s="20"/>
      <c r="D80" s="20"/>
      <c r="K80" s="27"/>
      <c r="L80" s="27"/>
    </row>
    <row r="81" ht="15.75" customHeight="1">
      <c r="A81" s="11"/>
      <c r="B81" s="11"/>
      <c r="C81" s="20"/>
      <c r="D81" s="20"/>
      <c r="K81" s="27"/>
      <c r="L81" s="27"/>
    </row>
    <row r="82" ht="15.75" customHeight="1">
      <c r="A82" s="11"/>
      <c r="B82" s="11"/>
      <c r="C82" s="20"/>
      <c r="D82" s="20"/>
      <c r="K82" s="27"/>
      <c r="L82" s="27"/>
    </row>
    <row r="83" ht="15.75" customHeight="1">
      <c r="A83" s="11"/>
      <c r="B83" s="11"/>
      <c r="C83" s="20"/>
      <c r="D83" s="20"/>
      <c r="K83" s="27"/>
      <c r="L83" s="27"/>
    </row>
    <row r="84" ht="15.75" customHeight="1">
      <c r="A84" s="11"/>
      <c r="B84" s="11"/>
      <c r="C84" s="20"/>
      <c r="D84" s="20"/>
      <c r="K84" s="27"/>
      <c r="L84" s="27"/>
    </row>
    <row r="85" ht="15.75" customHeight="1">
      <c r="A85" s="11"/>
      <c r="B85" s="11"/>
      <c r="C85" s="20"/>
      <c r="D85" s="20"/>
      <c r="K85" s="27"/>
      <c r="L85" s="27"/>
    </row>
    <row r="86" ht="15.75" customHeight="1">
      <c r="A86" s="11"/>
      <c r="B86" s="11"/>
      <c r="C86" s="20"/>
      <c r="D86" s="20"/>
      <c r="K86" s="27"/>
      <c r="L86" s="27"/>
    </row>
    <row r="87" ht="15.75" customHeight="1">
      <c r="A87" s="11"/>
      <c r="B87" s="11"/>
      <c r="C87" s="20"/>
      <c r="D87" s="20"/>
      <c r="K87" s="27"/>
      <c r="L87" s="27"/>
    </row>
    <row r="88" ht="15.75" customHeight="1">
      <c r="A88" s="11"/>
      <c r="B88" s="11"/>
      <c r="C88" s="20"/>
      <c r="D88" s="20"/>
      <c r="K88" s="27"/>
      <c r="L88" s="27"/>
    </row>
    <row r="89" ht="15.75" customHeight="1">
      <c r="A89" s="11"/>
      <c r="B89" s="11"/>
      <c r="C89" s="20"/>
      <c r="D89" s="20"/>
      <c r="K89" s="27"/>
      <c r="L89" s="27"/>
    </row>
    <row r="90" ht="15.75" customHeight="1">
      <c r="A90" s="11"/>
      <c r="B90" s="11"/>
      <c r="C90" s="20"/>
      <c r="D90" s="20"/>
      <c r="K90" s="27"/>
      <c r="L90" s="27"/>
    </row>
    <row r="91" ht="15.75" customHeight="1">
      <c r="A91" s="11"/>
      <c r="B91" s="11"/>
      <c r="C91" s="20"/>
      <c r="D91" s="20"/>
      <c r="K91" s="27"/>
      <c r="L91" s="27"/>
    </row>
    <row r="92" ht="15.75" customHeight="1">
      <c r="A92" s="11"/>
      <c r="B92" s="11"/>
      <c r="C92" s="20"/>
      <c r="D92" s="20"/>
      <c r="K92" s="27"/>
      <c r="L92" s="27"/>
    </row>
    <row r="93" ht="15.75" customHeight="1">
      <c r="A93" s="11"/>
      <c r="B93" s="11"/>
      <c r="C93" s="20"/>
      <c r="D93" s="20"/>
      <c r="K93" s="27"/>
      <c r="L93" s="27"/>
    </row>
    <row r="94" ht="15.75" customHeight="1">
      <c r="A94" s="11"/>
      <c r="B94" s="11"/>
      <c r="C94" s="20"/>
      <c r="D94" s="20"/>
      <c r="K94" s="27"/>
      <c r="L94" s="27"/>
    </row>
    <row r="95" ht="15.75" customHeight="1">
      <c r="A95" s="11"/>
      <c r="B95" s="11"/>
      <c r="C95" s="20"/>
      <c r="D95" s="20"/>
      <c r="K95" s="27"/>
      <c r="L95" s="27"/>
    </row>
    <row r="96" ht="15.75" customHeight="1">
      <c r="A96" s="11"/>
      <c r="B96" s="11"/>
      <c r="C96" s="20"/>
      <c r="D96" s="20"/>
      <c r="K96" s="27"/>
      <c r="L96" s="27"/>
    </row>
    <row r="97" ht="15.75" customHeight="1">
      <c r="A97" s="11"/>
      <c r="B97" s="11"/>
      <c r="C97" s="20"/>
      <c r="D97" s="20"/>
      <c r="K97" s="27"/>
      <c r="L97" s="27"/>
    </row>
    <row r="98" ht="15.75" customHeight="1">
      <c r="A98" s="11"/>
      <c r="B98" s="11"/>
      <c r="C98" s="20"/>
      <c r="D98" s="20"/>
      <c r="K98" s="27"/>
      <c r="L98" s="27"/>
    </row>
    <row r="99" ht="15.75" customHeight="1">
      <c r="A99" s="11"/>
      <c r="B99" s="11"/>
      <c r="C99" s="20"/>
      <c r="D99" s="20"/>
      <c r="K99" s="27"/>
      <c r="L99" s="27"/>
    </row>
    <row r="100" ht="15.75" customHeight="1">
      <c r="A100" s="11"/>
      <c r="B100" s="11"/>
      <c r="C100" s="20"/>
      <c r="D100" s="20"/>
      <c r="K100" s="27"/>
      <c r="L100" s="27"/>
    </row>
    <row r="101" ht="15.75" customHeight="1">
      <c r="A101" s="11"/>
      <c r="B101" s="11"/>
      <c r="C101" s="20"/>
      <c r="D101" s="20"/>
      <c r="K101" s="27"/>
      <c r="L101" s="27"/>
    </row>
    <row r="102" ht="15.75" customHeight="1">
      <c r="A102" s="11"/>
      <c r="B102" s="11"/>
      <c r="C102" s="20"/>
      <c r="D102" s="20"/>
      <c r="K102" s="27"/>
      <c r="L102" s="27"/>
    </row>
    <row r="103" ht="15.75" customHeight="1">
      <c r="A103" s="11"/>
      <c r="B103" s="11"/>
      <c r="C103" s="20"/>
      <c r="D103" s="20"/>
      <c r="K103" s="27"/>
      <c r="L103" s="27"/>
    </row>
    <row r="104" ht="15.75" customHeight="1">
      <c r="A104" s="11"/>
      <c r="B104" s="11"/>
      <c r="C104" s="20"/>
      <c r="D104" s="20"/>
      <c r="K104" s="27"/>
      <c r="L104" s="27"/>
    </row>
    <row r="105" ht="15.75" customHeight="1">
      <c r="A105" s="11"/>
      <c r="B105" s="11"/>
      <c r="C105" s="20"/>
      <c r="D105" s="20"/>
      <c r="K105" s="27"/>
      <c r="L105" s="27"/>
    </row>
    <row r="106" ht="15.75" customHeight="1">
      <c r="A106" s="11"/>
      <c r="B106" s="11"/>
      <c r="C106" s="20"/>
      <c r="D106" s="20"/>
      <c r="K106" s="27"/>
      <c r="L106" s="27"/>
    </row>
    <row r="107" ht="15.75" customHeight="1">
      <c r="A107" s="11"/>
      <c r="B107" s="11"/>
      <c r="C107" s="20"/>
      <c r="D107" s="20"/>
      <c r="K107" s="27"/>
      <c r="L107" s="27"/>
    </row>
    <row r="108" ht="15.75" customHeight="1">
      <c r="A108" s="11"/>
      <c r="B108" s="11"/>
      <c r="C108" s="20"/>
      <c r="D108" s="20"/>
      <c r="K108" s="27"/>
      <c r="L108" s="27"/>
    </row>
    <row r="109" ht="15.75" customHeight="1">
      <c r="A109" s="11"/>
      <c r="B109" s="11"/>
      <c r="C109" s="20"/>
      <c r="D109" s="20"/>
      <c r="K109" s="27"/>
      <c r="L109" s="27"/>
    </row>
    <row r="110" ht="15.75" customHeight="1">
      <c r="A110" s="11"/>
      <c r="B110" s="11"/>
      <c r="C110" s="20"/>
      <c r="D110" s="20"/>
      <c r="K110" s="27"/>
      <c r="L110" s="27"/>
    </row>
    <row r="111" ht="15.75" customHeight="1">
      <c r="A111" s="11"/>
      <c r="B111" s="11"/>
      <c r="C111" s="20"/>
      <c r="D111" s="20"/>
      <c r="K111" s="27"/>
      <c r="L111" s="27"/>
    </row>
    <row r="112" ht="15.75" customHeight="1">
      <c r="A112" s="11"/>
      <c r="B112" s="11"/>
      <c r="C112" s="20"/>
      <c r="D112" s="20"/>
      <c r="K112" s="27"/>
      <c r="L112" s="27"/>
    </row>
    <row r="113" ht="15.75" customHeight="1">
      <c r="A113" s="11"/>
      <c r="B113" s="11"/>
      <c r="C113" s="20"/>
      <c r="D113" s="20"/>
      <c r="K113" s="27"/>
      <c r="L113" s="27"/>
    </row>
    <row r="114" ht="15.75" customHeight="1">
      <c r="A114" s="11"/>
      <c r="B114" s="11"/>
      <c r="C114" s="20"/>
      <c r="D114" s="20"/>
      <c r="K114" s="27"/>
      <c r="L114" s="27"/>
    </row>
    <row r="115" ht="15.75" customHeight="1">
      <c r="A115" s="11"/>
      <c r="B115" s="11"/>
      <c r="C115" s="20"/>
      <c r="D115" s="20"/>
      <c r="K115" s="27"/>
      <c r="L115" s="27"/>
    </row>
    <row r="116" ht="15.75" customHeight="1">
      <c r="A116" s="11"/>
      <c r="B116" s="11"/>
      <c r="C116" s="20"/>
      <c r="D116" s="20"/>
      <c r="K116" s="27"/>
      <c r="L116" s="27"/>
    </row>
    <row r="117" ht="15.75" customHeight="1">
      <c r="A117" s="11"/>
      <c r="B117" s="11"/>
      <c r="C117" s="20"/>
      <c r="D117" s="20"/>
      <c r="K117" s="27"/>
      <c r="L117" s="27"/>
    </row>
    <row r="118" ht="15.75" customHeight="1">
      <c r="A118" s="11"/>
      <c r="B118" s="11"/>
      <c r="C118" s="20"/>
      <c r="D118" s="20"/>
      <c r="K118" s="27"/>
      <c r="L118" s="27"/>
    </row>
    <row r="119" ht="15.75" customHeight="1">
      <c r="A119" s="11"/>
      <c r="B119" s="11"/>
      <c r="C119" s="20"/>
      <c r="D119" s="20"/>
      <c r="K119" s="27"/>
      <c r="L119" s="27"/>
    </row>
    <row r="120" ht="15.75" customHeight="1">
      <c r="A120" s="11"/>
      <c r="B120" s="11"/>
      <c r="C120" s="20"/>
      <c r="D120" s="20"/>
      <c r="K120" s="27"/>
      <c r="L120" s="27"/>
    </row>
    <row r="121" ht="15.75" customHeight="1">
      <c r="A121" s="11"/>
      <c r="B121" s="11"/>
      <c r="C121" s="20"/>
      <c r="D121" s="20"/>
      <c r="K121" s="27"/>
      <c r="L121" s="27"/>
    </row>
    <row r="122" ht="15.75" customHeight="1">
      <c r="A122" s="11"/>
      <c r="B122" s="11"/>
      <c r="C122" s="20"/>
      <c r="D122" s="20"/>
      <c r="K122" s="27"/>
      <c r="L122" s="27"/>
    </row>
    <row r="123" ht="15.75" customHeight="1">
      <c r="A123" s="11"/>
      <c r="B123" s="11"/>
      <c r="C123" s="20"/>
      <c r="D123" s="20"/>
      <c r="K123" s="27"/>
      <c r="L123" s="27"/>
    </row>
    <row r="124" ht="15.75" customHeight="1">
      <c r="A124" s="11"/>
      <c r="B124" s="11"/>
      <c r="C124" s="20"/>
      <c r="D124" s="20"/>
      <c r="K124" s="27"/>
      <c r="L124" s="27"/>
    </row>
    <row r="125" ht="15.75" customHeight="1">
      <c r="A125" s="11"/>
      <c r="B125" s="11"/>
      <c r="C125" s="20"/>
      <c r="D125" s="20"/>
      <c r="K125" s="27"/>
      <c r="L125" s="27"/>
    </row>
    <row r="126" ht="15.75" customHeight="1">
      <c r="A126" s="11"/>
      <c r="B126" s="11"/>
      <c r="C126" s="20"/>
      <c r="D126" s="20"/>
      <c r="K126" s="27"/>
      <c r="L126" s="27"/>
    </row>
    <row r="127" ht="15.75" customHeight="1">
      <c r="A127" s="11"/>
      <c r="B127" s="11"/>
      <c r="C127" s="20"/>
      <c r="D127" s="20"/>
      <c r="K127" s="27"/>
      <c r="L127" s="27"/>
    </row>
    <row r="128" ht="15.75" customHeight="1">
      <c r="A128" s="11"/>
      <c r="B128" s="11"/>
      <c r="C128" s="20"/>
      <c r="D128" s="20"/>
      <c r="K128" s="27"/>
      <c r="L128" s="27"/>
    </row>
    <row r="129" ht="15.75" customHeight="1">
      <c r="A129" s="11"/>
      <c r="B129" s="11"/>
      <c r="C129" s="20"/>
      <c r="D129" s="20"/>
      <c r="K129" s="27"/>
      <c r="L129" s="27"/>
    </row>
    <row r="130" ht="15.75" customHeight="1">
      <c r="A130" s="11"/>
      <c r="B130" s="11"/>
      <c r="C130" s="20"/>
      <c r="D130" s="20"/>
      <c r="K130" s="27"/>
      <c r="L130" s="27"/>
    </row>
    <row r="131" ht="15.75" customHeight="1">
      <c r="A131" s="11"/>
      <c r="B131" s="11"/>
      <c r="C131" s="20"/>
      <c r="D131" s="20"/>
      <c r="K131" s="27"/>
      <c r="L131" s="27"/>
    </row>
    <row r="132" ht="15.75" customHeight="1">
      <c r="A132" s="11"/>
      <c r="B132" s="11"/>
      <c r="C132" s="20"/>
      <c r="D132" s="20"/>
      <c r="K132" s="27"/>
      <c r="L132" s="27"/>
    </row>
    <row r="133" ht="15.75" customHeight="1">
      <c r="A133" s="11"/>
      <c r="B133" s="11"/>
      <c r="C133" s="20"/>
      <c r="D133" s="20"/>
      <c r="K133" s="27"/>
      <c r="L133" s="27"/>
    </row>
    <row r="134" ht="15.75" customHeight="1">
      <c r="A134" s="11"/>
      <c r="B134" s="11"/>
      <c r="C134" s="20"/>
      <c r="D134" s="20"/>
      <c r="K134" s="27"/>
      <c r="L134" s="27"/>
    </row>
    <row r="135" ht="15.75" customHeight="1">
      <c r="A135" s="11"/>
      <c r="B135" s="11"/>
      <c r="C135" s="20"/>
      <c r="D135" s="20"/>
      <c r="K135" s="27"/>
      <c r="L135" s="27"/>
    </row>
    <row r="136" ht="15.75" customHeight="1">
      <c r="A136" s="11"/>
      <c r="B136" s="11"/>
      <c r="C136" s="20"/>
      <c r="D136" s="20"/>
      <c r="K136" s="27"/>
      <c r="L136" s="27"/>
    </row>
    <row r="137" ht="15.75" customHeight="1">
      <c r="A137" s="11"/>
      <c r="B137" s="11"/>
      <c r="C137" s="20"/>
      <c r="D137" s="20"/>
      <c r="K137" s="27"/>
      <c r="L137" s="27"/>
    </row>
    <row r="138" ht="15.75" customHeight="1">
      <c r="A138" s="11"/>
      <c r="B138" s="11"/>
      <c r="C138" s="20"/>
      <c r="D138" s="20"/>
      <c r="K138" s="27"/>
      <c r="L138" s="27"/>
    </row>
    <row r="139" ht="15.75" customHeight="1">
      <c r="A139" s="11"/>
      <c r="B139" s="11"/>
      <c r="C139" s="20"/>
      <c r="D139" s="20"/>
      <c r="K139" s="27"/>
      <c r="L139" s="27"/>
    </row>
    <row r="140" ht="15.75" customHeight="1">
      <c r="A140" s="11"/>
      <c r="B140" s="11"/>
      <c r="C140" s="20"/>
      <c r="D140" s="20"/>
      <c r="K140" s="27"/>
      <c r="L140" s="27"/>
    </row>
    <row r="141" ht="15.75" customHeight="1">
      <c r="A141" s="11"/>
      <c r="B141" s="11"/>
      <c r="C141" s="20"/>
      <c r="D141" s="20"/>
      <c r="K141" s="27"/>
      <c r="L141" s="27"/>
    </row>
    <row r="142" ht="15.75" customHeight="1">
      <c r="A142" s="11"/>
      <c r="B142" s="11"/>
      <c r="C142" s="20"/>
      <c r="D142" s="20"/>
      <c r="K142" s="27"/>
      <c r="L142" s="27"/>
    </row>
    <row r="143" ht="15.75" customHeight="1">
      <c r="A143" s="11"/>
      <c r="B143" s="11"/>
      <c r="C143" s="20"/>
      <c r="D143" s="20"/>
      <c r="K143" s="27"/>
      <c r="L143" s="27"/>
    </row>
    <row r="144" ht="15.75" customHeight="1">
      <c r="A144" s="11"/>
      <c r="B144" s="11"/>
      <c r="C144" s="20"/>
      <c r="D144" s="20"/>
      <c r="K144" s="27"/>
      <c r="L144" s="27"/>
    </row>
    <row r="145" ht="15.75" customHeight="1">
      <c r="A145" s="11"/>
      <c r="B145" s="11"/>
      <c r="C145" s="20"/>
      <c r="D145" s="20"/>
      <c r="K145" s="27"/>
      <c r="L145" s="27"/>
    </row>
    <row r="146" ht="15.75" customHeight="1">
      <c r="A146" s="11"/>
      <c r="B146" s="11"/>
      <c r="C146" s="20"/>
      <c r="D146" s="20"/>
      <c r="K146" s="27"/>
      <c r="L146" s="27"/>
    </row>
    <row r="147" ht="15.75" customHeight="1">
      <c r="A147" s="11"/>
      <c r="B147" s="11"/>
      <c r="C147" s="20"/>
      <c r="D147" s="20"/>
      <c r="K147" s="27"/>
      <c r="L147" s="27"/>
    </row>
    <row r="148" ht="15.75" customHeight="1">
      <c r="A148" s="11"/>
      <c r="B148" s="11"/>
      <c r="C148" s="20"/>
      <c r="D148" s="20"/>
      <c r="K148" s="27"/>
      <c r="L148" s="27"/>
    </row>
    <row r="149" ht="15.75" customHeight="1">
      <c r="A149" s="11"/>
      <c r="B149" s="11"/>
      <c r="C149" s="20"/>
      <c r="D149" s="20"/>
      <c r="K149" s="27"/>
      <c r="L149" s="27"/>
    </row>
    <row r="150" ht="15.75" customHeight="1">
      <c r="A150" s="11"/>
      <c r="B150" s="11"/>
      <c r="C150" s="20"/>
      <c r="D150" s="20"/>
      <c r="K150" s="27"/>
      <c r="L150" s="27"/>
    </row>
    <row r="151" ht="15.75" customHeight="1">
      <c r="A151" s="11"/>
      <c r="B151" s="11"/>
      <c r="C151" s="20"/>
      <c r="D151" s="20"/>
      <c r="K151" s="27"/>
      <c r="L151" s="27"/>
    </row>
    <row r="152" ht="15.75" customHeight="1">
      <c r="A152" s="11"/>
      <c r="B152" s="11"/>
      <c r="C152" s="20"/>
      <c r="D152" s="20"/>
      <c r="K152" s="27"/>
      <c r="L152" s="27"/>
    </row>
    <row r="153" ht="15.75" customHeight="1">
      <c r="A153" s="11"/>
      <c r="B153" s="11"/>
      <c r="C153" s="20"/>
      <c r="D153" s="20"/>
      <c r="K153" s="27"/>
      <c r="L153" s="27"/>
    </row>
    <row r="154" ht="15.75" customHeight="1">
      <c r="A154" s="11"/>
      <c r="B154" s="11"/>
      <c r="C154" s="20"/>
      <c r="D154" s="20"/>
      <c r="K154" s="27"/>
      <c r="L154" s="27"/>
    </row>
    <row r="155" ht="15.75" customHeight="1">
      <c r="A155" s="11"/>
      <c r="B155" s="11"/>
      <c r="C155" s="20"/>
      <c r="D155" s="20"/>
      <c r="K155" s="27"/>
      <c r="L155" s="27"/>
    </row>
    <row r="156" ht="15.75" customHeight="1">
      <c r="A156" s="11"/>
      <c r="B156" s="11"/>
      <c r="C156" s="20"/>
      <c r="D156" s="20"/>
      <c r="K156" s="27"/>
      <c r="L156" s="27"/>
    </row>
    <row r="157" ht="15.75" customHeight="1">
      <c r="A157" s="11"/>
      <c r="B157" s="11"/>
      <c r="C157" s="20"/>
      <c r="D157" s="20"/>
      <c r="K157" s="27"/>
      <c r="L157" s="27"/>
    </row>
    <row r="158" ht="15.75" customHeight="1">
      <c r="A158" s="11"/>
      <c r="B158" s="11"/>
      <c r="C158" s="20"/>
      <c r="D158" s="20"/>
      <c r="K158" s="27"/>
      <c r="L158" s="27"/>
    </row>
    <row r="159" ht="15.75" customHeight="1">
      <c r="A159" s="11"/>
      <c r="B159" s="11"/>
      <c r="C159" s="20"/>
      <c r="D159" s="20"/>
      <c r="K159" s="27"/>
      <c r="L159" s="27"/>
    </row>
    <row r="160" ht="15.75" customHeight="1">
      <c r="A160" s="11"/>
      <c r="B160" s="11"/>
      <c r="C160" s="20"/>
      <c r="D160" s="20"/>
      <c r="K160" s="27"/>
      <c r="L160" s="27"/>
    </row>
    <row r="161" ht="15.75" customHeight="1">
      <c r="A161" s="11"/>
      <c r="B161" s="11"/>
      <c r="C161" s="20"/>
      <c r="D161" s="20"/>
      <c r="K161" s="27"/>
      <c r="L161" s="27"/>
    </row>
    <row r="162" ht="15.75" customHeight="1">
      <c r="A162" s="11"/>
      <c r="B162" s="11"/>
      <c r="C162" s="20"/>
      <c r="D162" s="20"/>
      <c r="K162" s="27"/>
      <c r="L162" s="27"/>
    </row>
    <row r="163" ht="15.75" customHeight="1">
      <c r="A163" s="11"/>
      <c r="B163" s="11"/>
      <c r="C163" s="20"/>
      <c r="D163" s="20"/>
      <c r="K163" s="27"/>
      <c r="L163" s="27"/>
    </row>
    <row r="164" ht="15.75" customHeight="1">
      <c r="A164" s="11"/>
      <c r="B164" s="11"/>
      <c r="C164" s="20"/>
      <c r="D164" s="20"/>
      <c r="K164" s="27"/>
      <c r="L164" s="27"/>
    </row>
    <row r="165" ht="15.75" customHeight="1">
      <c r="A165" s="11"/>
      <c r="B165" s="11"/>
      <c r="C165" s="20"/>
      <c r="D165" s="20"/>
      <c r="K165" s="27"/>
      <c r="L165" s="27"/>
    </row>
    <row r="166" ht="15.75" customHeight="1">
      <c r="A166" s="11"/>
      <c r="B166" s="11"/>
      <c r="C166" s="20"/>
      <c r="D166" s="20"/>
      <c r="K166" s="27"/>
      <c r="L166" s="27"/>
    </row>
    <row r="167" ht="15.75" customHeight="1">
      <c r="A167" s="11"/>
      <c r="B167" s="11"/>
      <c r="C167" s="20"/>
      <c r="D167" s="20"/>
      <c r="K167" s="27"/>
      <c r="L167" s="27"/>
    </row>
    <row r="168" ht="15.75" customHeight="1">
      <c r="A168" s="11"/>
      <c r="B168" s="11"/>
      <c r="C168" s="20"/>
      <c r="D168" s="20"/>
      <c r="K168" s="27"/>
      <c r="L168" s="27"/>
    </row>
    <row r="169" ht="15.75" customHeight="1">
      <c r="A169" s="11"/>
      <c r="B169" s="11"/>
      <c r="C169" s="20"/>
      <c r="D169" s="20"/>
      <c r="K169" s="27"/>
      <c r="L169" s="27"/>
    </row>
    <row r="170" ht="15.75" customHeight="1">
      <c r="A170" s="11"/>
      <c r="B170" s="11"/>
      <c r="C170" s="20"/>
      <c r="D170" s="20"/>
      <c r="K170" s="27"/>
      <c r="L170" s="27"/>
    </row>
    <row r="171" ht="15.75" customHeight="1">
      <c r="A171" s="11"/>
      <c r="B171" s="11"/>
      <c r="C171" s="20"/>
      <c r="D171" s="20"/>
      <c r="K171" s="27"/>
      <c r="L171" s="27"/>
    </row>
    <row r="172" ht="15.75" customHeight="1">
      <c r="A172" s="11"/>
      <c r="B172" s="11"/>
      <c r="C172" s="20"/>
      <c r="D172" s="20"/>
      <c r="K172" s="27"/>
      <c r="L172" s="27"/>
    </row>
    <row r="173" ht="15.75" customHeight="1">
      <c r="A173" s="11"/>
      <c r="B173" s="11"/>
      <c r="C173" s="20"/>
      <c r="D173" s="20"/>
      <c r="K173" s="27"/>
      <c r="L173" s="27"/>
    </row>
    <row r="174" ht="15.75" customHeight="1">
      <c r="A174" s="11"/>
      <c r="B174" s="11"/>
      <c r="C174" s="20"/>
      <c r="D174" s="20"/>
      <c r="K174" s="27"/>
      <c r="L174" s="27"/>
    </row>
    <row r="175" ht="15.75" customHeight="1">
      <c r="A175" s="11"/>
      <c r="B175" s="11"/>
      <c r="C175" s="20"/>
      <c r="D175" s="20"/>
      <c r="K175" s="27"/>
      <c r="L175" s="27"/>
    </row>
    <row r="176" ht="15.75" customHeight="1">
      <c r="A176" s="11"/>
      <c r="B176" s="11"/>
      <c r="C176" s="20"/>
      <c r="D176" s="20"/>
      <c r="K176" s="27"/>
      <c r="L176" s="27"/>
    </row>
    <row r="177" ht="15.75" customHeight="1">
      <c r="A177" s="11"/>
      <c r="B177" s="11"/>
      <c r="C177" s="20"/>
      <c r="D177" s="20"/>
      <c r="K177" s="27"/>
      <c r="L177" s="27"/>
    </row>
    <row r="178" ht="15.75" customHeight="1">
      <c r="A178" s="11"/>
      <c r="B178" s="11"/>
      <c r="C178" s="20"/>
      <c r="D178" s="20"/>
      <c r="K178" s="27"/>
      <c r="L178" s="27"/>
    </row>
    <row r="179" ht="15.75" customHeight="1">
      <c r="A179" s="11"/>
      <c r="B179" s="11"/>
      <c r="C179" s="20"/>
      <c r="D179" s="20"/>
      <c r="K179" s="27"/>
      <c r="L179" s="27"/>
    </row>
    <row r="180" ht="15.75" customHeight="1">
      <c r="A180" s="11"/>
      <c r="B180" s="11"/>
      <c r="C180" s="20"/>
      <c r="D180" s="20"/>
      <c r="K180" s="27"/>
      <c r="L180" s="27"/>
    </row>
    <row r="181" ht="15.75" customHeight="1">
      <c r="A181" s="11"/>
      <c r="B181" s="11"/>
      <c r="C181" s="20"/>
      <c r="D181" s="20"/>
      <c r="K181" s="27"/>
      <c r="L181" s="27"/>
    </row>
    <row r="182" ht="15.75" customHeight="1">
      <c r="A182" s="11"/>
      <c r="B182" s="11"/>
      <c r="C182" s="20"/>
      <c r="D182" s="20"/>
      <c r="K182" s="27"/>
      <c r="L182" s="27"/>
    </row>
    <row r="183" ht="15.75" customHeight="1">
      <c r="A183" s="11"/>
      <c r="B183" s="11"/>
      <c r="C183" s="20"/>
      <c r="D183" s="20"/>
      <c r="K183" s="27"/>
      <c r="L183" s="27"/>
    </row>
    <row r="184" ht="15.75" customHeight="1">
      <c r="A184" s="11"/>
      <c r="B184" s="11"/>
      <c r="C184" s="20"/>
      <c r="D184" s="20"/>
      <c r="K184" s="27"/>
      <c r="L184" s="27"/>
    </row>
    <row r="185" ht="15.75" customHeight="1">
      <c r="A185" s="11"/>
      <c r="B185" s="11"/>
      <c r="C185" s="20"/>
      <c r="D185" s="20"/>
      <c r="K185" s="27"/>
      <c r="L185" s="27"/>
    </row>
    <row r="186" ht="15.75" customHeight="1">
      <c r="A186" s="11"/>
      <c r="B186" s="11"/>
      <c r="C186" s="20"/>
      <c r="D186" s="20"/>
      <c r="K186" s="27"/>
      <c r="L186" s="27"/>
    </row>
    <row r="187" ht="15.75" customHeight="1">
      <c r="A187" s="11"/>
      <c r="B187" s="11"/>
      <c r="C187" s="20"/>
      <c r="D187" s="20"/>
      <c r="K187" s="27"/>
      <c r="L187" s="27"/>
    </row>
    <row r="188" ht="15.75" customHeight="1">
      <c r="A188" s="11"/>
      <c r="B188" s="11"/>
      <c r="C188" s="20"/>
      <c r="D188" s="20"/>
      <c r="K188" s="27"/>
      <c r="L188" s="27"/>
    </row>
    <row r="189" ht="15.75" customHeight="1">
      <c r="A189" s="11"/>
      <c r="B189" s="11"/>
      <c r="C189" s="20"/>
      <c r="D189" s="20"/>
      <c r="K189" s="27"/>
      <c r="L189" s="27"/>
    </row>
    <row r="190" ht="15.75" customHeight="1">
      <c r="A190" s="11"/>
      <c r="B190" s="11"/>
      <c r="C190" s="20"/>
      <c r="D190" s="20"/>
      <c r="K190" s="27"/>
      <c r="L190" s="27"/>
    </row>
    <row r="191" ht="15.75" customHeight="1">
      <c r="A191" s="11"/>
      <c r="B191" s="11"/>
      <c r="C191" s="20"/>
      <c r="D191" s="20"/>
      <c r="K191" s="27"/>
      <c r="L191" s="27"/>
    </row>
    <row r="192" ht="15.75" customHeight="1">
      <c r="A192" s="11"/>
      <c r="B192" s="11"/>
      <c r="C192" s="20"/>
      <c r="D192" s="20"/>
      <c r="K192" s="27"/>
      <c r="L192" s="27"/>
    </row>
    <row r="193" ht="15.75" customHeight="1">
      <c r="A193" s="11"/>
      <c r="B193" s="11"/>
      <c r="C193" s="20"/>
      <c r="D193" s="20"/>
      <c r="K193" s="27"/>
      <c r="L193" s="27"/>
    </row>
    <row r="194" ht="15.75" customHeight="1">
      <c r="A194" s="11"/>
      <c r="B194" s="11"/>
      <c r="C194" s="20"/>
      <c r="D194" s="20"/>
      <c r="K194" s="27"/>
      <c r="L194" s="27"/>
    </row>
    <row r="195" ht="15.75" customHeight="1">
      <c r="A195" s="11"/>
      <c r="B195" s="11"/>
      <c r="C195" s="20"/>
      <c r="D195" s="20"/>
      <c r="K195" s="27"/>
      <c r="L195" s="27"/>
    </row>
    <row r="196" ht="15.75" customHeight="1">
      <c r="A196" s="11"/>
      <c r="B196" s="11"/>
      <c r="C196" s="20"/>
      <c r="D196" s="20"/>
      <c r="K196" s="27"/>
      <c r="L196" s="27"/>
    </row>
    <row r="197" ht="15.75" customHeight="1">
      <c r="A197" s="11"/>
      <c r="B197" s="11"/>
      <c r="C197" s="20"/>
      <c r="D197" s="20"/>
      <c r="K197" s="27"/>
      <c r="L197" s="27"/>
    </row>
    <row r="198" ht="15.75" customHeight="1">
      <c r="A198" s="11"/>
      <c r="B198" s="11"/>
      <c r="C198" s="20"/>
      <c r="D198" s="20"/>
      <c r="K198" s="27"/>
      <c r="L198" s="27"/>
    </row>
    <row r="199" ht="15.75" customHeight="1">
      <c r="A199" s="11"/>
      <c r="B199" s="11"/>
      <c r="C199" s="20"/>
      <c r="D199" s="20"/>
      <c r="K199" s="27"/>
      <c r="L199" s="27"/>
    </row>
    <row r="200" ht="15.75" customHeight="1">
      <c r="A200" s="11"/>
      <c r="B200" s="11"/>
      <c r="C200" s="20"/>
      <c r="D200" s="20"/>
      <c r="K200" s="27"/>
      <c r="L200" s="27"/>
    </row>
    <row r="201" ht="15.75" customHeight="1">
      <c r="A201" s="11"/>
      <c r="B201" s="11"/>
      <c r="C201" s="20"/>
      <c r="D201" s="20"/>
      <c r="K201" s="27"/>
      <c r="L201" s="27"/>
    </row>
    <row r="202" ht="15.75" customHeight="1">
      <c r="A202" s="11"/>
      <c r="B202" s="11"/>
      <c r="C202" s="20"/>
      <c r="D202" s="20"/>
      <c r="K202" s="27"/>
      <c r="L202" s="27"/>
    </row>
    <row r="203" ht="15.75" customHeight="1">
      <c r="A203" s="11"/>
      <c r="B203" s="11"/>
      <c r="C203" s="20"/>
      <c r="D203" s="20"/>
      <c r="K203" s="27"/>
      <c r="L203" s="27"/>
    </row>
    <row r="204" ht="15.75" customHeight="1">
      <c r="A204" s="11"/>
      <c r="B204" s="11"/>
      <c r="C204" s="20"/>
      <c r="D204" s="20"/>
      <c r="K204" s="27"/>
      <c r="L204" s="27"/>
    </row>
    <row r="205" ht="15.75" customHeight="1">
      <c r="A205" s="11"/>
      <c r="B205" s="11"/>
      <c r="C205" s="20"/>
      <c r="D205" s="20"/>
      <c r="K205" s="27"/>
      <c r="L205" s="27"/>
    </row>
    <row r="206" ht="15.75" customHeight="1">
      <c r="A206" s="11"/>
      <c r="B206" s="11"/>
      <c r="C206" s="20"/>
      <c r="D206" s="20"/>
      <c r="K206" s="27"/>
      <c r="L206" s="27"/>
    </row>
    <row r="207" ht="15.75" customHeight="1">
      <c r="A207" s="11"/>
      <c r="B207" s="11"/>
      <c r="C207" s="20"/>
      <c r="D207" s="20"/>
      <c r="K207" s="27"/>
      <c r="L207" s="27"/>
    </row>
    <row r="208" ht="15.75" customHeight="1">
      <c r="A208" s="11"/>
      <c r="B208" s="11"/>
      <c r="C208" s="20"/>
      <c r="D208" s="20"/>
      <c r="K208" s="27"/>
      <c r="L208" s="27"/>
    </row>
    <row r="209" ht="15.75" customHeight="1">
      <c r="A209" s="11"/>
      <c r="B209" s="11"/>
      <c r="C209" s="20"/>
      <c r="D209" s="20"/>
      <c r="K209" s="27"/>
      <c r="L209" s="27"/>
    </row>
    <row r="210" ht="15.75" customHeight="1">
      <c r="A210" s="11"/>
      <c r="B210" s="11"/>
      <c r="C210" s="20"/>
      <c r="D210" s="20"/>
      <c r="K210" s="27"/>
      <c r="L210" s="27"/>
    </row>
    <row r="211" ht="15.75" customHeight="1">
      <c r="A211" s="11"/>
      <c r="B211" s="11"/>
      <c r="C211" s="20"/>
      <c r="D211" s="20"/>
      <c r="K211" s="27"/>
      <c r="L211" s="27"/>
    </row>
    <row r="212" ht="15.75" customHeight="1">
      <c r="A212" s="11"/>
      <c r="B212" s="11"/>
      <c r="C212" s="20"/>
      <c r="D212" s="20"/>
      <c r="K212" s="27"/>
      <c r="L212" s="27"/>
    </row>
    <row r="213" ht="15.75" customHeight="1">
      <c r="A213" s="11"/>
      <c r="B213" s="11"/>
      <c r="C213" s="20"/>
      <c r="D213" s="20"/>
      <c r="K213" s="27"/>
      <c r="L213" s="27"/>
    </row>
    <row r="214" ht="15.75" customHeight="1">
      <c r="A214" s="11"/>
      <c r="B214" s="11"/>
      <c r="C214" s="20"/>
      <c r="D214" s="20"/>
      <c r="K214" s="27"/>
      <c r="L214" s="27"/>
    </row>
    <row r="215" ht="15.75" customHeight="1">
      <c r="A215" s="11"/>
      <c r="B215" s="11"/>
      <c r="C215" s="20"/>
      <c r="D215" s="20"/>
      <c r="K215" s="27"/>
      <c r="L215" s="27"/>
    </row>
    <row r="216" ht="15.75" customHeight="1">
      <c r="A216" s="11"/>
      <c r="B216" s="11"/>
      <c r="C216" s="20"/>
      <c r="D216" s="20"/>
      <c r="K216" s="27"/>
      <c r="L216" s="27"/>
    </row>
    <row r="217" ht="15.75" customHeight="1">
      <c r="A217" s="11"/>
      <c r="B217" s="11"/>
      <c r="C217" s="20"/>
      <c r="D217" s="20"/>
      <c r="K217" s="27"/>
      <c r="L217" s="27"/>
    </row>
    <row r="218" ht="15.75" customHeight="1">
      <c r="A218" s="11"/>
      <c r="B218" s="11"/>
      <c r="C218" s="20"/>
      <c r="D218" s="20"/>
      <c r="K218" s="27"/>
      <c r="L218" s="27"/>
    </row>
    <row r="219" ht="15.75" customHeight="1">
      <c r="A219" s="11"/>
      <c r="B219" s="11"/>
      <c r="C219" s="20"/>
      <c r="D219" s="20"/>
      <c r="K219" s="27"/>
      <c r="L219" s="27"/>
    </row>
    <row r="220" ht="15.75" customHeight="1">
      <c r="A220" s="11"/>
      <c r="B220" s="11"/>
      <c r="C220" s="20"/>
      <c r="D220" s="20"/>
      <c r="K220" s="27"/>
      <c r="L220" s="27"/>
    </row>
  </sheetData>
  <autoFilter ref="$A$1:$AC$22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13.57"/>
    <col customWidth="1" min="3" max="3" width="11.43"/>
    <col customWidth="1" min="4" max="4" width="15.0"/>
    <col customWidth="1" min="5" max="5" width="20.0"/>
    <col customWidth="1" min="6" max="6" width="11.71"/>
    <col customWidth="1" min="7" max="7" width="12.14"/>
    <col customWidth="1" min="8" max="8" width="14.71"/>
    <col customWidth="1" min="9" max="9" width="15.14"/>
    <col customWidth="1" min="10" max="10" width="14.29"/>
    <col customWidth="1" min="11" max="11" width="15.43"/>
    <col customWidth="1" min="12" max="12" width="22.43"/>
    <col customWidth="1" min="13" max="13" width="24.14"/>
    <col customWidth="1" min="14" max="14" width="15.86"/>
    <col customWidth="1" min="15" max="15" width="10.86"/>
    <col customWidth="1" min="16" max="16" width="8.0"/>
    <col customWidth="1" min="17" max="17" width="22.14"/>
    <col customWidth="1" min="18" max="20" width="8.0"/>
    <col customWidth="1" min="21" max="21" width="14.0"/>
    <col customWidth="1" min="22" max="27" width="8.0"/>
  </cols>
  <sheetData>
    <row r="1" ht="18.0" customHeight="1">
      <c r="A1" s="29" t="s">
        <v>60</v>
      </c>
      <c r="B1" s="29" t="s">
        <v>61</v>
      </c>
      <c r="C1" s="29" t="s">
        <v>62</v>
      </c>
      <c r="D1" s="30" t="s">
        <v>63</v>
      </c>
      <c r="E1" s="29" t="s">
        <v>64</v>
      </c>
      <c r="F1" s="29" t="s">
        <v>65</v>
      </c>
      <c r="G1" s="29" t="s">
        <v>66</v>
      </c>
      <c r="H1" s="29" t="s">
        <v>67</v>
      </c>
      <c r="I1" s="29" t="s">
        <v>68</v>
      </c>
      <c r="J1" s="31" t="s">
        <v>69</v>
      </c>
      <c r="K1" s="32" t="s">
        <v>70</v>
      </c>
      <c r="L1" s="33" t="s">
        <v>71</v>
      </c>
      <c r="M1" s="34" t="s">
        <v>72</v>
      </c>
      <c r="N1" s="29" t="s">
        <v>73</v>
      </c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5.75" customHeight="1">
      <c r="A2" s="27"/>
      <c r="B2" s="27">
        <v>84.0</v>
      </c>
      <c r="C2" s="36" t="s">
        <v>74</v>
      </c>
      <c r="D2" s="37">
        <v>43892.0</v>
      </c>
      <c r="E2" s="27" t="s">
        <v>75</v>
      </c>
      <c r="F2" s="38" t="s">
        <v>12</v>
      </c>
      <c r="G2" s="38" t="s">
        <v>11</v>
      </c>
      <c r="H2" s="38" t="s">
        <v>13</v>
      </c>
      <c r="I2" s="27">
        <v>24021.0</v>
      </c>
      <c r="J2" s="27">
        <v>27297.0</v>
      </c>
      <c r="K2" s="27" t="s">
        <v>76</v>
      </c>
      <c r="L2" s="39" t="str">
        <f>J2*7</f>
        <v>191079</v>
      </c>
      <c r="M2" s="40">
        <v>180866.0</v>
      </c>
      <c r="N2" s="36" t="str">
        <f t="shared" ref="N2:N3" si="1">M2-L2</f>
        <v>-10213</v>
      </c>
      <c r="O2" s="27" t="str">
        <f>N2+J2</f>
        <v>17084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ht="15.75" customHeight="1">
      <c r="A3" s="27"/>
      <c r="B3" s="27">
        <v>161.8</v>
      </c>
      <c r="C3" s="36" t="s">
        <v>77</v>
      </c>
      <c r="D3" s="37">
        <v>43892.0</v>
      </c>
      <c r="E3" s="27" t="s">
        <v>75</v>
      </c>
      <c r="F3" s="38" t="s">
        <v>12</v>
      </c>
      <c r="G3" s="38" t="s">
        <v>11</v>
      </c>
      <c r="H3" s="38" t="s">
        <v>17</v>
      </c>
      <c r="I3" s="27" t="s">
        <v>78</v>
      </c>
      <c r="J3" s="27">
        <v>21832.0</v>
      </c>
      <c r="K3" s="27" t="s">
        <v>79</v>
      </c>
      <c r="L3" s="39" t="str">
        <f>J3*8</f>
        <v>174656</v>
      </c>
      <c r="M3" s="40">
        <v>180258.0</v>
      </c>
      <c r="N3" s="36" t="str">
        <f t="shared" si="1"/>
        <v>5602</v>
      </c>
      <c r="O3" s="27" t="str">
        <f>N3-J3</f>
        <v>-16230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ht="15.75" customHeight="1">
      <c r="A4" s="27"/>
      <c r="B4" s="27"/>
      <c r="C4" s="36"/>
      <c r="D4" s="37">
        <v>43892.0</v>
      </c>
      <c r="E4" s="27"/>
      <c r="F4" s="38" t="s">
        <v>12</v>
      </c>
      <c r="G4" s="38" t="s">
        <v>21</v>
      </c>
      <c r="H4" s="38" t="s">
        <v>22</v>
      </c>
      <c r="I4" s="27"/>
      <c r="J4" s="27"/>
      <c r="K4" s="27"/>
      <c r="L4" s="39">
        <v>0.0</v>
      </c>
      <c r="M4" s="40">
        <v>0.0</v>
      </c>
      <c r="N4" s="36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5.75" customHeight="1">
      <c r="A5" s="27"/>
      <c r="B5" s="27"/>
      <c r="C5" s="36"/>
      <c r="D5" s="37">
        <v>43892.0</v>
      </c>
      <c r="E5" s="27" t="s">
        <v>27</v>
      </c>
      <c r="F5" s="38" t="s">
        <v>12</v>
      </c>
      <c r="G5" s="38" t="s">
        <v>21</v>
      </c>
      <c r="H5" s="38" t="s">
        <v>25</v>
      </c>
      <c r="I5" s="27">
        <v>31054.0</v>
      </c>
      <c r="J5" s="27">
        <v>39915.0</v>
      </c>
      <c r="K5" s="27" t="s">
        <v>80</v>
      </c>
      <c r="L5" s="39" t="str">
        <f>J5*3</f>
        <v>119745</v>
      </c>
      <c r="M5" s="40">
        <v>155102.0</v>
      </c>
      <c r="N5" s="36" t="str">
        <f t="shared" ref="N5:N13" si="2">M5-L5</f>
        <v>35357</v>
      </c>
      <c r="O5" s="27" t="str">
        <f t="shared" ref="O5:O6" si="3">N5-J5</f>
        <v>-4558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ht="15.75" customHeight="1">
      <c r="A6" s="27"/>
      <c r="B6" s="27"/>
      <c r="C6" s="36"/>
      <c r="D6" s="37">
        <v>43892.0</v>
      </c>
      <c r="E6" s="27" t="s">
        <v>52</v>
      </c>
      <c r="F6" s="38" t="s">
        <v>12</v>
      </c>
      <c r="G6" s="38" t="s">
        <v>29</v>
      </c>
      <c r="H6" s="38" t="s">
        <v>30</v>
      </c>
      <c r="I6" s="27" t="s">
        <v>81</v>
      </c>
      <c r="J6" s="27">
        <v>22528.0</v>
      </c>
      <c r="K6" s="27" t="s">
        <v>76</v>
      </c>
      <c r="L6" s="39" t="str">
        <f>J6*7</f>
        <v>157696</v>
      </c>
      <c r="M6" s="40">
        <v>158845.0</v>
      </c>
      <c r="N6" s="36" t="str">
        <f t="shared" si="2"/>
        <v>1149</v>
      </c>
      <c r="O6" s="27" t="str">
        <f t="shared" si="3"/>
        <v>-21379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5.75" customHeight="1">
      <c r="A7" s="27"/>
      <c r="B7" s="27">
        <v>78.0</v>
      </c>
      <c r="C7" s="36" t="s">
        <v>74</v>
      </c>
      <c r="D7" s="37">
        <v>43892.0</v>
      </c>
      <c r="E7" s="27" t="s">
        <v>32</v>
      </c>
      <c r="F7" s="38" t="s">
        <v>12</v>
      </c>
      <c r="G7" s="38" t="s">
        <v>29</v>
      </c>
      <c r="H7" s="38" t="s">
        <v>34</v>
      </c>
      <c r="I7" s="27">
        <v>7020.0</v>
      </c>
      <c r="J7" s="27">
        <v>26627.0</v>
      </c>
      <c r="K7" s="27" t="s">
        <v>82</v>
      </c>
      <c r="L7" s="39" t="str">
        <f>J7*6</f>
        <v>159762</v>
      </c>
      <c r="M7" s="40">
        <v>121223.0</v>
      </c>
      <c r="N7" s="36" t="str">
        <f t="shared" si="2"/>
        <v>-38539</v>
      </c>
      <c r="O7" s="27" t="str">
        <f t="shared" ref="O7:O8" si="4">N7+J7</f>
        <v>-11912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5.75" customHeight="1">
      <c r="A8" s="27"/>
      <c r="B8" s="27">
        <v>138.5</v>
      </c>
      <c r="C8" s="36" t="s">
        <v>83</v>
      </c>
      <c r="D8" s="37">
        <v>43892.0</v>
      </c>
      <c r="E8" s="27" t="s">
        <v>84</v>
      </c>
      <c r="F8" s="38" t="s">
        <v>12</v>
      </c>
      <c r="G8" s="38" t="s">
        <v>37</v>
      </c>
      <c r="H8" s="38" t="s">
        <v>38</v>
      </c>
      <c r="I8" s="27">
        <v>5086.0</v>
      </c>
      <c r="J8" s="27">
        <v>15283.0</v>
      </c>
      <c r="K8" s="27">
        <v>10.0</v>
      </c>
      <c r="L8" s="39" t="str">
        <f>J8*K8</f>
        <v>152830</v>
      </c>
      <c r="M8" s="40">
        <v>147401.0</v>
      </c>
      <c r="N8" s="36" t="str">
        <f t="shared" si="2"/>
        <v>-5429</v>
      </c>
      <c r="O8" s="27" t="str">
        <f t="shared" si="4"/>
        <v>9854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15.75" customHeight="1">
      <c r="A9" s="27"/>
      <c r="B9" s="27">
        <v>104.0</v>
      </c>
      <c r="C9" s="36" t="s">
        <v>83</v>
      </c>
      <c r="D9" s="37">
        <v>43892.0</v>
      </c>
      <c r="E9" s="27" t="s">
        <v>84</v>
      </c>
      <c r="F9" s="38" t="s">
        <v>12</v>
      </c>
      <c r="G9" s="38" t="s">
        <v>37</v>
      </c>
      <c r="H9" s="38" t="s">
        <v>41</v>
      </c>
      <c r="I9" s="27">
        <v>5086.0</v>
      </c>
      <c r="J9" s="27">
        <v>15884.0</v>
      </c>
      <c r="K9" s="27" t="s">
        <v>85</v>
      </c>
      <c r="L9" s="39" t="str">
        <f>J9*11</f>
        <v>174724</v>
      </c>
      <c r="M9" s="40">
        <v>195130.0</v>
      </c>
      <c r="N9" s="36" t="str">
        <f t="shared" si="2"/>
        <v>20406</v>
      </c>
      <c r="O9" s="27" t="str">
        <f>N9-J9</f>
        <v>4522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15.75" customHeight="1">
      <c r="A10" s="27"/>
      <c r="B10" s="27">
        <v>142.5</v>
      </c>
      <c r="C10" s="36"/>
      <c r="D10" s="37">
        <v>43892.0</v>
      </c>
      <c r="E10" s="27" t="s">
        <v>47</v>
      </c>
      <c r="F10" s="38" t="s">
        <v>12</v>
      </c>
      <c r="G10" s="38" t="s">
        <v>44</v>
      </c>
      <c r="H10" s="38" t="s">
        <v>45</v>
      </c>
      <c r="I10" s="27" t="s">
        <v>86</v>
      </c>
      <c r="J10" s="27">
        <v>39816.0</v>
      </c>
      <c r="K10" s="27">
        <v>6.0</v>
      </c>
      <c r="L10" s="39" t="str">
        <f>J10*K10</f>
        <v>238896</v>
      </c>
      <c r="M10" s="40">
        <v>234896.0</v>
      </c>
      <c r="N10" s="36" t="str">
        <f t="shared" si="2"/>
        <v>-4000</v>
      </c>
      <c r="O10" s="27" t="str">
        <f>N10+J10</f>
        <v>35816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15.75" customHeight="1">
      <c r="A11" s="41"/>
      <c r="B11" s="41">
        <v>132.5</v>
      </c>
      <c r="C11" s="42" t="s">
        <v>87</v>
      </c>
      <c r="D11" s="43">
        <v>43892.0</v>
      </c>
      <c r="E11" s="41" t="s">
        <v>50</v>
      </c>
      <c r="F11" s="44" t="s">
        <v>12</v>
      </c>
      <c r="G11" s="44" t="s">
        <v>44</v>
      </c>
      <c r="H11" s="44" t="s">
        <v>48</v>
      </c>
      <c r="I11" s="41" t="s">
        <v>88</v>
      </c>
      <c r="J11" s="41">
        <v>27714.0</v>
      </c>
      <c r="K11" s="41" t="s">
        <v>76</v>
      </c>
      <c r="L11" s="45" t="str">
        <f>J11*7</f>
        <v>193998</v>
      </c>
      <c r="M11" s="46">
        <v>207537.0</v>
      </c>
      <c r="N11" s="42" t="str">
        <f t="shared" si="2"/>
        <v>13539</v>
      </c>
      <c r="O11" s="41" t="str">
        <f t="shared" ref="O11:O13" si="5">N11-J11</f>
        <v>-14175</v>
      </c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ht="15.75" customHeight="1">
      <c r="A12" s="27"/>
      <c r="B12" s="27">
        <v>84.0</v>
      </c>
      <c r="C12" s="36" t="s">
        <v>74</v>
      </c>
      <c r="D12" s="37">
        <v>43892.0</v>
      </c>
      <c r="E12" s="27" t="s">
        <v>9</v>
      </c>
      <c r="F12" s="38" t="s">
        <v>16</v>
      </c>
      <c r="G12" s="38" t="s">
        <v>11</v>
      </c>
      <c r="H12" s="38" t="s">
        <v>13</v>
      </c>
      <c r="I12" s="27">
        <v>24021.0</v>
      </c>
      <c r="J12" s="27">
        <v>27297.0</v>
      </c>
      <c r="K12" s="27" t="s">
        <v>82</v>
      </c>
      <c r="L12" s="39" t="str">
        <f>J12*6</f>
        <v>163782</v>
      </c>
      <c r="M12" s="40">
        <v>173235.0</v>
      </c>
      <c r="N12" s="36" t="str">
        <f t="shared" si="2"/>
        <v>9453</v>
      </c>
      <c r="O12" s="27" t="str">
        <f t="shared" si="5"/>
        <v>-17844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15.75" customHeight="1">
      <c r="A13" s="27"/>
      <c r="B13" s="27">
        <v>161.8</v>
      </c>
      <c r="C13" s="36" t="s">
        <v>77</v>
      </c>
      <c r="D13" s="37">
        <v>43892.0</v>
      </c>
      <c r="E13" s="27" t="s">
        <v>9</v>
      </c>
      <c r="F13" s="38" t="s">
        <v>16</v>
      </c>
      <c r="G13" s="38" t="s">
        <v>11</v>
      </c>
      <c r="H13" s="38" t="s">
        <v>17</v>
      </c>
      <c r="I13" s="27" t="s">
        <v>78</v>
      </c>
      <c r="J13" s="27">
        <v>21832.0</v>
      </c>
      <c r="K13" s="27">
        <v>5.0</v>
      </c>
      <c r="L13" s="39" t="str">
        <f t="shared" ref="L13:L15" si="6">J13*K13</f>
        <v>109160</v>
      </c>
      <c r="M13" s="40">
        <v>164382.0</v>
      </c>
      <c r="N13" s="36" t="str">
        <f t="shared" si="2"/>
        <v>55222</v>
      </c>
      <c r="O13" s="27" t="str">
        <f t="shared" si="5"/>
        <v>33390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15.75" customHeight="1">
      <c r="A14" s="27"/>
      <c r="B14" s="27">
        <v>66.0</v>
      </c>
      <c r="C14" s="36" t="s">
        <v>77</v>
      </c>
      <c r="D14" s="37">
        <v>43892.0</v>
      </c>
      <c r="E14" s="27" t="s">
        <v>9</v>
      </c>
      <c r="F14" s="38" t="s">
        <v>16</v>
      </c>
      <c r="G14" s="38" t="s">
        <v>11</v>
      </c>
      <c r="H14" s="38" t="s">
        <v>17</v>
      </c>
      <c r="I14" s="27" t="s">
        <v>89</v>
      </c>
      <c r="J14" s="27">
        <v>15609.0</v>
      </c>
      <c r="K14" s="27">
        <v>3.0</v>
      </c>
      <c r="L14" s="39" t="str">
        <f t="shared" si="6"/>
        <v>46827</v>
      </c>
      <c r="M14" s="40"/>
      <c r="N14" s="3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15.75" customHeight="1">
      <c r="A15" s="27"/>
      <c r="B15" s="27"/>
      <c r="C15" s="36"/>
      <c r="D15" s="37">
        <v>43892.0</v>
      </c>
      <c r="E15" s="27" t="s">
        <v>19</v>
      </c>
      <c r="F15" s="38" t="s">
        <v>16</v>
      </c>
      <c r="G15" s="38" t="s">
        <v>21</v>
      </c>
      <c r="H15" s="38" t="s">
        <v>22</v>
      </c>
      <c r="I15" s="27">
        <v>5086.0</v>
      </c>
      <c r="J15" s="27">
        <v>15885.0</v>
      </c>
      <c r="K15" s="27">
        <v>12.0</v>
      </c>
      <c r="L15" s="39" t="str">
        <f t="shared" si="6"/>
        <v>190620</v>
      </c>
      <c r="M15" s="40">
        <v>190882.0</v>
      </c>
      <c r="N15" s="36" t="str">
        <f t="shared" ref="N15:N18" si="7">M15-L15</f>
        <v>262</v>
      </c>
      <c r="O15" s="27" t="str">
        <f t="shared" ref="O15:O16" si="8">N15-J15</f>
        <v>-15623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customHeight="1">
      <c r="A16" s="27"/>
      <c r="B16" s="27"/>
      <c r="C16" s="36"/>
      <c r="D16" s="37">
        <v>43892.0</v>
      </c>
      <c r="E16" s="27" t="s">
        <v>19</v>
      </c>
      <c r="F16" s="38" t="s">
        <v>16</v>
      </c>
      <c r="G16" s="38" t="s">
        <v>21</v>
      </c>
      <c r="H16" s="38" t="s">
        <v>25</v>
      </c>
      <c r="I16" s="27">
        <v>31054.0</v>
      </c>
      <c r="J16" s="27">
        <v>39915.0</v>
      </c>
      <c r="K16" s="27" t="s">
        <v>90</v>
      </c>
      <c r="L16" s="39" t="str">
        <f>J16*5</f>
        <v>199575</v>
      </c>
      <c r="M16" s="40">
        <v>202723.0</v>
      </c>
      <c r="N16" s="36" t="str">
        <f t="shared" si="7"/>
        <v>3148</v>
      </c>
      <c r="O16" s="27" t="str">
        <f t="shared" si="8"/>
        <v>-36767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15.75" customHeight="1">
      <c r="A17" s="27"/>
      <c r="B17" s="27"/>
      <c r="C17" s="36"/>
      <c r="D17" s="37">
        <v>43892.0</v>
      </c>
      <c r="E17" s="27" t="s">
        <v>15</v>
      </c>
      <c r="F17" s="38" t="s">
        <v>16</v>
      </c>
      <c r="G17" s="38" t="s">
        <v>29</v>
      </c>
      <c r="H17" s="38" t="s">
        <v>30</v>
      </c>
      <c r="I17" s="27" t="s">
        <v>81</v>
      </c>
      <c r="J17" s="27">
        <v>22528.0</v>
      </c>
      <c r="K17" s="27" t="s">
        <v>91</v>
      </c>
      <c r="L17" s="39" t="str">
        <f>J17*4</f>
        <v>90112</v>
      </c>
      <c r="M17" s="40">
        <v>81214.0</v>
      </c>
      <c r="N17" s="36" t="str">
        <f t="shared" si="7"/>
        <v>-8898</v>
      </c>
      <c r="O17" s="27" t="str">
        <f>N17+J17</f>
        <v>13630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15.75" customHeight="1">
      <c r="A18" s="27"/>
      <c r="B18" s="27">
        <v>78.0</v>
      </c>
      <c r="C18" s="36" t="s">
        <v>74</v>
      </c>
      <c r="D18" s="37">
        <v>43892.0</v>
      </c>
      <c r="E18" s="27" t="s">
        <v>15</v>
      </c>
      <c r="F18" s="38" t="s">
        <v>16</v>
      </c>
      <c r="G18" s="38" t="s">
        <v>29</v>
      </c>
      <c r="H18" s="38" t="s">
        <v>34</v>
      </c>
      <c r="I18" s="27">
        <v>7020.0</v>
      </c>
      <c r="J18" s="27">
        <v>26627.0</v>
      </c>
      <c r="K18" s="27" t="s">
        <v>90</v>
      </c>
      <c r="L18" s="39" t="str">
        <f>J18*5</f>
        <v>133135</v>
      </c>
      <c r="M18" s="40">
        <v>150642.0</v>
      </c>
      <c r="N18" s="36" t="str">
        <f t="shared" si="7"/>
        <v>17507</v>
      </c>
      <c r="O18" s="27" t="str">
        <f>N18-J18</f>
        <v>-9120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15.75" customHeight="1">
      <c r="A19" s="27"/>
      <c r="B19" s="27"/>
      <c r="C19" s="36"/>
      <c r="D19" s="37">
        <v>43892.0</v>
      </c>
      <c r="E19" s="27"/>
      <c r="F19" s="38" t="s">
        <v>16</v>
      </c>
      <c r="G19" s="38" t="s">
        <v>37</v>
      </c>
      <c r="H19" s="38" t="s">
        <v>38</v>
      </c>
      <c r="I19" s="27"/>
      <c r="J19" s="27"/>
      <c r="K19" s="27"/>
      <c r="L19" s="39">
        <v>0.0</v>
      </c>
      <c r="M19" s="40">
        <v>0.0</v>
      </c>
      <c r="N19" s="36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5.75" customHeight="1">
      <c r="A20" s="27"/>
      <c r="B20" s="27"/>
      <c r="C20" s="36"/>
      <c r="D20" s="37">
        <v>43892.0</v>
      </c>
      <c r="E20" s="27"/>
      <c r="F20" s="38" t="s">
        <v>16</v>
      </c>
      <c r="G20" s="38" t="s">
        <v>37</v>
      </c>
      <c r="H20" s="38" t="s">
        <v>41</v>
      </c>
      <c r="I20" s="27"/>
      <c r="J20" s="27"/>
      <c r="K20" s="27"/>
      <c r="L20" s="39">
        <v>0.0</v>
      </c>
      <c r="M20" s="40">
        <v>0.0</v>
      </c>
      <c r="N20" s="36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>
      <c r="A21" s="27"/>
      <c r="B21" s="27"/>
      <c r="C21" s="36"/>
      <c r="D21" s="37">
        <v>43892.0</v>
      </c>
      <c r="E21" s="27"/>
      <c r="F21" s="38" t="s">
        <v>16</v>
      </c>
      <c r="G21" s="38" t="s">
        <v>44</v>
      </c>
      <c r="H21" s="38" t="s">
        <v>45</v>
      </c>
      <c r="I21" s="27"/>
      <c r="J21" s="27"/>
      <c r="K21" s="27"/>
      <c r="L21" s="39">
        <v>0.0</v>
      </c>
      <c r="M21" s="40">
        <v>0.0</v>
      </c>
      <c r="N21" s="36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>
      <c r="A22" s="41"/>
      <c r="B22" s="41"/>
      <c r="C22" s="42"/>
      <c r="D22" s="43">
        <v>43892.0</v>
      </c>
      <c r="E22" s="41"/>
      <c r="F22" s="44" t="s">
        <v>16</v>
      </c>
      <c r="G22" s="44" t="s">
        <v>44</v>
      </c>
      <c r="H22" s="44" t="s">
        <v>48</v>
      </c>
      <c r="I22" s="41"/>
      <c r="J22" s="41"/>
      <c r="K22" s="41"/>
      <c r="L22" s="45">
        <v>0.0</v>
      </c>
      <c r="M22" s="46">
        <v>0.0</v>
      </c>
      <c r="N22" s="42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ht="15.75" customHeight="1">
      <c r="A23" s="27"/>
      <c r="B23" s="27">
        <v>84.0</v>
      </c>
      <c r="C23" s="36" t="s">
        <v>74</v>
      </c>
      <c r="D23" s="37">
        <v>43893.0</v>
      </c>
      <c r="E23" s="27" t="s">
        <v>75</v>
      </c>
      <c r="F23" s="38" t="s">
        <v>12</v>
      </c>
      <c r="G23" s="38" t="s">
        <v>11</v>
      </c>
      <c r="H23" s="38" t="s">
        <v>13</v>
      </c>
      <c r="I23" s="27">
        <v>24021.0</v>
      </c>
      <c r="J23" s="27">
        <v>27297.0</v>
      </c>
      <c r="K23" s="27" t="s">
        <v>76</v>
      </c>
      <c r="L23" s="39" t="str">
        <f>J23*7</f>
        <v>191079</v>
      </c>
      <c r="M23" s="40">
        <v>186784.0</v>
      </c>
      <c r="N23" s="36" t="str">
        <f>M23-L23</f>
        <v>-4295</v>
      </c>
      <c r="O23" s="27" t="str">
        <f>N23+J23</f>
        <v>23002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27"/>
      <c r="B24" s="27">
        <v>144.3</v>
      </c>
      <c r="C24" s="36"/>
      <c r="D24" s="37">
        <v>43893.0</v>
      </c>
      <c r="E24" s="27" t="s">
        <v>75</v>
      </c>
      <c r="F24" s="38" t="s">
        <v>12</v>
      </c>
      <c r="G24" s="38" t="s">
        <v>11</v>
      </c>
      <c r="H24" s="38" t="s">
        <v>13</v>
      </c>
      <c r="I24" s="27">
        <v>24021.0</v>
      </c>
      <c r="J24" s="27"/>
      <c r="K24" s="27"/>
      <c r="L24" s="39"/>
      <c r="M24" s="40"/>
      <c r="N24" s="36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27"/>
      <c r="B25" s="27">
        <v>66.0</v>
      </c>
      <c r="C25" s="36" t="s">
        <v>77</v>
      </c>
      <c r="D25" s="37">
        <v>43893.0</v>
      </c>
      <c r="E25" s="27" t="s">
        <v>75</v>
      </c>
      <c r="F25" s="38" t="s">
        <v>12</v>
      </c>
      <c r="G25" s="38" t="s">
        <v>11</v>
      </c>
      <c r="H25" s="38" t="s">
        <v>17</v>
      </c>
      <c r="I25" s="27" t="s">
        <v>89</v>
      </c>
      <c r="J25" s="27">
        <v>15609.0</v>
      </c>
      <c r="K25" s="27" t="s">
        <v>92</v>
      </c>
      <c r="L25" s="39" t="str">
        <f>J25*10</f>
        <v>156090</v>
      </c>
      <c r="M25" s="40">
        <v>148642.0</v>
      </c>
      <c r="N25" s="36" t="str">
        <f>M25-L25</f>
        <v>-7448</v>
      </c>
      <c r="O25" s="27" t="str">
        <f>N25+J25</f>
        <v>8161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27"/>
      <c r="B26" s="27"/>
      <c r="C26" s="36"/>
      <c r="D26" s="37">
        <v>43893.0</v>
      </c>
      <c r="E26" s="27"/>
      <c r="F26" s="38" t="s">
        <v>12</v>
      </c>
      <c r="G26" s="38" t="s">
        <v>21</v>
      </c>
      <c r="H26" s="38" t="s">
        <v>22</v>
      </c>
      <c r="I26" s="27"/>
      <c r="J26" s="27"/>
      <c r="K26" s="27"/>
      <c r="L26" s="39"/>
      <c r="M26" s="40"/>
      <c r="N26" s="36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27"/>
      <c r="B27" s="27">
        <v>89.0</v>
      </c>
      <c r="C27" s="36" t="s">
        <v>74</v>
      </c>
      <c r="D27" s="37">
        <v>43893.0</v>
      </c>
      <c r="E27" s="27" t="s">
        <v>27</v>
      </c>
      <c r="F27" s="38" t="s">
        <v>12</v>
      </c>
      <c r="G27" s="38" t="s">
        <v>21</v>
      </c>
      <c r="H27" s="38" t="s">
        <v>25</v>
      </c>
      <c r="I27" s="27">
        <v>24021.0</v>
      </c>
      <c r="J27" s="27">
        <v>26217.0</v>
      </c>
      <c r="K27" s="27" t="s">
        <v>76</v>
      </c>
      <c r="L27" s="39" t="str">
        <f t="shared" ref="L27:L28" si="9">J27*7</f>
        <v>183519</v>
      </c>
      <c r="M27" s="40">
        <v>171695.0</v>
      </c>
      <c r="N27" s="36" t="str">
        <f t="shared" ref="N27:N31" si="10">M27-L27</f>
        <v>-11824</v>
      </c>
      <c r="O27" s="27" t="str">
        <f>N27+J27</f>
        <v>14393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27"/>
      <c r="B28" s="27"/>
      <c r="C28" s="36"/>
      <c r="D28" s="37">
        <v>43893.0</v>
      </c>
      <c r="E28" s="27" t="s">
        <v>52</v>
      </c>
      <c r="F28" s="38" t="s">
        <v>12</v>
      </c>
      <c r="G28" s="38" t="s">
        <v>29</v>
      </c>
      <c r="H28" s="38" t="s">
        <v>30</v>
      </c>
      <c r="I28" s="27" t="s">
        <v>81</v>
      </c>
      <c r="J28" s="27">
        <v>22528.0</v>
      </c>
      <c r="K28" s="27" t="s">
        <v>76</v>
      </c>
      <c r="L28" s="39" t="str">
        <f t="shared" si="9"/>
        <v>157696</v>
      </c>
      <c r="M28" s="40">
        <v>158845.0</v>
      </c>
      <c r="N28" s="36" t="str">
        <f t="shared" si="10"/>
        <v>1149</v>
      </c>
      <c r="O28" s="27" t="str">
        <f>N28-J28</f>
        <v>-21379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27"/>
      <c r="B29" s="27">
        <v>78.0</v>
      </c>
      <c r="C29" s="36" t="s">
        <v>74</v>
      </c>
      <c r="D29" s="37">
        <v>43893.0</v>
      </c>
      <c r="E29" s="27" t="s">
        <v>32</v>
      </c>
      <c r="F29" s="38" t="s">
        <v>12</v>
      </c>
      <c r="G29" s="38" t="s">
        <v>29</v>
      </c>
      <c r="H29" s="38" t="s">
        <v>34</v>
      </c>
      <c r="I29" s="27">
        <v>7020.0</v>
      </c>
      <c r="J29" s="27">
        <v>26627.0</v>
      </c>
      <c r="K29" s="27" t="s">
        <v>82</v>
      </c>
      <c r="L29" s="39" t="str">
        <f>J29*6</f>
        <v>159762</v>
      </c>
      <c r="M29" s="40">
        <v>147544.0</v>
      </c>
      <c r="N29" s="36" t="str">
        <f t="shared" si="10"/>
        <v>-12218</v>
      </c>
      <c r="O29" s="27" t="str">
        <f>N29+J29</f>
        <v>14409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27"/>
      <c r="B30" s="27">
        <v>138.5</v>
      </c>
      <c r="C30" s="36" t="s">
        <v>83</v>
      </c>
      <c r="D30" s="37">
        <v>43893.0</v>
      </c>
      <c r="E30" s="27" t="s">
        <v>84</v>
      </c>
      <c r="F30" s="38" t="s">
        <v>12</v>
      </c>
      <c r="G30" s="38" t="s">
        <v>37</v>
      </c>
      <c r="H30" s="38" t="s">
        <v>38</v>
      </c>
      <c r="I30" s="27">
        <v>5086.0</v>
      </c>
      <c r="J30" s="27">
        <v>15283.0</v>
      </c>
      <c r="K30" s="27" t="s">
        <v>93</v>
      </c>
      <c r="L30" s="39" t="str">
        <f>J30*9</f>
        <v>137547</v>
      </c>
      <c r="M30" s="40">
        <v>148160.0</v>
      </c>
      <c r="N30" s="36" t="str">
        <f t="shared" si="10"/>
        <v>10613</v>
      </c>
      <c r="O30" s="27" t="str">
        <f>N30-J30</f>
        <v>-4670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15.75" customHeight="1">
      <c r="A31" s="27"/>
      <c r="B31" s="27">
        <v>104.0</v>
      </c>
      <c r="C31" s="36" t="s">
        <v>83</v>
      </c>
      <c r="D31" s="37">
        <v>43893.0</v>
      </c>
      <c r="E31" s="27" t="s">
        <v>84</v>
      </c>
      <c r="F31" s="38" t="s">
        <v>12</v>
      </c>
      <c r="G31" s="38" t="s">
        <v>37</v>
      </c>
      <c r="H31" s="38" t="s">
        <v>41</v>
      </c>
      <c r="I31" s="27">
        <v>5086.0</v>
      </c>
      <c r="J31" s="27">
        <v>15884.0</v>
      </c>
      <c r="K31" s="27" t="s">
        <v>94</v>
      </c>
      <c r="L31" s="39" t="str">
        <f>J31*12</f>
        <v>190608</v>
      </c>
      <c r="M31" s="40">
        <v>190112.0</v>
      </c>
      <c r="N31" s="36" t="str">
        <f t="shared" si="10"/>
        <v>-496</v>
      </c>
      <c r="O31" s="27" t="str">
        <f>N31+J31</f>
        <v>15388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27"/>
      <c r="B32" s="27"/>
      <c r="C32" s="36"/>
      <c r="D32" s="37">
        <v>43893.0</v>
      </c>
      <c r="E32" s="27"/>
      <c r="F32" s="38" t="s">
        <v>12</v>
      </c>
      <c r="G32" s="38" t="s">
        <v>44</v>
      </c>
      <c r="H32" s="38" t="s">
        <v>45</v>
      </c>
      <c r="I32" s="27"/>
      <c r="J32" s="27"/>
      <c r="K32" s="27"/>
      <c r="L32" s="39">
        <v>0.0</v>
      </c>
      <c r="M32" s="40">
        <v>0.0</v>
      </c>
      <c r="N32" s="36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5.75" customHeight="1">
      <c r="A33" s="41"/>
      <c r="B33" s="41"/>
      <c r="C33" s="42"/>
      <c r="D33" s="43">
        <v>43893.0</v>
      </c>
      <c r="E33" s="41"/>
      <c r="F33" s="44" t="s">
        <v>12</v>
      </c>
      <c r="G33" s="44" t="s">
        <v>44</v>
      </c>
      <c r="H33" s="44" t="s">
        <v>48</v>
      </c>
      <c r="I33" s="41"/>
      <c r="J33" s="41"/>
      <c r="K33" s="41"/>
      <c r="L33" s="45">
        <v>0.0</v>
      </c>
      <c r="M33" s="46">
        <v>0.0</v>
      </c>
      <c r="N33" s="42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ht="15.75" customHeight="1">
      <c r="A34" s="27"/>
      <c r="B34" s="27">
        <v>86.5</v>
      </c>
      <c r="C34" s="36" t="s">
        <v>74</v>
      </c>
      <c r="D34" s="37">
        <v>43893.0</v>
      </c>
      <c r="E34" s="27" t="s">
        <v>9</v>
      </c>
      <c r="F34" s="38" t="s">
        <v>16</v>
      </c>
      <c r="G34" s="38" t="s">
        <v>11</v>
      </c>
      <c r="H34" s="38" t="s">
        <v>13</v>
      </c>
      <c r="I34" s="27">
        <v>24021.0</v>
      </c>
      <c r="J34" s="27">
        <v>26217.0</v>
      </c>
      <c r="K34" s="27" t="s">
        <v>76</v>
      </c>
      <c r="L34" s="39" t="str">
        <f>J34*7</f>
        <v>183519</v>
      </c>
      <c r="M34" s="40">
        <v>193034.0</v>
      </c>
      <c r="N34" s="36" t="str">
        <f>M34-L34</f>
        <v>9515</v>
      </c>
      <c r="O34" s="27" t="str">
        <f t="shared" ref="O34:O35" si="11">N34-J34</f>
        <v>-16702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5.75" customHeight="1">
      <c r="A35" s="27"/>
      <c r="B35" s="27">
        <v>66.0</v>
      </c>
      <c r="C35" s="36" t="s">
        <v>77</v>
      </c>
      <c r="D35" s="37">
        <v>43893.0</v>
      </c>
      <c r="E35" s="27" t="s">
        <v>9</v>
      </c>
      <c r="F35" s="38" t="s">
        <v>16</v>
      </c>
      <c r="G35" s="38" t="s">
        <v>11</v>
      </c>
      <c r="H35" s="38" t="s">
        <v>17</v>
      </c>
      <c r="I35" s="27" t="s">
        <v>89</v>
      </c>
      <c r="J35" s="27">
        <v>15609.0</v>
      </c>
      <c r="K35" s="27">
        <v>8.0</v>
      </c>
      <c r="L35" s="39" t="str">
        <f t="shared" ref="L35:L36" si="12">J35*K35</f>
        <v>124872</v>
      </c>
      <c r="M35" s="40">
        <v>166352.0</v>
      </c>
      <c r="N35" s="36" t="str">
        <f>(L35+L36)-M35</f>
        <v>1306</v>
      </c>
      <c r="O35" s="27" t="str">
        <f t="shared" si="11"/>
        <v>-14303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5.75" customHeight="1">
      <c r="A36" s="27"/>
      <c r="B36" s="27">
        <v>72.0</v>
      </c>
      <c r="C36" s="36" t="s">
        <v>95</v>
      </c>
      <c r="D36" s="37">
        <v>43893.0</v>
      </c>
      <c r="E36" s="27" t="s">
        <v>9</v>
      </c>
      <c r="F36" s="38" t="s">
        <v>16</v>
      </c>
      <c r="G36" s="38" t="s">
        <v>11</v>
      </c>
      <c r="H36" s="38" t="s">
        <v>17</v>
      </c>
      <c r="I36" s="27">
        <v>5084.0</v>
      </c>
      <c r="J36" s="27">
        <v>14262.0</v>
      </c>
      <c r="K36" s="27">
        <v>3.0</v>
      </c>
      <c r="L36" s="39" t="str">
        <f t="shared" si="12"/>
        <v>42786</v>
      </c>
      <c r="M36" s="40"/>
      <c r="N36" s="36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5.75" customHeight="1">
      <c r="A37" s="27"/>
      <c r="B37" s="27"/>
      <c r="C37" s="36"/>
      <c r="D37" s="37">
        <v>43893.0</v>
      </c>
      <c r="E37" s="27"/>
      <c r="F37" s="38" t="s">
        <v>16</v>
      </c>
      <c r="G37" s="38" t="s">
        <v>21</v>
      </c>
      <c r="H37" s="38" t="s">
        <v>22</v>
      </c>
      <c r="I37" s="27"/>
      <c r="J37" s="27"/>
      <c r="K37" s="27"/>
      <c r="L37" s="39"/>
      <c r="M37" s="40"/>
      <c r="N37" s="36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15.75" customHeight="1">
      <c r="A38" s="27"/>
      <c r="B38" s="27">
        <v>89.0</v>
      </c>
      <c r="C38" s="36" t="s">
        <v>74</v>
      </c>
      <c r="D38" s="37">
        <v>43893.0</v>
      </c>
      <c r="E38" s="27" t="s">
        <v>19</v>
      </c>
      <c r="F38" s="38" t="s">
        <v>16</v>
      </c>
      <c r="G38" s="38" t="s">
        <v>21</v>
      </c>
      <c r="H38" s="38" t="s">
        <v>25</v>
      </c>
      <c r="I38" s="27">
        <v>24021.0</v>
      </c>
      <c r="J38" s="27">
        <v>26217.0</v>
      </c>
      <c r="K38" s="27" t="s">
        <v>82</v>
      </c>
      <c r="L38" s="39" t="str">
        <f>J38*6</f>
        <v>157302</v>
      </c>
      <c r="M38" s="40">
        <v>168437.0</v>
      </c>
      <c r="N38" s="36" t="str">
        <f t="shared" ref="N38:N39" si="13">M38-L38</f>
        <v>11135</v>
      </c>
      <c r="O38" s="27" t="str">
        <f>N38-J38</f>
        <v>-15082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5.75" customHeight="1">
      <c r="A39" s="27"/>
      <c r="B39" s="27"/>
      <c r="C39" s="36"/>
      <c r="D39" s="37">
        <v>43893.0</v>
      </c>
      <c r="E39" s="27" t="s">
        <v>15</v>
      </c>
      <c r="F39" s="38" t="s">
        <v>16</v>
      </c>
      <c r="G39" s="38" t="s">
        <v>29</v>
      </c>
      <c r="H39" s="38" t="s">
        <v>30</v>
      </c>
      <c r="I39" s="27" t="s">
        <v>81</v>
      </c>
      <c r="J39" s="27">
        <v>22528.0</v>
      </c>
      <c r="K39" s="27" t="s">
        <v>91</v>
      </c>
      <c r="L39" s="39" t="str">
        <f>J39*4</f>
        <v>90112</v>
      </c>
      <c r="M39" s="40">
        <v>81214.0</v>
      </c>
      <c r="N39" s="36" t="str">
        <f t="shared" si="13"/>
        <v>-8898</v>
      </c>
      <c r="O39" s="27" t="str">
        <f t="shared" ref="O39:O40" si="14">N39+J39</f>
        <v>13630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5.75" customHeight="1">
      <c r="A40" s="27"/>
      <c r="B40" s="27">
        <v>78.0</v>
      </c>
      <c r="C40" s="36" t="s">
        <v>74</v>
      </c>
      <c r="D40" s="37">
        <v>43893.0</v>
      </c>
      <c r="E40" s="27" t="s">
        <v>15</v>
      </c>
      <c r="F40" s="38" t="s">
        <v>16</v>
      </c>
      <c r="G40" s="38" t="s">
        <v>29</v>
      </c>
      <c r="H40" s="38" t="s">
        <v>34</v>
      </c>
      <c r="I40" s="27">
        <v>7020.0</v>
      </c>
      <c r="J40" s="27">
        <v>26627.0</v>
      </c>
      <c r="K40" s="27">
        <v>1.0</v>
      </c>
      <c r="L40" s="39" t="str">
        <f t="shared" ref="L40:L41" si="15">J40*K40</f>
        <v>26627</v>
      </c>
      <c r="M40" s="40">
        <v>155672.0</v>
      </c>
      <c r="N40" s="36" t="str">
        <f>(L40+L41)-M40</f>
        <v>-10155</v>
      </c>
      <c r="O40" s="27" t="str">
        <f t="shared" si="14"/>
        <v>16472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5.75" customHeight="1">
      <c r="A41" s="27"/>
      <c r="B41" s="27"/>
      <c r="C41" s="36"/>
      <c r="D41" s="37">
        <v>43893.0</v>
      </c>
      <c r="E41" s="27" t="s">
        <v>15</v>
      </c>
      <c r="F41" s="38" t="s">
        <v>16</v>
      </c>
      <c r="G41" s="38" t="s">
        <v>29</v>
      </c>
      <c r="H41" s="38" t="s">
        <v>34</v>
      </c>
      <c r="I41" s="27">
        <v>5028.0</v>
      </c>
      <c r="J41" s="27">
        <v>13210.0</v>
      </c>
      <c r="K41" s="27">
        <v>9.0</v>
      </c>
      <c r="L41" s="39" t="str">
        <f t="shared" si="15"/>
        <v>118890</v>
      </c>
      <c r="M41" s="40"/>
      <c r="N41" s="36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5.75" customHeight="1">
      <c r="A42" s="27"/>
      <c r="B42" s="27"/>
      <c r="C42" s="36"/>
      <c r="D42" s="37">
        <v>43893.0</v>
      </c>
      <c r="E42" s="27"/>
      <c r="F42" s="38" t="s">
        <v>16</v>
      </c>
      <c r="G42" s="38" t="s">
        <v>37</v>
      </c>
      <c r="H42" s="38" t="s">
        <v>38</v>
      </c>
      <c r="I42" s="27"/>
      <c r="J42" s="27"/>
      <c r="K42" s="27"/>
      <c r="L42" s="39">
        <v>0.0</v>
      </c>
      <c r="M42" s="40">
        <v>0.0</v>
      </c>
      <c r="N42" s="36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5.75" customHeight="1">
      <c r="A43" s="27"/>
      <c r="B43" s="27"/>
      <c r="C43" s="36"/>
      <c r="D43" s="37">
        <v>43893.0</v>
      </c>
      <c r="E43" s="27"/>
      <c r="F43" s="38" t="s">
        <v>16</v>
      </c>
      <c r="G43" s="38" t="s">
        <v>37</v>
      </c>
      <c r="H43" s="38" t="s">
        <v>41</v>
      </c>
      <c r="I43" s="27"/>
      <c r="J43" s="27"/>
      <c r="K43" s="27"/>
      <c r="L43" s="39">
        <v>0.0</v>
      </c>
      <c r="M43" s="40">
        <v>0.0</v>
      </c>
      <c r="N43" s="36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5.75" customHeight="1">
      <c r="A44" s="27"/>
      <c r="B44" s="27"/>
      <c r="C44" s="36"/>
      <c r="D44" s="37">
        <v>43893.0</v>
      </c>
      <c r="E44" s="27"/>
      <c r="F44" s="38" t="s">
        <v>16</v>
      </c>
      <c r="G44" s="38" t="s">
        <v>44</v>
      </c>
      <c r="H44" s="38" t="s">
        <v>45</v>
      </c>
      <c r="I44" s="27"/>
      <c r="J44" s="27"/>
      <c r="K44" s="27"/>
      <c r="L44" s="39">
        <v>0.0</v>
      </c>
      <c r="M44" s="40">
        <v>0.0</v>
      </c>
      <c r="N44" s="36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5.75" customHeight="1">
      <c r="A45" s="41"/>
      <c r="B45" s="41"/>
      <c r="C45" s="42"/>
      <c r="D45" s="43">
        <v>43893.0</v>
      </c>
      <c r="E45" s="41"/>
      <c r="F45" s="44" t="s">
        <v>16</v>
      </c>
      <c r="G45" s="44" t="s">
        <v>44</v>
      </c>
      <c r="H45" s="44" t="s">
        <v>48</v>
      </c>
      <c r="I45" s="41"/>
      <c r="J45" s="41"/>
      <c r="K45" s="41"/>
      <c r="L45" s="45">
        <v>0.0</v>
      </c>
      <c r="M45" s="46">
        <v>0.0</v>
      </c>
      <c r="N45" s="42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ht="15.75" customHeight="1">
      <c r="A46" s="27"/>
      <c r="B46" s="27">
        <v>86.5</v>
      </c>
      <c r="C46" s="36" t="s">
        <v>74</v>
      </c>
      <c r="D46" s="37">
        <v>43894.0</v>
      </c>
      <c r="E46" s="27" t="s">
        <v>75</v>
      </c>
      <c r="F46" s="38" t="s">
        <v>12</v>
      </c>
      <c r="G46" s="38" t="s">
        <v>11</v>
      </c>
      <c r="H46" s="38" t="s">
        <v>13</v>
      </c>
      <c r="I46" s="27">
        <v>24021.0</v>
      </c>
      <c r="J46" s="27">
        <v>26217.0</v>
      </c>
      <c r="K46" s="27" t="s">
        <v>76</v>
      </c>
      <c r="L46" s="39" t="str">
        <f>J46*7</f>
        <v>183519</v>
      </c>
      <c r="M46" s="40">
        <v>191027.0</v>
      </c>
      <c r="N46" s="36" t="str">
        <f>M46-L46</f>
        <v>7508</v>
      </c>
      <c r="O46" s="27" t="str">
        <f>N46-J46</f>
        <v>-18709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5.75" customHeight="1">
      <c r="A47" s="27"/>
      <c r="B47" s="27">
        <v>54.0</v>
      </c>
      <c r="C47" s="36" t="s">
        <v>96</v>
      </c>
      <c r="D47" s="37">
        <v>43894.0</v>
      </c>
      <c r="E47" s="27" t="s">
        <v>75</v>
      </c>
      <c r="F47" s="38" t="s">
        <v>12</v>
      </c>
      <c r="G47" s="38" t="s">
        <v>11</v>
      </c>
      <c r="H47" s="38" t="s">
        <v>13</v>
      </c>
      <c r="I47" s="27">
        <v>8005.0</v>
      </c>
      <c r="J47" s="27">
        <v>35647.0</v>
      </c>
      <c r="K47" s="27"/>
      <c r="L47" s="39"/>
      <c r="M47" s="40"/>
      <c r="N47" s="36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5.75" customHeight="1">
      <c r="A48" s="27"/>
      <c r="B48" s="27">
        <v>72.0</v>
      </c>
      <c r="C48" s="36" t="s">
        <v>95</v>
      </c>
      <c r="D48" s="37">
        <v>43894.0</v>
      </c>
      <c r="E48" s="27" t="s">
        <v>75</v>
      </c>
      <c r="F48" s="38" t="s">
        <v>12</v>
      </c>
      <c r="G48" s="38" t="s">
        <v>11</v>
      </c>
      <c r="H48" s="38" t="s">
        <v>17</v>
      </c>
      <c r="I48" s="27">
        <v>5084.0</v>
      </c>
      <c r="J48" s="27">
        <v>14262.0</v>
      </c>
      <c r="K48" s="27">
        <v>9.0</v>
      </c>
      <c r="L48" s="39" t="str">
        <f t="shared" ref="L48:L53" si="16">J48*K48</f>
        <v>128358</v>
      </c>
      <c r="M48" s="40">
        <v>180167.0</v>
      </c>
      <c r="N48" s="36" t="str">
        <f>(L48+L49)-M48</f>
        <v>-8204</v>
      </c>
      <c r="O48" s="27" t="str">
        <f>N48+J48</f>
        <v>6058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5.75" customHeight="1">
      <c r="A49" s="27"/>
      <c r="B49" s="27">
        <v>81.0</v>
      </c>
      <c r="C49" s="36" t="s">
        <v>95</v>
      </c>
      <c r="D49" s="37">
        <v>43894.0</v>
      </c>
      <c r="E49" s="27" t="s">
        <v>75</v>
      </c>
      <c r="F49" s="38" t="s">
        <v>12</v>
      </c>
      <c r="G49" s="38" t="s">
        <v>11</v>
      </c>
      <c r="H49" s="38" t="s">
        <v>17</v>
      </c>
      <c r="I49" s="27">
        <v>5007.0</v>
      </c>
      <c r="J49" s="27">
        <v>14535.0</v>
      </c>
      <c r="K49" s="27">
        <v>3.0</v>
      </c>
      <c r="L49" s="39" t="str">
        <f t="shared" si="16"/>
        <v>43605</v>
      </c>
      <c r="M49" s="40"/>
      <c r="N49" s="36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5.75" customHeight="1">
      <c r="A50" s="27"/>
      <c r="B50" s="27">
        <v>72.0</v>
      </c>
      <c r="C50" s="36" t="s">
        <v>74</v>
      </c>
      <c r="D50" s="37">
        <v>43894.0</v>
      </c>
      <c r="E50" s="27" t="s">
        <v>54</v>
      </c>
      <c r="F50" s="38" t="s">
        <v>12</v>
      </c>
      <c r="G50" s="38" t="s">
        <v>21</v>
      </c>
      <c r="H50" s="38" t="s">
        <v>22</v>
      </c>
      <c r="I50" s="27">
        <v>7020.0</v>
      </c>
      <c r="J50" s="27">
        <v>26627.0</v>
      </c>
      <c r="K50" s="27">
        <v>7.0</v>
      </c>
      <c r="L50" s="39" t="str">
        <f t="shared" si="16"/>
        <v>186389</v>
      </c>
      <c r="M50" s="40">
        <v>217680.0</v>
      </c>
      <c r="N50" s="36" t="str">
        <f>M50-L50</f>
        <v>31291</v>
      </c>
      <c r="O50" s="27" t="str">
        <f>N50-J50</f>
        <v>4664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5.75" customHeight="1">
      <c r="A51" s="27"/>
      <c r="B51" s="27">
        <v>79.5</v>
      </c>
      <c r="C51" s="36" t="s">
        <v>96</v>
      </c>
      <c r="D51" s="37">
        <v>43894.0</v>
      </c>
      <c r="E51" s="27" t="s">
        <v>54</v>
      </c>
      <c r="F51" s="38" t="s">
        <v>12</v>
      </c>
      <c r="G51" s="38" t="s">
        <v>21</v>
      </c>
      <c r="H51" s="38" t="s">
        <v>22</v>
      </c>
      <c r="I51" s="27" t="s">
        <v>97</v>
      </c>
      <c r="J51" s="27">
        <v>31914.0</v>
      </c>
      <c r="K51" s="27">
        <v>0.0</v>
      </c>
      <c r="L51" s="39" t="str">
        <f t="shared" si="16"/>
        <v>0</v>
      </c>
      <c r="M51" s="40"/>
      <c r="N51" s="36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5.75" customHeight="1">
      <c r="A52" s="27"/>
      <c r="B52" s="27">
        <v>89.0</v>
      </c>
      <c r="C52" s="36" t="s">
        <v>74</v>
      </c>
      <c r="D52" s="37">
        <v>43894.0</v>
      </c>
      <c r="E52" s="27" t="s">
        <v>27</v>
      </c>
      <c r="F52" s="38" t="s">
        <v>12</v>
      </c>
      <c r="G52" s="38" t="s">
        <v>21</v>
      </c>
      <c r="H52" s="38" t="s">
        <v>25</v>
      </c>
      <c r="I52" s="27">
        <v>24021.0</v>
      </c>
      <c r="J52" s="27">
        <v>26217.0</v>
      </c>
      <c r="K52" s="27">
        <v>3.0</v>
      </c>
      <c r="L52" s="39" t="str">
        <f t="shared" si="16"/>
        <v>78651</v>
      </c>
      <c r="M52" s="40">
        <v>172888.0</v>
      </c>
      <c r="N52" s="36" t="str">
        <f>(L52+L53)-M52</f>
        <v>9704</v>
      </c>
      <c r="O52" s="27" t="str">
        <f>N52-J52</f>
        <v>-16513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5.75" customHeight="1">
      <c r="A53" s="27"/>
      <c r="B53" s="27">
        <v>54.0</v>
      </c>
      <c r="C53" s="36" t="s">
        <v>96</v>
      </c>
      <c r="D53" s="37">
        <v>43894.0</v>
      </c>
      <c r="E53" s="27" t="s">
        <v>27</v>
      </c>
      <c r="F53" s="38" t="s">
        <v>12</v>
      </c>
      <c r="G53" s="38" t="s">
        <v>21</v>
      </c>
      <c r="H53" s="38" t="s">
        <v>25</v>
      </c>
      <c r="I53" s="27">
        <v>8005.0</v>
      </c>
      <c r="J53" s="27">
        <v>34647.0</v>
      </c>
      <c r="K53" s="27">
        <v>3.0</v>
      </c>
      <c r="L53" s="39" t="str">
        <f t="shared" si="16"/>
        <v>103941</v>
      </c>
      <c r="M53" s="40"/>
      <c r="N53" s="36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5.75" customHeight="1">
      <c r="A54" s="27"/>
      <c r="B54" s="27"/>
      <c r="C54" s="36"/>
      <c r="D54" s="37">
        <v>43894.0</v>
      </c>
      <c r="E54" s="27" t="s">
        <v>52</v>
      </c>
      <c r="F54" s="38" t="s">
        <v>12</v>
      </c>
      <c r="G54" s="38" t="s">
        <v>29</v>
      </c>
      <c r="H54" s="38" t="s">
        <v>30</v>
      </c>
      <c r="I54" s="27" t="s">
        <v>81</v>
      </c>
      <c r="J54" s="27">
        <v>22528.0</v>
      </c>
      <c r="K54" s="27" t="s">
        <v>76</v>
      </c>
      <c r="L54" s="39" t="str">
        <f>J54*7</f>
        <v>157696</v>
      </c>
      <c r="M54" s="40">
        <v>185720.0</v>
      </c>
      <c r="N54" s="36" t="str">
        <f t="shared" ref="N54:N55" si="17">M54-L54</f>
        <v>28024</v>
      </c>
      <c r="O54" s="27" t="str">
        <f t="shared" ref="O54:O56" si="18">N54-J54</f>
        <v>5496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5.75" customHeight="1">
      <c r="A55" s="27"/>
      <c r="B55" s="27">
        <v>174.5</v>
      </c>
      <c r="C55" s="36" t="s">
        <v>98</v>
      </c>
      <c r="D55" s="37">
        <v>43894.0</v>
      </c>
      <c r="E55" s="27" t="s">
        <v>32</v>
      </c>
      <c r="F55" s="38" t="s">
        <v>12</v>
      </c>
      <c r="G55" s="38" t="s">
        <v>29</v>
      </c>
      <c r="H55" s="38" t="s">
        <v>34</v>
      </c>
      <c r="I55" s="27">
        <v>9002.0</v>
      </c>
      <c r="J55" s="27">
        <v>18090.0</v>
      </c>
      <c r="K55" s="27"/>
      <c r="L55" s="39"/>
      <c r="M55" s="40">
        <v>161395.0</v>
      </c>
      <c r="N55" s="36" t="str">
        <f t="shared" si="17"/>
        <v>161395</v>
      </c>
      <c r="O55" s="27" t="str">
        <f t="shared" si="18"/>
        <v>143305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5.75" customHeight="1">
      <c r="A56" s="27"/>
      <c r="B56" s="27">
        <v>138.5</v>
      </c>
      <c r="C56" s="36" t="s">
        <v>83</v>
      </c>
      <c r="D56" s="37">
        <v>43894.0</v>
      </c>
      <c r="E56" s="27" t="s">
        <v>84</v>
      </c>
      <c r="F56" s="38" t="s">
        <v>12</v>
      </c>
      <c r="G56" s="38" t="s">
        <v>37</v>
      </c>
      <c r="H56" s="38" t="s">
        <v>38</v>
      </c>
      <c r="I56" s="27">
        <v>5086.0</v>
      </c>
      <c r="J56" s="27">
        <v>15283.0</v>
      </c>
      <c r="K56" s="27">
        <v>7.0</v>
      </c>
      <c r="L56" s="39" t="str">
        <f t="shared" ref="L56:L60" si="19">J56*K56</f>
        <v>106981</v>
      </c>
      <c r="M56" s="40">
        <v>152388.0</v>
      </c>
      <c r="N56" s="36" t="str">
        <f>(L56+L57)-M56</f>
        <v>442</v>
      </c>
      <c r="O56" s="27" t="str">
        <f t="shared" si="18"/>
        <v>-14841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5.75" customHeight="1">
      <c r="A57" s="27"/>
      <c r="B57" s="27">
        <v>99.8</v>
      </c>
      <c r="C57" s="36" t="s">
        <v>95</v>
      </c>
      <c r="D57" s="37">
        <v>43894.0</v>
      </c>
      <c r="E57" s="27" t="s">
        <v>84</v>
      </c>
      <c r="F57" s="38" t="s">
        <v>12</v>
      </c>
      <c r="G57" s="38" t="s">
        <v>37</v>
      </c>
      <c r="H57" s="38" t="s">
        <v>38</v>
      </c>
      <c r="I57" s="27">
        <v>5086.0</v>
      </c>
      <c r="J57" s="27">
        <v>15283.0</v>
      </c>
      <c r="K57" s="27">
        <v>3.0</v>
      </c>
      <c r="L57" s="39" t="str">
        <f t="shared" si="19"/>
        <v>45849</v>
      </c>
      <c r="M57" s="40"/>
      <c r="N57" s="36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5.75" customHeight="1">
      <c r="A58" s="27"/>
      <c r="B58" s="27">
        <v>104.0</v>
      </c>
      <c r="C58" s="36" t="s">
        <v>83</v>
      </c>
      <c r="D58" s="37">
        <v>43894.0</v>
      </c>
      <c r="E58" s="27" t="s">
        <v>84</v>
      </c>
      <c r="F58" s="38" t="s">
        <v>12</v>
      </c>
      <c r="G58" s="38" t="s">
        <v>37</v>
      </c>
      <c r="H58" s="38" t="s">
        <v>41</v>
      </c>
      <c r="I58" s="27">
        <v>5086.0</v>
      </c>
      <c r="J58" s="27">
        <v>15884.0</v>
      </c>
      <c r="K58" s="27">
        <v>2.0</v>
      </c>
      <c r="L58" s="39" t="str">
        <f t="shared" si="19"/>
        <v>31768</v>
      </c>
      <c r="M58" s="40">
        <v>195161.0</v>
      </c>
      <c r="N58" s="36" t="str">
        <f>(L58+L59)-M58</f>
        <v>-4553</v>
      </c>
      <c r="O58" s="27" t="str">
        <f>N58+J58</f>
        <v>11331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5.75" customHeight="1">
      <c r="A59" s="27"/>
      <c r="B59" s="27">
        <v>60.0</v>
      </c>
      <c r="C59" s="36" t="s">
        <v>83</v>
      </c>
      <c r="D59" s="37">
        <v>43894.0</v>
      </c>
      <c r="E59" s="27" t="s">
        <v>84</v>
      </c>
      <c r="F59" s="38" t="s">
        <v>12</v>
      </c>
      <c r="G59" s="38" t="s">
        <v>37</v>
      </c>
      <c r="H59" s="38" t="s">
        <v>41</v>
      </c>
      <c r="I59" s="27">
        <v>5086.0</v>
      </c>
      <c r="J59" s="27">
        <v>15884.0</v>
      </c>
      <c r="K59" s="27">
        <v>10.0</v>
      </c>
      <c r="L59" s="39" t="str">
        <f t="shared" si="19"/>
        <v>158840</v>
      </c>
      <c r="M59" s="40"/>
      <c r="N59" s="36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5.75" customHeight="1">
      <c r="A60" s="27"/>
      <c r="B60" s="27">
        <v>142.5</v>
      </c>
      <c r="C60" s="36"/>
      <c r="D60" s="37">
        <v>43894.0</v>
      </c>
      <c r="E60" s="27" t="s">
        <v>47</v>
      </c>
      <c r="F60" s="38" t="s">
        <v>12</v>
      </c>
      <c r="G60" s="38" t="s">
        <v>44</v>
      </c>
      <c r="H60" s="38" t="s">
        <v>45</v>
      </c>
      <c r="I60" s="27" t="s">
        <v>86</v>
      </c>
      <c r="J60" s="27">
        <v>39816.0</v>
      </c>
      <c r="K60" s="27">
        <v>6.0</v>
      </c>
      <c r="L60" s="39" t="str">
        <f t="shared" si="19"/>
        <v>238896</v>
      </c>
      <c r="M60" s="40">
        <v>202381.0</v>
      </c>
      <c r="N60" s="36" t="str">
        <f>M60-L60</f>
        <v>-36515</v>
      </c>
      <c r="O60" s="27" t="str">
        <f>N60+J60</f>
        <v>3301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5.75" customHeight="1">
      <c r="A61" s="27"/>
      <c r="B61" s="27">
        <v>64.0</v>
      </c>
      <c r="C61" s="36" t="s">
        <v>96</v>
      </c>
      <c r="D61" s="37">
        <v>43894.0</v>
      </c>
      <c r="E61" s="27" t="s">
        <v>47</v>
      </c>
      <c r="F61" s="38" t="s">
        <v>12</v>
      </c>
      <c r="G61" s="38" t="s">
        <v>44</v>
      </c>
      <c r="H61" s="38" t="s">
        <v>45</v>
      </c>
      <c r="I61" s="27" t="s">
        <v>97</v>
      </c>
      <c r="J61" s="27">
        <v>31913.0</v>
      </c>
      <c r="K61" s="27"/>
      <c r="L61" s="39"/>
      <c r="M61" s="40"/>
      <c r="N61" s="36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5.75" customHeight="1">
      <c r="A62" s="27"/>
      <c r="B62" s="27">
        <v>132.5</v>
      </c>
      <c r="C62" s="36" t="s">
        <v>87</v>
      </c>
      <c r="D62" s="37">
        <v>43894.0</v>
      </c>
      <c r="E62" s="27" t="s">
        <v>50</v>
      </c>
      <c r="F62" s="38" t="s">
        <v>12</v>
      </c>
      <c r="G62" s="38" t="s">
        <v>44</v>
      </c>
      <c r="H62" s="38" t="s">
        <v>48</v>
      </c>
      <c r="I62" s="27" t="s">
        <v>88</v>
      </c>
      <c r="J62" s="27">
        <v>27714.0</v>
      </c>
      <c r="K62" s="27" t="s">
        <v>82</v>
      </c>
      <c r="L62" s="39" t="str">
        <f>J62*6</f>
        <v>166284</v>
      </c>
      <c r="M62" s="40">
        <v>198942.0</v>
      </c>
      <c r="N62" s="36" t="str">
        <f>M62-L62</f>
        <v>32658</v>
      </c>
      <c r="O62" s="27" t="str">
        <f>N62-J62</f>
        <v>4944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5.75" customHeight="1">
      <c r="A63" s="41"/>
      <c r="B63" s="41">
        <v>67.0</v>
      </c>
      <c r="C63" s="42" t="s">
        <v>96</v>
      </c>
      <c r="D63" s="43">
        <v>43894.0</v>
      </c>
      <c r="E63" s="41" t="s">
        <v>50</v>
      </c>
      <c r="F63" s="44" t="s">
        <v>12</v>
      </c>
      <c r="G63" s="44" t="s">
        <v>44</v>
      </c>
      <c r="H63" s="44" t="s">
        <v>48</v>
      </c>
      <c r="I63" s="41" t="s">
        <v>97</v>
      </c>
      <c r="J63" s="41">
        <v>31913.0</v>
      </c>
      <c r="K63" s="41"/>
      <c r="L63" s="45"/>
      <c r="M63" s="46"/>
      <c r="N63" s="42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ht="15.75" customHeight="1">
      <c r="A64" s="27"/>
      <c r="B64" s="27">
        <v>54.0</v>
      </c>
      <c r="C64" s="36" t="s">
        <v>96</v>
      </c>
      <c r="D64" s="37">
        <v>43894.0</v>
      </c>
      <c r="E64" s="27" t="s">
        <v>9</v>
      </c>
      <c r="F64" s="38" t="s">
        <v>16</v>
      </c>
      <c r="G64" s="38" t="s">
        <v>11</v>
      </c>
      <c r="H64" s="38" t="s">
        <v>13</v>
      </c>
      <c r="I64" s="27">
        <v>8005.0</v>
      </c>
      <c r="J64" s="27">
        <v>34647.0</v>
      </c>
      <c r="K64" s="27" t="s">
        <v>91</v>
      </c>
      <c r="L64" s="39" t="str">
        <f>J64*4</f>
        <v>138588</v>
      </c>
      <c r="M64" s="40">
        <v>141475.0</v>
      </c>
      <c r="N64" s="36" t="str">
        <f t="shared" ref="N64:N67" si="20">M64-L64</f>
        <v>2887</v>
      </c>
      <c r="O64" s="27" t="str">
        <f>N64-J64</f>
        <v>-31760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5.75" customHeight="1">
      <c r="A65" s="27"/>
      <c r="B65" s="27">
        <v>81.0</v>
      </c>
      <c r="C65" s="36" t="s">
        <v>95</v>
      </c>
      <c r="D65" s="37">
        <v>43894.0</v>
      </c>
      <c r="E65" s="27" t="s">
        <v>9</v>
      </c>
      <c r="F65" s="38" t="s">
        <v>16</v>
      </c>
      <c r="G65" s="38" t="s">
        <v>11</v>
      </c>
      <c r="H65" s="38" t="s">
        <v>17</v>
      </c>
      <c r="I65" s="27">
        <v>5007.0</v>
      </c>
      <c r="J65" s="27">
        <v>14535.0</v>
      </c>
      <c r="K65" s="27">
        <v>11.0</v>
      </c>
      <c r="L65" s="39" t="str">
        <f>J65*K65</f>
        <v>159885</v>
      </c>
      <c r="M65" s="40">
        <v>156351.0</v>
      </c>
      <c r="N65" s="36" t="str">
        <f t="shared" si="20"/>
        <v>-3534</v>
      </c>
      <c r="O65" s="27" t="str">
        <f t="shared" ref="O65:O66" si="21">N65+J65</f>
        <v>11001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5.75" customHeight="1">
      <c r="A66" s="27"/>
      <c r="B66" s="27">
        <v>79.5</v>
      </c>
      <c r="C66" s="36" t="s">
        <v>96</v>
      </c>
      <c r="D66" s="37">
        <v>43894.0</v>
      </c>
      <c r="E66" s="27" t="s">
        <v>19</v>
      </c>
      <c r="F66" s="38" t="s">
        <v>16</v>
      </c>
      <c r="G66" s="38" t="s">
        <v>21</v>
      </c>
      <c r="H66" s="38" t="s">
        <v>22</v>
      </c>
      <c r="I66" s="27" t="s">
        <v>97</v>
      </c>
      <c r="J66" s="27">
        <v>31914.0</v>
      </c>
      <c r="K66" s="27" t="s">
        <v>82</v>
      </c>
      <c r="L66" s="39" t="str">
        <f>J66*6</f>
        <v>191484</v>
      </c>
      <c r="M66" s="40">
        <v>166712.0</v>
      </c>
      <c r="N66" s="36" t="str">
        <f t="shared" si="20"/>
        <v>-24772</v>
      </c>
      <c r="O66" s="27" t="str">
        <f t="shared" si="21"/>
        <v>7142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5.75" customHeight="1">
      <c r="A67" s="27"/>
      <c r="B67" s="27">
        <v>54.0</v>
      </c>
      <c r="C67" s="36" t="s">
        <v>96</v>
      </c>
      <c r="D67" s="37">
        <v>43894.0</v>
      </c>
      <c r="E67" s="27" t="s">
        <v>19</v>
      </c>
      <c r="F67" s="38" t="s">
        <v>16</v>
      </c>
      <c r="G67" s="38" t="s">
        <v>21</v>
      </c>
      <c r="H67" s="38" t="s">
        <v>25</v>
      </c>
      <c r="I67" s="27">
        <v>8005.0</v>
      </c>
      <c r="J67" s="27">
        <v>34647.0</v>
      </c>
      <c r="K67" s="27" t="s">
        <v>91</v>
      </c>
      <c r="L67" s="39" t="str">
        <f>J67*4</f>
        <v>138588</v>
      </c>
      <c r="M67" s="40">
        <v>166426.0</v>
      </c>
      <c r="N67" s="36" t="str">
        <f t="shared" si="20"/>
        <v>27838</v>
      </c>
      <c r="O67" s="27" t="str">
        <f>N67-J67</f>
        <v>-6809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5.75" customHeight="1">
      <c r="A68" s="27"/>
      <c r="B68" s="27"/>
      <c r="C68" s="36"/>
      <c r="D68" s="37">
        <v>43894.0</v>
      </c>
      <c r="E68" s="27"/>
      <c r="F68" s="38" t="s">
        <v>16</v>
      </c>
      <c r="G68" s="38" t="s">
        <v>29</v>
      </c>
      <c r="H68" s="38" t="s">
        <v>30</v>
      </c>
      <c r="I68" s="27"/>
      <c r="J68" s="27"/>
      <c r="K68" s="27"/>
      <c r="L68" s="39"/>
      <c r="M68" s="40"/>
      <c r="N68" s="3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5.75" customHeight="1">
      <c r="A69" s="27"/>
      <c r="B69" s="27">
        <v>174.5</v>
      </c>
      <c r="C69" s="36" t="s">
        <v>98</v>
      </c>
      <c r="D69" s="37">
        <v>43894.0</v>
      </c>
      <c r="E69" s="27" t="s">
        <v>15</v>
      </c>
      <c r="F69" s="38" t="s">
        <v>16</v>
      </c>
      <c r="G69" s="38" t="s">
        <v>29</v>
      </c>
      <c r="H69" s="38" t="s">
        <v>34</v>
      </c>
      <c r="I69" s="27">
        <v>9002.0</v>
      </c>
      <c r="J69" s="27">
        <v>18090.0</v>
      </c>
      <c r="K69" s="27" t="s">
        <v>92</v>
      </c>
      <c r="L69" s="39" t="str">
        <f>J69*10</f>
        <v>180900</v>
      </c>
      <c r="M69" s="40">
        <v>180462.0</v>
      </c>
      <c r="N69" s="36" t="str">
        <f>M69-L69</f>
        <v>-438</v>
      </c>
      <c r="O69" s="27" t="str">
        <f>N69+J69</f>
        <v>17652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5.75" customHeight="1">
      <c r="A70" s="27"/>
      <c r="B70" s="27"/>
      <c r="C70" s="36"/>
      <c r="D70" s="37">
        <v>43894.0</v>
      </c>
      <c r="E70" s="27"/>
      <c r="F70" s="38" t="s">
        <v>16</v>
      </c>
      <c r="G70" s="38" t="s">
        <v>37</v>
      </c>
      <c r="H70" s="38" t="s">
        <v>38</v>
      </c>
      <c r="I70" s="27"/>
      <c r="J70" s="27"/>
      <c r="K70" s="27"/>
      <c r="L70" s="39">
        <v>0.0</v>
      </c>
      <c r="M70" s="40">
        <v>0.0</v>
      </c>
      <c r="N70" s="3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5.75" customHeight="1">
      <c r="A71" s="27"/>
      <c r="B71" s="27"/>
      <c r="C71" s="36"/>
      <c r="D71" s="37">
        <v>43894.0</v>
      </c>
      <c r="E71" s="27"/>
      <c r="F71" s="38" t="s">
        <v>16</v>
      </c>
      <c r="G71" s="38" t="s">
        <v>37</v>
      </c>
      <c r="H71" s="38" t="s">
        <v>41</v>
      </c>
      <c r="I71" s="27"/>
      <c r="J71" s="27"/>
      <c r="K71" s="27"/>
      <c r="L71" s="39">
        <v>0.0</v>
      </c>
      <c r="M71" s="40">
        <v>0.0</v>
      </c>
      <c r="N71" s="3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5.75" customHeight="1">
      <c r="A72" s="27"/>
      <c r="B72" s="27"/>
      <c r="C72" s="36"/>
      <c r="D72" s="37">
        <v>43894.0</v>
      </c>
      <c r="E72" s="27"/>
      <c r="F72" s="38" t="s">
        <v>16</v>
      </c>
      <c r="G72" s="38" t="s">
        <v>44</v>
      </c>
      <c r="H72" s="38" t="s">
        <v>45</v>
      </c>
      <c r="I72" s="27"/>
      <c r="J72" s="27"/>
      <c r="K72" s="27"/>
      <c r="L72" s="39">
        <v>0.0</v>
      </c>
      <c r="M72" s="40">
        <v>0.0</v>
      </c>
      <c r="N72" s="3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5.75" customHeight="1">
      <c r="A73" s="41"/>
      <c r="B73" s="41"/>
      <c r="C73" s="42"/>
      <c r="D73" s="43">
        <v>43894.0</v>
      </c>
      <c r="E73" s="41"/>
      <c r="F73" s="44" t="s">
        <v>16</v>
      </c>
      <c r="G73" s="44" t="s">
        <v>44</v>
      </c>
      <c r="H73" s="44" t="s">
        <v>48</v>
      </c>
      <c r="I73" s="41"/>
      <c r="J73" s="41"/>
      <c r="K73" s="41"/>
      <c r="L73" s="45">
        <v>0.0</v>
      </c>
      <c r="M73" s="46">
        <v>0.0</v>
      </c>
      <c r="N73" s="4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ht="15.75" customHeight="1">
      <c r="A74" s="27"/>
      <c r="B74" s="27">
        <v>54.0</v>
      </c>
      <c r="C74" s="36" t="s">
        <v>96</v>
      </c>
      <c r="D74" s="37">
        <v>43895.0</v>
      </c>
      <c r="E74" s="27" t="s">
        <v>75</v>
      </c>
      <c r="F74" s="38" t="s">
        <v>12</v>
      </c>
      <c r="G74" s="38" t="s">
        <v>11</v>
      </c>
      <c r="H74" s="38" t="s">
        <v>13</v>
      </c>
      <c r="I74" s="27">
        <v>8005.0</v>
      </c>
      <c r="J74" s="27">
        <v>34647.0</v>
      </c>
      <c r="K74" s="27">
        <v>3.0</v>
      </c>
      <c r="L74" s="39" t="str">
        <f t="shared" ref="L74:L75" si="22">J74*K74</f>
        <v>103941</v>
      </c>
      <c r="M74" s="40">
        <v>191662.0</v>
      </c>
      <c r="N74" s="36" t="str">
        <f>(L74+L75)-M74</f>
        <v>-18427</v>
      </c>
      <c r="O74" s="27" t="str">
        <f>N74+J74</f>
        <v>16220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5.75" customHeight="1">
      <c r="A75" s="27"/>
      <c r="B75" s="27">
        <v>72.0</v>
      </c>
      <c r="C75" s="36" t="s">
        <v>96</v>
      </c>
      <c r="D75" s="37">
        <v>43895.0</v>
      </c>
      <c r="E75" s="27" t="s">
        <v>75</v>
      </c>
      <c r="F75" s="38" t="s">
        <v>12</v>
      </c>
      <c r="G75" s="38" t="s">
        <v>11</v>
      </c>
      <c r="H75" s="38" t="s">
        <v>13</v>
      </c>
      <c r="I75" s="27">
        <v>8005.0</v>
      </c>
      <c r="J75" s="27">
        <v>34647.0</v>
      </c>
      <c r="K75" s="27">
        <v>2.0</v>
      </c>
      <c r="L75" s="39" t="str">
        <f t="shared" si="22"/>
        <v>69294</v>
      </c>
      <c r="M75" s="40"/>
      <c r="N75" s="3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5.75" customHeight="1">
      <c r="A76" s="27"/>
      <c r="B76" s="27">
        <v>78.0</v>
      </c>
      <c r="C76" s="36" t="s">
        <v>99</v>
      </c>
      <c r="D76" s="37">
        <v>43895.0</v>
      </c>
      <c r="E76" s="27" t="s">
        <v>75</v>
      </c>
      <c r="F76" s="38" t="s">
        <v>12</v>
      </c>
      <c r="G76" s="38" t="s">
        <v>11</v>
      </c>
      <c r="H76" s="38" t="s">
        <v>17</v>
      </c>
      <c r="I76" s="27" t="s">
        <v>100</v>
      </c>
      <c r="J76" s="27">
        <v>22907.0</v>
      </c>
      <c r="K76" s="27" t="s">
        <v>76</v>
      </c>
      <c r="L76" s="39" t="str">
        <f>J76*7</f>
        <v>160349</v>
      </c>
      <c r="M76" s="40">
        <v>174292.0</v>
      </c>
      <c r="N76" s="36" t="str">
        <f t="shared" ref="N76:N77" si="23">M76-L76</f>
        <v>13943</v>
      </c>
      <c r="O76" s="27" t="str">
        <f t="shared" ref="O76:O77" si="24">N76-J76</f>
        <v>-8964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5.75" customHeight="1">
      <c r="A77" s="27"/>
      <c r="B77" s="27"/>
      <c r="C77" s="36"/>
      <c r="D77" s="37">
        <v>43895.0</v>
      </c>
      <c r="E77" s="27" t="s">
        <v>54</v>
      </c>
      <c r="F77" s="38" t="s">
        <v>12</v>
      </c>
      <c r="G77" s="38" t="s">
        <v>21</v>
      </c>
      <c r="H77" s="38" t="s">
        <v>22</v>
      </c>
      <c r="I77" s="27" t="s">
        <v>97</v>
      </c>
      <c r="J77" s="27">
        <v>31914.0</v>
      </c>
      <c r="K77" s="27" t="s">
        <v>82</v>
      </c>
      <c r="L77" s="39" t="str">
        <f>J77*6</f>
        <v>191484</v>
      </c>
      <c r="M77" s="40">
        <v>221761.0</v>
      </c>
      <c r="N77" s="36" t="str">
        <f t="shared" si="23"/>
        <v>30277</v>
      </c>
      <c r="O77" s="27" t="str">
        <f t="shared" si="24"/>
        <v>-1637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5.75" customHeight="1">
      <c r="A78" s="27"/>
      <c r="B78" s="27">
        <v>54.0</v>
      </c>
      <c r="C78" s="36" t="s">
        <v>96</v>
      </c>
      <c r="D78" s="37">
        <v>43895.0</v>
      </c>
      <c r="E78" s="27" t="s">
        <v>27</v>
      </c>
      <c r="F78" s="38" t="s">
        <v>12</v>
      </c>
      <c r="G78" s="38" t="s">
        <v>21</v>
      </c>
      <c r="H78" s="38" t="s">
        <v>25</v>
      </c>
      <c r="I78" s="27">
        <v>8005.0</v>
      </c>
      <c r="J78" s="27">
        <v>34647.0</v>
      </c>
      <c r="K78" s="27">
        <v>2.0</v>
      </c>
      <c r="L78" s="39" t="str">
        <f t="shared" ref="L78:L79" si="25">J78*K78</f>
        <v>69294</v>
      </c>
      <c r="M78" s="40">
        <v>193645.0</v>
      </c>
      <c r="N78" s="36" t="str">
        <f>(L78+L79)-M78</f>
        <v>-4606</v>
      </c>
      <c r="O78" s="27" t="str">
        <f>N78+J78</f>
        <v>30041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5.75" customHeight="1">
      <c r="A79" s="27"/>
      <c r="B79" s="27">
        <v>113.0</v>
      </c>
      <c r="C79" s="36" t="s">
        <v>101</v>
      </c>
      <c r="D79" s="37">
        <v>43895.0</v>
      </c>
      <c r="E79" s="27" t="s">
        <v>27</v>
      </c>
      <c r="F79" s="38" t="s">
        <v>12</v>
      </c>
      <c r="G79" s="38" t="s">
        <v>21</v>
      </c>
      <c r="H79" s="38" t="s">
        <v>25</v>
      </c>
      <c r="I79" s="27">
        <v>31054.0</v>
      </c>
      <c r="J79" s="27">
        <v>39915.0</v>
      </c>
      <c r="K79" s="27">
        <v>3.0</v>
      </c>
      <c r="L79" s="39" t="str">
        <f t="shared" si="25"/>
        <v>119745</v>
      </c>
      <c r="M79" s="40"/>
      <c r="N79" s="3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5.75" customHeight="1">
      <c r="A80" s="27"/>
      <c r="B80" s="27"/>
      <c r="C80" s="36"/>
      <c r="D80" s="37">
        <v>43895.0</v>
      </c>
      <c r="E80" s="27"/>
      <c r="F80" s="38" t="s">
        <v>12</v>
      </c>
      <c r="G80" s="38" t="s">
        <v>29</v>
      </c>
      <c r="H80" s="38" t="s">
        <v>30</v>
      </c>
      <c r="I80" s="27"/>
      <c r="J80" s="27"/>
      <c r="K80" s="27"/>
      <c r="L80" s="39"/>
      <c r="M80" s="40"/>
      <c r="N80" s="3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5.75" customHeight="1">
      <c r="A81" s="27"/>
      <c r="B81" s="27">
        <v>174.5</v>
      </c>
      <c r="C81" s="36" t="s">
        <v>98</v>
      </c>
      <c r="D81" s="37">
        <v>43895.0</v>
      </c>
      <c r="E81" s="27" t="s">
        <v>32</v>
      </c>
      <c r="F81" s="38" t="s">
        <v>12</v>
      </c>
      <c r="G81" s="38" t="s">
        <v>29</v>
      </c>
      <c r="H81" s="38" t="s">
        <v>34</v>
      </c>
      <c r="I81" s="27">
        <v>9002.0</v>
      </c>
      <c r="J81" s="27">
        <v>18090.0</v>
      </c>
      <c r="K81" s="27" t="s">
        <v>102</v>
      </c>
      <c r="L81" s="39" t="str">
        <f>J81*10</f>
        <v>180900</v>
      </c>
      <c r="M81" s="40">
        <v>171770.0</v>
      </c>
      <c r="N81" s="36" t="str">
        <f t="shared" ref="N81:N82" si="26">M81-L81</f>
        <v>-9130</v>
      </c>
      <c r="O81" s="27" t="str">
        <f t="shared" ref="O81:O83" si="27">N81+J81</f>
        <v>8960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5.75" customHeight="1">
      <c r="A82" s="27"/>
      <c r="B82" s="27">
        <v>99.8</v>
      </c>
      <c r="C82" s="36" t="s">
        <v>95</v>
      </c>
      <c r="D82" s="37">
        <v>43895.0</v>
      </c>
      <c r="E82" s="27" t="s">
        <v>84</v>
      </c>
      <c r="F82" s="38" t="s">
        <v>12</v>
      </c>
      <c r="G82" s="38" t="s">
        <v>37</v>
      </c>
      <c r="H82" s="38" t="s">
        <v>38</v>
      </c>
      <c r="I82" s="27">
        <v>5086.0</v>
      </c>
      <c r="J82" s="27">
        <v>15283.0</v>
      </c>
      <c r="K82" s="27" t="s">
        <v>85</v>
      </c>
      <c r="L82" s="39" t="str">
        <f>J82*11</f>
        <v>168113</v>
      </c>
      <c r="M82" s="40">
        <v>165132.0</v>
      </c>
      <c r="N82" s="36" t="str">
        <f t="shared" si="26"/>
        <v>-2981</v>
      </c>
      <c r="O82" s="27" t="str">
        <f t="shared" si="27"/>
        <v>12302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5.75" customHeight="1">
      <c r="A83" s="27"/>
      <c r="B83" s="27">
        <v>60.0</v>
      </c>
      <c r="C83" s="36" t="s">
        <v>83</v>
      </c>
      <c r="D83" s="37">
        <v>43895.0</v>
      </c>
      <c r="E83" s="27" t="s">
        <v>84</v>
      </c>
      <c r="F83" s="38" t="s">
        <v>12</v>
      </c>
      <c r="G83" s="38" t="s">
        <v>37</v>
      </c>
      <c r="H83" s="38" t="s">
        <v>41</v>
      </c>
      <c r="I83" s="27">
        <v>5086.0</v>
      </c>
      <c r="J83" s="27">
        <v>15884.0</v>
      </c>
      <c r="K83" s="27">
        <v>4.0</v>
      </c>
      <c r="L83" s="39" t="str">
        <f t="shared" ref="L83:L84" si="28">J83*K83</f>
        <v>63536</v>
      </c>
      <c r="M83" s="40">
        <v>165345.0</v>
      </c>
      <c r="N83" s="36" t="str">
        <f>(L83+L84)-M83</f>
        <v>-21931</v>
      </c>
      <c r="O83" s="27" t="str">
        <f t="shared" si="27"/>
        <v>-6047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5.75" customHeight="1">
      <c r="A84" s="27"/>
      <c r="B84" s="27">
        <v>93.0</v>
      </c>
      <c r="C84" s="36" t="s">
        <v>74</v>
      </c>
      <c r="D84" s="37">
        <v>43895.0</v>
      </c>
      <c r="E84" s="27" t="s">
        <v>84</v>
      </c>
      <c r="F84" s="38" t="s">
        <v>12</v>
      </c>
      <c r="G84" s="38" t="s">
        <v>37</v>
      </c>
      <c r="H84" s="38" t="s">
        <v>41</v>
      </c>
      <c r="I84" s="27">
        <v>7020.0</v>
      </c>
      <c r="J84" s="27">
        <v>26626.0</v>
      </c>
      <c r="K84" s="27">
        <v>3.0</v>
      </c>
      <c r="L84" s="39" t="str">
        <f t="shared" si="28"/>
        <v>79878</v>
      </c>
      <c r="M84" s="40"/>
      <c r="N84" s="3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5.75" customHeight="1">
      <c r="A85" s="27"/>
      <c r="B85" s="27">
        <v>64.0</v>
      </c>
      <c r="C85" s="36" t="s">
        <v>96</v>
      </c>
      <c r="D85" s="37">
        <v>43895.0</v>
      </c>
      <c r="E85" s="27" t="s">
        <v>47</v>
      </c>
      <c r="F85" s="38" t="s">
        <v>12</v>
      </c>
      <c r="G85" s="38" t="s">
        <v>44</v>
      </c>
      <c r="H85" s="38" t="s">
        <v>45</v>
      </c>
      <c r="I85" s="27" t="s">
        <v>97</v>
      </c>
      <c r="J85" s="27">
        <v>31913.0</v>
      </c>
      <c r="K85" s="27" t="s">
        <v>82</v>
      </c>
      <c r="L85" s="39" t="str">
        <f>J85*6</f>
        <v>191478</v>
      </c>
      <c r="M85" s="40">
        <v>226268.0</v>
      </c>
      <c r="N85" s="36" t="str">
        <f>M85-L85</f>
        <v>34790</v>
      </c>
      <c r="O85" s="27" t="str">
        <f>N85-J85</f>
        <v>2877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5.75" customHeight="1">
      <c r="A86" s="27"/>
      <c r="B86" s="27"/>
      <c r="C86" s="36"/>
      <c r="D86" s="37">
        <v>43895.0</v>
      </c>
      <c r="E86" s="27" t="s">
        <v>47</v>
      </c>
      <c r="F86" s="38" t="s">
        <v>12</v>
      </c>
      <c r="G86" s="38" t="s">
        <v>44</v>
      </c>
      <c r="H86" s="38" t="s">
        <v>45</v>
      </c>
      <c r="I86" s="27" t="s">
        <v>103</v>
      </c>
      <c r="J86" s="27">
        <v>47561.0</v>
      </c>
      <c r="K86" s="27"/>
      <c r="L86" s="39"/>
      <c r="M86" s="40"/>
      <c r="N86" s="3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5.75" customHeight="1">
      <c r="A87" s="27"/>
      <c r="B87" s="27">
        <v>67.0</v>
      </c>
      <c r="C87" s="36" t="s">
        <v>96</v>
      </c>
      <c r="D87" s="37">
        <v>43895.0</v>
      </c>
      <c r="E87" s="27" t="s">
        <v>50</v>
      </c>
      <c r="F87" s="38" t="s">
        <v>12</v>
      </c>
      <c r="G87" s="38" t="s">
        <v>44</v>
      </c>
      <c r="H87" s="38" t="s">
        <v>48</v>
      </c>
      <c r="I87" s="27" t="s">
        <v>97</v>
      </c>
      <c r="J87" s="27">
        <v>31913.0</v>
      </c>
      <c r="K87" s="27" t="s">
        <v>76</v>
      </c>
      <c r="L87" s="39" t="str">
        <f>J87*7</f>
        <v>223391</v>
      </c>
      <c r="M87" s="40">
        <v>228935.0</v>
      </c>
      <c r="N87" s="36" t="str">
        <f>M87-L87</f>
        <v>5544</v>
      </c>
      <c r="O87" s="27" t="str">
        <f>N87-J87</f>
        <v>-26369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5.75" customHeight="1">
      <c r="A88" s="41"/>
      <c r="B88" s="41">
        <v>78.5</v>
      </c>
      <c r="C88" s="42" t="s">
        <v>96</v>
      </c>
      <c r="D88" s="43">
        <v>43895.0</v>
      </c>
      <c r="E88" s="41" t="s">
        <v>50</v>
      </c>
      <c r="F88" s="44" t="s">
        <v>12</v>
      </c>
      <c r="G88" s="44" t="s">
        <v>44</v>
      </c>
      <c r="H88" s="44" t="s">
        <v>48</v>
      </c>
      <c r="I88" s="41" t="s">
        <v>103</v>
      </c>
      <c r="J88" s="41">
        <v>47561.0</v>
      </c>
      <c r="K88" s="41"/>
      <c r="L88" s="45"/>
      <c r="M88" s="46"/>
      <c r="N88" s="4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ht="15.75" customHeight="1">
      <c r="A89" s="27"/>
      <c r="B89" s="27">
        <v>72.0</v>
      </c>
      <c r="C89" s="36" t="s">
        <v>96</v>
      </c>
      <c r="D89" s="37">
        <v>43895.0</v>
      </c>
      <c r="E89" s="27" t="s">
        <v>9</v>
      </c>
      <c r="F89" s="38" t="s">
        <v>16</v>
      </c>
      <c r="G89" s="38" t="s">
        <v>11</v>
      </c>
      <c r="H89" s="38" t="s">
        <v>13</v>
      </c>
      <c r="I89" s="27">
        <v>8005.0</v>
      </c>
      <c r="J89" s="27">
        <v>34647.0</v>
      </c>
      <c r="K89" s="27" t="s">
        <v>90</v>
      </c>
      <c r="L89" s="39" t="str">
        <f>J89*5</f>
        <v>173235</v>
      </c>
      <c r="M89" s="40">
        <v>193120.0</v>
      </c>
      <c r="N89" s="36" t="str">
        <f>M89-L89</f>
        <v>19885</v>
      </c>
      <c r="O89" s="27" t="str">
        <f>N89-J89</f>
        <v>-14762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5.75" customHeight="1">
      <c r="A90" s="27"/>
      <c r="B90" s="27">
        <v>78.0</v>
      </c>
      <c r="C90" s="36" t="s">
        <v>99</v>
      </c>
      <c r="D90" s="37">
        <v>43895.0</v>
      </c>
      <c r="E90" s="27" t="s">
        <v>9</v>
      </c>
      <c r="F90" s="38" t="s">
        <v>16</v>
      </c>
      <c r="G90" s="38" t="s">
        <v>11</v>
      </c>
      <c r="H90" s="38" t="s">
        <v>17</v>
      </c>
      <c r="I90" s="27" t="s">
        <v>100</v>
      </c>
      <c r="J90" s="27">
        <v>22907.0</v>
      </c>
      <c r="K90" s="27">
        <v>6.0</v>
      </c>
      <c r="L90" s="39" t="str">
        <f t="shared" ref="L90:L91" si="29">J90*K90</f>
        <v>137442</v>
      </c>
      <c r="M90" s="40">
        <v>182896.0</v>
      </c>
      <c r="N90" s="36" t="str">
        <f>(L90+L91)-M90</f>
        <v>-18828</v>
      </c>
      <c r="O90" s="27" t="str">
        <f>N90+J90</f>
        <v>4079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5.75" customHeight="1">
      <c r="A91" s="27"/>
      <c r="B91" s="27">
        <v>103.5</v>
      </c>
      <c r="C91" s="36" t="s">
        <v>74</v>
      </c>
      <c r="D91" s="37">
        <v>43895.0</v>
      </c>
      <c r="E91" s="27" t="s">
        <v>9</v>
      </c>
      <c r="F91" s="38" t="s">
        <v>16</v>
      </c>
      <c r="G91" s="38" t="s">
        <v>11</v>
      </c>
      <c r="H91" s="38" t="s">
        <v>17</v>
      </c>
      <c r="I91" s="27">
        <v>7020.0</v>
      </c>
      <c r="J91" s="27">
        <v>26626.0</v>
      </c>
      <c r="K91" s="27">
        <v>1.0</v>
      </c>
      <c r="L91" s="39" t="str">
        <f t="shared" si="29"/>
        <v>26626</v>
      </c>
      <c r="M91" s="40"/>
      <c r="N91" s="3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5.75" customHeight="1">
      <c r="A92" s="27"/>
      <c r="B92" s="27"/>
      <c r="C92" s="36"/>
      <c r="D92" s="37">
        <v>43895.0</v>
      </c>
      <c r="E92" s="27" t="s">
        <v>19</v>
      </c>
      <c r="F92" s="38" t="s">
        <v>16</v>
      </c>
      <c r="G92" s="38" t="s">
        <v>21</v>
      </c>
      <c r="H92" s="38" t="s">
        <v>22</v>
      </c>
      <c r="I92" s="27" t="s">
        <v>97</v>
      </c>
      <c r="J92" s="27">
        <v>31914.0</v>
      </c>
      <c r="K92" s="27" t="s">
        <v>90</v>
      </c>
      <c r="L92" s="39" t="str">
        <f>J92*5</f>
        <v>159570</v>
      </c>
      <c r="M92" s="40">
        <v>160105.0</v>
      </c>
      <c r="N92" s="36" t="str">
        <f t="shared" ref="N92:N93" si="30">M92-L92</f>
        <v>535</v>
      </c>
      <c r="O92" s="27" t="str">
        <f t="shared" ref="O92:O93" si="31">N92-J92</f>
        <v>-31379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5.75" customHeight="1">
      <c r="A93" s="27"/>
      <c r="B93" s="27">
        <v>113.0</v>
      </c>
      <c r="C93" s="36" t="s">
        <v>101</v>
      </c>
      <c r="D93" s="37">
        <v>43895.0</v>
      </c>
      <c r="E93" s="27" t="s">
        <v>19</v>
      </c>
      <c r="F93" s="38" t="s">
        <v>16</v>
      </c>
      <c r="G93" s="38" t="s">
        <v>21</v>
      </c>
      <c r="H93" s="38" t="s">
        <v>25</v>
      </c>
      <c r="I93" s="27">
        <v>31054.0</v>
      </c>
      <c r="J93" s="27">
        <v>39915.0</v>
      </c>
      <c r="K93" s="27" t="s">
        <v>91</v>
      </c>
      <c r="L93" s="39" t="str">
        <f>J93*4</f>
        <v>159660</v>
      </c>
      <c r="M93" s="40">
        <v>171020.0</v>
      </c>
      <c r="N93" s="36" t="str">
        <f t="shared" si="30"/>
        <v>11360</v>
      </c>
      <c r="O93" s="27" t="str">
        <f t="shared" si="31"/>
        <v>-28555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ht="15.75" customHeight="1">
      <c r="A94" s="27"/>
      <c r="B94" s="27"/>
      <c r="C94" s="36"/>
      <c r="D94" s="37">
        <v>43895.0</v>
      </c>
      <c r="E94" s="27"/>
      <c r="F94" s="38" t="s">
        <v>16</v>
      </c>
      <c r="G94" s="38" t="s">
        <v>29</v>
      </c>
      <c r="H94" s="38" t="s">
        <v>30</v>
      </c>
      <c r="I94" s="27"/>
      <c r="J94" s="27"/>
      <c r="K94" s="27"/>
      <c r="L94" s="39"/>
      <c r="M94" s="40"/>
      <c r="N94" s="3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ht="15.75" customHeight="1">
      <c r="A95" s="27"/>
      <c r="B95" s="27">
        <v>174.5</v>
      </c>
      <c r="C95" s="36" t="s">
        <v>98</v>
      </c>
      <c r="D95" s="37">
        <v>43895.0</v>
      </c>
      <c r="E95" s="27" t="s">
        <v>104</v>
      </c>
      <c r="F95" s="38" t="s">
        <v>16</v>
      </c>
      <c r="G95" s="38" t="s">
        <v>29</v>
      </c>
      <c r="H95" s="38" t="s">
        <v>34</v>
      </c>
      <c r="I95" s="27">
        <v>9002.0</v>
      </c>
      <c r="J95" s="27">
        <v>18090.0</v>
      </c>
      <c r="K95" s="27">
        <v>3.0</v>
      </c>
      <c r="L95" s="39" t="str">
        <f t="shared" ref="L95:L96" si="32">J95*K95</f>
        <v>54270</v>
      </c>
      <c r="M95" s="40">
        <v>150241.0</v>
      </c>
      <c r="N95" s="36" t="str">
        <f>(L95+L96)-M95</f>
        <v>-5216</v>
      </c>
      <c r="O95" s="27" t="str">
        <f>N95+J95</f>
        <v>12874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ht="15.75" customHeight="1">
      <c r="A96" s="27"/>
      <c r="B96" s="27"/>
      <c r="C96" s="36"/>
      <c r="D96" s="37">
        <v>43895.0</v>
      </c>
      <c r="E96" s="27" t="s">
        <v>104</v>
      </c>
      <c r="F96" s="38" t="s">
        <v>16</v>
      </c>
      <c r="G96" s="38" t="s">
        <v>29</v>
      </c>
      <c r="H96" s="38" t="s">
        <v>34</v>
      </c>
      <c r="I96" s="27">
        <v>15001.0</v>
      </c>
      <c r="J96" s="27">
        <v>18151.0</v>
      </c>
      <c r="K96" s="27">
        <v>5.0</v>
      </c>
      <c r="L96" s="39" t="str">
        <f t="shared" si="32"/>
        <v>90755</v>
      </c>
      <c r="M96" s="40"/>
      <c r="N96" s="3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5.75" customHeight="1">
      <c r="A97" s="27"/>
      <c r="B97" s="27"/>
      <c r="C97" s="36"/>
      <c r="D97" s="37">
        <v>43895.0</v>
      </c>
      <c r="E97" s="27"/>
      <c r="F97" s="38" t="s">
        <v>16</v>
      </c>
      <c r="G97" s="38" t="s">
        <v>37</v>
      </c>
      <c r="H97" s="38" t="s">
        <v>38</v>
      </c>
      <c r="I97" s="27"/>
      <c r="J97" s="27"/>
      <c r="K97" s="27"/>
      <c r="L97" s="39">
        <v>0.0</v>
      </c>
      <c r="M97" s="40">
        <v>0.0</v>
      </c>
      <c r="N97" s="3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5.75" customHeight="1">
      <c r="A98" s="27"/>
      <c r="B98" s="27"/>
      <c r="C98" s="36"/>
      <c r="D98" s="37">
        <v>43895.0</v>
      </c>
      <c r="E98" s="27"/>
      <c r="F98" s="38" t="s">
        <v>16</v>
      </c>
      <c r="G98" s="38" t="s">
        <v>37</v>
      </c>
      <c r="H98" s="38" t="s">
        <v>41</v>
      </c>
      <c r="I98" s="27"/>
      <c r="J98" s="27"/>
      <c r="K98" s="27"/>
      <c r="L98" s="39">
        <v>0.0</v>
      </c>
      <c r="M98" s="40">
        <v>0.0</v>
      </c>
      <c r="N98" s="3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5.75" customHeight="1">
      <c r="A99" s="27"/>
      <c r="B99" s="27"/>
      <c r="C99" s="36"/>
      <c r="D99" s="37">
        <v>43895.0</v>
      </c>
      <c r="E99" s="27"/>
      <c r="F99" s="38" t="s">
        <v>16</v>
      </c>
      <c r="G99" s="38" t="s">
        <v>44</v>
      </c>
      <c r="H99" s="38" t="s">
        <v>45</v>
      </c>
      <c r="I99" s="27"/>
      <c r="J99" s="27"/>
      <c r="K99" s="27"/>
      <c r="L99" s="39">
        <v>0.0</v>
      </c>
      <c r="M99" s="40">
        <v>0.0</v>
      </c>
      <c r="N99" s="3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5.75" customHeight="1">
      <c r="A100" s="41"/>
      <c r="B100" s="41"/>
      <c r="C100" s="42"/>
      <c r="D100" s="43">
        <v>43895.0</v>
      </c>
      <c r="E100" s="41"/>
      <c r="F100" s="44" t="s">
        <v>16</v>
      </c>
      <c r="G100" s="44" t="s">
        <v>44</v>
      </c>
      <c r="H100" s="44" t="s">
        <v>48</v>
      </c>
      <c r="I100" s="41"/>
      <c r="J100" s="41"/>
      <c r="K100" s="41"/>
      <c r="L100" s="45">
        <v>0.0</v>
      </c>
      <c r="M100" s="46">
        <v>0.0</v>
      </c>
      <c r="N100" s="42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ht="15.75" customHeight="1">
      <c r="A101" s="27"/>
      <c r="B101" s="27">
        <v>72.0</v>
      </c>
      <c r="C101" s="36" t="s">
        <v>96</v>
      </c>
      <c r="D101" s="37">
        <v>43896.0</v>
      </c>
      <c r="E101" s="27" t="s">
        <v>75</v>
      </c>
      <c r="F101" s="38" t="s">
        <v>12</v>
      </c>
      <c r="G101" s="38" t="s">
        <v>11</v>
      </c>
      <c r="H101" s="38" t="s">
        <v>13</v>
      </c>
      <c r="I101" s="27">
        <v>8005.0</v>
      </c>
      <c r="J101" s="27">
        <v>34647.0</v>
      </c>
      <c r="K101" s="27" t="s">
        <v>90</v>
      </c>
      <c r="L101" s="39" t="str">
        <f>J101*5</f>
        <v>173235</v>
      </c>
      <c r="M101" s="40">
        <v>179151.0</v>
      </c>
      <c r="N101" s="36" t="str">
        <f>M101-L101</f>
        <v>5916</v>
      </c>
      <c r="O101" s="27" t="str">
        <f>N101-J101</f>
        <v>-28731</v>
      </c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5.75" customHeight="1">
      <c r="A102" s="27"/>
      <c r="B102" s="27">
        <v>54.0</v>
      </c>
      <c r="C102" s="36" t="s">
        <v>96</v>
      </c>
      <c r="D102" s="37">
        <v>43896.0</v>
      </c>
      <c r="E102" s="27" t="s">
        <v>75</v>
      </c>
      <c r="F102" s="38" t="s">
        <v>12</v>
      </c>
      <c r="G102" s="38" t="s">
        <v>11</v>
      </c>
      <c r="H102" s="38" t="s">
        <v>13</v>
      </c>
      <c r="I102" s="27">
        <v>8005.0</v>
      </c>
      <c r="J102" s="27">
        <v>34647.0</v>
      </c>
      <c r="K102" s="27"/>
      <c r="L102" s="39"/>
      <c r="M102" s="40"/>
      <c r="N102" s="3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5.75" customHeight="1">
      <c r="A103" s="27"/>
      <c r="B103" s="27">
        <v>103.5</v>
      </c>
      <c r="C103" s="36" t="s">
        <v>74</v>
      </c>
      <c r="D103" s="37">
        <v>43896.0</v>
      </c>
      <c r="E103" s="27" t="s">
        <v>75</v>
      </c>
      <c r="F103" s="38" t="s">
        <v>12</v>
      </c>
      <c r="G103" s="38" t="s">
        <v>11</v>
      </c>
      <c r="H103" s="38" t="s">
        <v>17</v>
      </c>
      <c r="I103" s="27">
        <v>7020.0</v>
      </c>
      <c r="J103" s="27">
        <v>26626.0</v>
      </c>
      <c r="K103" s="27" t="s">
        <v>76</v>
      </c>
      <c r="L103" s="39" t="str">
        <f>J103*7</f>
        <v>186382</v>
      </c>
      <c r="M103" s="40">
        <v>207719.0</v>
      </c>
      <c r="N103" s="36" t="str">
        <f t="shared" ref="N103:N107" si="33">M103-L103</f>
        <v>21337</v>
      </c>
      <c r="O103" s="27" t="str">
        <f>N103-J103</f>
        <v>-5289</v>
      </c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5.75" customHeight="1">
      <c r="A104" s="27"/>
      <c r="B104" s="27"/>
      <c r="C104" s="36"/>
      <c r="D104" s="37">
        <v>43896.0</v>
      </c>
      <c r="E104" s="27" t="s">
        <v>27</v>
      </c>
      <c r="F104" s="38" t="s">
        <v>12</v>
      </c>
      <c r="G104" s="38" t="s">
        <v>21</v>
      </c>
      <c r="H104" s="38" t="s">
        <v>22</v>
      </c>
      <c r="I104" s="27" t="s">
        <v>97</v>
      </c>
      <c r="J104" s="27">
        <v>31914.0</v>
      </c>
      <c r="K104" s="27" t="s">
        <v>91</v>
      </c>
      <c r="L104" s="39" t="str">
        <f t="shared" ref="L104:L105" si="34">J104*4</f>
        <v>127656</v>
      </c>
      <c r="M104" s="40">
        <v>125695.0</v>
      </c>
      <c r="N104" s="36" t="str">
        <f t="shared" si="33"/>
        <v>-1961</v>
      </c>
      <c r="O104" s="27" t="str">
        <f>N104+J104</f>
        <v>29953</v>
      </c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5.75" customHeight="1">
      <c r="A105" s="27"/>
      <c r="B105" s="27">
        <v>113.0</v>
      </c>
      <c r="C105" s="36" t="s">
        <v>101</v>
      </c>
      <c r="D105" s="37">
        <v>43896.0</v>
      </c>
      <c r="E105" s="27" t="s">
        <v>27</v>
      </c>
      <c r="F105" s="38" t="s">
        <v>12</v>
      </c>
      <c r="G105" s="38" t="s">
        <v>21</v>
      </c>
      <c r="H105" s="38" t="s">
        <v>25</v>
      </c>
      <c r="I105" s="27">
        <v>31054.0</v>
      </c>
      <c r="J105" s="27">
        <v>39915.0</v>
      </c>
      <c r="K105" s="27" t="s">
        <v>91</v>
      </c>
      <c r="L105" s="39" t="str">
        <f t="shared" si="34"/>
        <v>159660</v>
      </c>
      <c r="M105" s="40">
        <v>170695.0</v>
      </c>
      <c r="N105" s="36" t="str">
        <f t="shared" si="33"/>
        <v>11035</v>
      </c>
      <c r="O105" s="27" t="str">
        <f t="shared" ref="O105:O106" si="35">N105-J105</f>
        <v>-28880</v>
      </c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5.75" customHeight="1">
      <c r="A106" s="27"/>
      <c r="B106" s="27"/>
      <c r="C106" s="36"/>
      <c r="D106" s="37">
        <v>43896.0</v>
      </c>
      <c r="E106" s="27" t="s">
        <v>54</v>
      </c>
      <c r="F106" s="38" t="s">
        <v>12</v>
      </c>
      <c r="G106" s="38" t="s">
        <v>29</v>
      </c>
      <c r="H106" s="38" t="s">
        <v>30</v>
      </c>
      <c r="I106" s="27" t="s">
        <v>81</v>
      </c>
      <c r="J106" s="27">
        <v>22528.0</v>
      </c>
      <c r="K106" s="27" t="s">
        <v>79</v>
      </c>
      <c r="L106" s="39" t="str">
        <f>J106*8</f>
        <v>180224</v>
      </c>
      <c r="M106" s="40">
        <v>190110.0</v>
      </c>
      <c r="N106" s="36" t="str">
        <f t="shared" si="33"/>
        <v>9886</v>
      </c>
      <c r="O106" s="27" t="str">
        <f t="shared" si="35"/>
        <v>-12642</v>
      </c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5.75" customHeight="1">
      <c r="A107" s="27"/>
      <c r="B107" s="27">
        <v>103.0</v>
      </c>
      <c r="C107" s="36" t="s">
        <v>99</v>
      </c>
      <c r="D107" s="37">
        <v>43896.0</v>
      </c>
      <c r="E107" s="27" t="s">
        <v>32</v>
      </c>
      <c r="F107" s="38" t="s">
        <v>12</v>
      </c>
      <c r="G107" s="38" t="s">
        <v>29</v>
      </c>
      <c r="H107" s="38" t="s">
        <v>34</v>
      </c>
      <c r="I107" s="27">
        <v>15001.0</v>
      </c>
      <c r="J107" s="27">
        <v>18151.0</v>
      </c>
      <c r="K107" s="27" t="s">
        <v>102</v>
      </c>
      <c r="L107" s="39" t="str">
        <f>J107*10</f>
        <v>181510</v>
      </c>
      <c r="M107" s="40">
        <v>170470.0</v>
      </c>
      <c r="N107" s="36" t="str">
        <f t="shared" si="33"/>
        <v>-11040</v>
      </c>
      <c r="O107" s="27" t="str">
        <f t="shared" ref="O107:O108" si="36">N107+J107</f>
        <v>7111</v>
      </c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5.75" customHeight="1">
      <c r="A108" s="27"/>
      <c r="B108" s="27">
        <v>99.8</v>
      </c>
      <c r="C108" s="36" t="s">
        <v>95</v>
      </c>
      <c r="D108" s="37">
        <v>43896.0</v>
      </c>
      <c r="E108" s="27" t="s">
        <v>84</v>
      </c>
      <c r="F108" s="38" t="s">
        <v>12</v>
      </c>
      <c r="G108" s="38" t="s">
        <v>37</v>
      </c>
      <c r="H108" s="38" t="s">
        <v>38</v>
      </c>
      <c r="I108" s="27">
        <v>5086.0</v>
      </c>
      <c r="J108" s="27">
        <v>15283.0</v>
      </c>
      <c r="K108" s="27">
        <v>2.0</v>
      </c>
      <c r="L108" s="39" t="str">
        <f t="shared" ref="L108:L109" si="37">J108*K108</f>
        <v>30566</v>
      </c>
      <c r="M108" s="40">
        <v>140578.0</v>
      </c>
      <c r="N108" s="36" t="str">
        <f>(L108+L109)-M108</f>
        <v>-3512</v>
      </c>
      <c r="O108" s="27" t="str">
        <f t="shared" si="36"/>
        <v>11771</v>
      </c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5.75" customHeight="1">
      <c r="A109" s="27"/>
      <c r="B109" s="27">
        <v>83.0</v>
      </c>
      <c r="C109" s="36" t="s">
        <v>99</v>
      </c>
      <c r="D109" s="37">
        <v>43896.0</v>
      </c>
      <c r="E109" s="27" t="s">
        <v>84</v>
      </c>
      <c r="F109" s="38" t="s">
        <v>12</v>
      </c>
      <c r="G109" s="38" t="s">
        <v>37</v>
      </c>
      <c r="H109" s="38" t="s">
        <v>38</v>
      </c>
      <c r="I109" s="27">
        <v>15001.0</v>
      </c>
      <c r="J109" s="27">
        <v>17750.0</v>
      </c>
      <c r="K109" s="27">
        <v>6.0</v>
      </c>
      <c r="L109" s="39" t="str">
        <f t="shared" si="37"/>
        <v>106500</v>
      </c>
      <c r="M109" s="40"/>
      <c r="N109" s="36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5.75" customHeight="1">
      <c r="A110" s="27"/>
      <c r="B110" s="27">
        <v>93.0</v>
      </c>
      <c r="C110" s="36" t="s">
        <v>74</v>
      </c>
      <c r="D110" s="37">
        <v>43896.0</v>
      </c>
      <c r="E110" s="27" t="s">
        <v>84</v>
      </c>
      <c r="F110" s="38" t="s">
        <v>12</v>
      </c>
      <c r="G110" s="38" t="s">
        <v>37</v>
      </c>
      <c r="H110" s="38" t="s">
        <v>41</v>
      </c>
      <c r="I110" s="27">
        <v>7020.0</v>
      </c>
      <c r="J110" s="27">
        <v>26626.0</v>
      </c>
      <c r="K110" s="27" t="s">
        <v>79</v>
      </c>
      <c r="L110" s="39" t="str">
        <f>J110*8</f>
        <v>213008</v>
      </c>
      <c r="M110" s="40">
        <v>215325.0</v>
      </c>
      <c r="N110" s="36" t="str">
        <f t="shared" ref="N110:N116" si="38">M110-L110</f>
        <v>2317</v>
      </c>
      <c r="O110" s="27" t="str">
        <f t="shared" ref="O110:O114" si="39">N110-J110</f>
        <v>-24309</v>
      </c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5.75" customHeight="1">
      <c r="A111" s="27"/>
      <c r="B111" s="27">
        <v>57.5</v>
      </c>
      <c r="C111" s="36" t="s">
        <v>96</v>
      </c>
      <c r="D111" s="37">
        <v>43896.0</v>
      </c>
      <c r="E111" s="27" t="s">
        <v>47</v>
      </c>
      <c r="F111" s="38" t="s">
        <v>12</v>
      </c>
      <c r="G111" s="38" t="s">
        <v>44</v>
      </c>
      <c r="H111" s="38" t="s">
        <v>45</v>
      </c>
      <c r="I111" s="27" t="s">
        <v>103</v>
      </c>
      <c r="J111" s="27">
        <v>47561.0</v>
      </c>
      <c r="K111" s="27" t="s">
        <v>90</v>
      </c>
      <c r="L111" s="39" t="str">
        <f t="shared" ref="L111:L113" si="40">J111*5</f>
        <v>237805</v>
      </c>
      <c r="M111" s="40">
        <v>260439.0</v>
      </c>
      <c r="N111" s="36" t="str">
        <f t="shared" si="38"/>
        <v>22634</v>
      </c>
      <c r="O111" s="27" t="str">
        <f t="shared" si="39"/>
        <v>-24927</v>
      </c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5.75" customHeight="1">
      <c r="A112" s="41"/>
      <c r="B112" s="41">
        <v>78.5</v>
      </c>
      <c r="C112" s="42" t="s">
        <v>96</v>
      </c>
      <c r="D112" s="43">
        <v>43896.0</v>
      </c>
      <c r="E112" s="41" t="s">
        <v>50</v>
      </c>
      <c r="F112" s="44" t="s">
        <v>12</v>
      </c>
      <c r="G112" s="44" t="s">
        <v>44</v>
      </c>
      <c r="H112" s="44" t="s">
        <v>48</v>
      </c>
      <c r="I112" s="41" t="s">
        <v>103</v>
      </c>
      <c r="J112" s="41">
        <v>47561.0</v>
      </c>
      <c r="K112" s="41" t="s">
        <v>90</v>
      </c>
      <c r="L112" s="45" t="str">
        <f t="shared" si="40"/>
        <v>237805</v>
      </c>
      <c r="M112" s="46">
        <v>247094.0</v>
      </c>
      <c r="N112" s="42" t="str">
        <f t="shared" si="38"/>
        <v>9289</v>
      </c>
      <c r="O112" s="41" t="str">
        <f t="shared" si="39"/>
        <v>-38272</v>
      </c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ht="15.75" customHeight="1">
      <c r="A113" s="27"/>
      <c r="B113" s="27">
        <v>54.0</v>
      </c>
      <c r="C113" s="36" t="s">
        <v>96</v>
      </c>
      <c r="D113" s="37">
        <v>43896.0</v>
      </c>
      <c r="E113" s="27" t="s">
        <v>9</v>
      </c>
      <c r="F113" s="38" t="s">
        <v>16</v>
      </c>
      <c r="G113" s="38" t="s">
        <v>11</v>
      </c>
      <c r="H113" s="38" t="s">
        <v>13</v>
      </c>
      <c r="I113" s="27">
        <v>8005.0</v>
      </c>
      <c r="J113" s="27">
        <v>34647.0</v>
      </c>
      <c r="K113" s="27" t="s">
        <v>90</v>
      </c>
      <c r="L113" s="39" t="str">
        <f t="shared" si="40"/>
        <v>173235</v>
      </c>
      <c r="M113" s="40">
        <v>185713.0</v>
      </c>
      <c r="N113" s="36" t="str">
        <f t="shared" si="38"/>
        <v>12478</v>
      </c>
      <c r="O113" s="27" t="str">
        <f t="shared" si="39"/>
        <v>-22169</v>
      </c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7"/>
      <c r="B114" s="27">
        <v>103.5</v>
      </c>
      <c r="C114" s="36" t="s">
        <v>74</v>
      </c>
      <c r="D114" s="37">
        <v>43896.0</v>
      </c>
      <c r="E114" s="27" t="s">
        <v>9</v>
      </c>
      <c r="F114" s="38" t="s">
        <v>16</v>
      </c>
      <c r="G114" s="38" t="s">
        <v>11</v>
      </c>
      <c r="H114" s="38" t="s">
        <v>17</v>
      </c>
      <c r="I114" s="27">
        <v>7020.0</v>
      </c>
      <c r="J114" s="27">
        <v>26626.0</v>
      </c>
      <c r="K114" s="27" t="s">
        <v>76</v>
      </c>
      <c r="L114" s="39" t="str">
        <f>J114*7</f>
        <v>186382</v>
      </c>
      <c r="M114" s="40">
        <v>192508.0</v>
      </c>
      <c r="N114" s="36" t="str">
        <f t="shared" si="38"/>
        <v>6126</v>
      </c>
      <c r="O114" s="27" t="str">
        <f t="shared" si="39"/>
        <v>-20500</v>
      </c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7"/>
      <c r="B115" s="27"/>
      <c r="C115" s="36"/>
      <c r="D115" s="37">
        <v>43896.0</v>
      </c>
      <c r="E115" s="27" t="s">
        <v>19</v>
      </c>
      <c r="F115" s="38" t="s">
        <v>16</v>
      </c>
      <c r="G115" s="38" t="s">
        <v>21</v>
      </c>
      <c r="H115" s="38" t="s">
        <v>22</v>
      </c>
      <c r="I115" s="27" t="s">
        <v>97</v>
      </c>
      <c r="J115" s="27">
        <v>31914.0</v>
      </c>
      <c r="K115" s="27" t="s">
        <v>82</v>
      </c>
      <c r="L115" s="39" t="str">
        <f>J115*6</f>
        <v>191484</v>
      </c>
      <c r="M115" s="40">
        <v>162617.0</v>
      </c>
      <c r="N115" s="36" t="str">
        <f t="shared" si="38"/>
        <v>-28867</v>
      </c>
      <c r="O115" s="27" t="str">
        <f t="shared" ref="O115:O116" si="41">N115+J115</f>
        <v>3047</v>
      </c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7"/>
      <c r="B116" s="27">
        <v>113.0</v>
      </c>
      <c r="C116" s="36" t="s">
        <v>101</v>
      </c>
      <c r="D116" s="37">
        <v>43896.0</v>
      </c>
      <c r="E116" s="27" t="s">
        <v>19</v>
      </c>
      <c r="F116" s="38" t="s">
        <v>16</v>
      </c>
      <c r="G116" s="38" t="s">
        <v>21</v>
      </c>
      <c r="H116" s="38" t="s">
        <v>25</v>
      </c>
      <c r="I116" s="27">
        <v>31054.0</v>
      </c>
      <c r="J116" s="27">
        <v>39915.0</v>
      </c>
      <c r="K116" s="27" t="s">
        <v>90</v>
      </c>
      <c r="L116" s="39" t="str">
        <f>J116*5</f>
        <v>199575</v>
      </c>
      <c r="M116" s="40">
        <v>182752.0</v>
      </c>
      <c r="N116" s="36" t="str">
        <f t="shared" si="38"/>
        <v>-16823</v>
      </c>
      <c r="O116" s="27" t="str">
        <f t="shared" si="41"/>
        <v>23092</v>
      </c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7"/>
      <c r="B117" s="27"/>
      <c r="C117" s="36"/>
      <c r="D117" s="37">
        <v>43896.0</v>
      </c>
      <c r="E117" s="27"/>
      <c r="F117" s="38" t="s">
        <v>16</v>
      </c>
      <c r="G117" s="38" t="s">
        <v>29</v>
      </c>
      <c r="H117" s="38" t="s">
        <v>30</v>
      </c>
      <c r="I117" s="27"/>
      <c r="J117" s="27"/>
      <c r="K117" s="27"/>
      <c r="L117" s="39"/>
      <c r="M117" s="40"/>
      <c r="N117" s="36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27"/>
      <c r="B118" s="27">
        <v>103.0</v>
      </c>
      <c r="C118" s="36" t="s">
        <v>99</v>
      </c>
      <c r="D118" s="37">
        <v>43896.0</v>
      </c>
      <c r="E118" s="27" t="s">
        <v>15</v>
      </c>
      <c r="F118" s="38" t="s">
        <v>16</v>
      </c>
      <c r="G118" s="38" t="s">
        <v>29</v>
      </c>
      <c r="H118" s="38" t="s">
        <v>34</v>
      </c>
      <c r="I118" s="27">
        <v>15001.0</v>
      </c>
      <c r="J118" s="27">
        <v>18151.0</v>
      </c>
      <c r="K118" s="27" t="s">
        <v>92</v>
      </c>
      <c r="L118" s="39" t="str">
        <f>J118*10</f>
        <v>181510</v>
      </c>
      <c r="M118" s="40">
        <v>180372.0</v>
      </c>
      <c r="N118" s="36" t="str">
        <f>M118-L118</f>
        <v>-1138</v>
      </c>
      <c r="O118" s="27" t="str">
        <f>N118+J118</f>
        <v>17013</v>
      </c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5.75" customHeight="1">
      <c r="A119" s="27"/>
      <c r="B119" s="27"/>
      <c r="C119" s="36"/>
      <c r="D119" s="37">
        <v>43896.0</v>
      </c>
      <c r="E119" s="27"/>
      <c r="F119" s="38" t="s">
        <v>16</v>
      </c>
      <c r="G119" s="38" t="s">
        <v>37</v>
      </c>
      <c r="H119" s="38" t="s">
        <v>38</v>
      </c>
      <c r="I119" s="27"/>
      <c r="J119" s="27"/>
      <c r="K119" s="27"/>
      <c r="L119" s="39">
        <v>0.0</v>
      </c>
      <c r="M119" s="40">
        <v>0.0</v>
      </c>
      <c r="N119" s="36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5.75" customHeight="1">
      <c r="A120" s="27"/>
      <c r="B120" s="27"/>
      <c r="C120" s="36"/>
      <c r="D120" s="37">
        <v>43896.0</v>
      </c>
      <c r="E120" s="27"/>
      <c r="F120" s="38" t="s">
        <v>16</v>
      </c>
      <c r="G120" s="38" t="s">
        <v>37</v>
      </c>
      <c r="H120" s="38" t="s">
        <v>41</v>
      </c>
      <c r="I120" s="27"/>
      <c r="J120" s="27"/>
      <c r="K120" s="27"/>
      <c r="L120" s="39">
        <v>0.0</v>
      </c>
      <c r="M120" s="40">
        <v>0.0</v>
      </c>
      <c r="N120" s="36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5.75" customHeight="1">
      <c r="A121" s="27"/>
      <c r="B121" s="27"/>
      <c r="C121" s="36"/>
      <c r="D121" s="37">
        <v>43896.0</v>
      </c>
      <c r="E121" s="27"/>
      <c r="F121" s="38" t="s">
        <v>16</v>
      </c>
      <c r="G121" s="38" t="s">
        <v>44</v>
      </c>
      <c r="H121" s="38" t="s">
        <v>45</v>
      </c>
      <c r="I121" s="27"/>
      <c r="J121" s="27"/>
      <c r="K121" s="27"/>
      <c r="L121" s="39">
        <v>0.0</v>
      </c>
      <c r="M121" s="40">
        <v>0.0</v>
      </c>
      <c r="N121" s="36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5.75" customHeight="1">
      <c r="A122" s="41"/>
      <c r="B122" s="41"/>
      <c r="C122" s="42"/>
      <c r="D122" s="43">
        <v>43896.0</v>
      </c>
      <c r="E122" s="41"/>
      <c r="F122" s="44" t="s">
        <v>16</v>
      </c>
      <c r="G122" s="44" t="s">
        <v>44</v>
      </c>
      <c r="H122" s="44" t="s">
        <v>48</v>
      </c>
      <c r="I122" s="41"/>
      <c r="J122" s="41"/>
      <c r="K122" s="41"/>
      <c r="L122" s="45">
        <v>0.0</v>
      </c>
      <c r="M122" s="46">
        <v>0.0</v>
      </c>
      <c r="N122" s="42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ht="15.75" customHeight="1">
      <c r="A123" s="27"/>
      <c r="B123" s="27">
        <v>54.0</v>
      </c>
      <c r="C123" s="36" t="s">
        <v>96</v>
      </c>
      <c r="D123" s="37">
        <v>43897.0</v>
      </c>
      <c r="E123" s="27" t="s">
        <v>75</v>
      </c>
      <c r="F123" s="38" t="s">
        <v>12</v>
      </c>
      <c r="G123" s="38" t="s">
        <v>11</v>
      </c>
      <c r="H123" s="38" t="s">
        <v>13</v>
      </c>
      <c r="I123" s="27">
        <v>8005.0</v>
      </c>
      <c r="J123" s="27">
        <v>34647.0</v>
      </c>
      <c r="K123" s="27">
        <v>4.0</v>
      </c>
      <c r="L123" s="39" t="str">
        <f t="shared" ref="L123:L126" si="42">J123*K123</f>
        <v>138588</v>
      </c>
      <c r="M123" s="40">
        <v>194618.0</v>
      </c>
      <c r="N123" s="36" t="str">
        <f>(L123+L124)-M123</f>
        <v>-15822</v>
      </c>
      <c r="O123" s="27" t="str">
        <f>N123+J123</f>
        <v>18825</v>
      </c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5.75" customHeight="1">
      <c r="A124" s="27"/>
      <c r="B124" s="27">
        <v>91.5</v>
      </c>
      <c r="C124" s="36" t="s">
        <v>101</v>
      </c>
      <c r="D124" s="37">
        <v>43897.0</v>
      </c>
      <c r="E124" s="27" t="s">
        <v>75</v>
      </c>
      <c r="F124" s="38" t="s">
        <v>12</v>
      </c>
      <c r="G124" s="38" t="s">
        <v>11</v>
      </c>
      <c r="H124" s="38" t="s">
        <v>13</v>
      </c>
      <c r="I124" s="27">
        <v>24014.0</v>
      </c>
      <c r="J124" s="27">
        <v>40208.0</v>
      </c>
      <c r="K124" s="27">
        <v>1.0</v>
      </c>
      <c r="L124" s="39" t="str">
        <f t="shared" si="42"/>
        <v>40208</v>
      </c>
      <c r="M124" s="40"/>
      <c r="N124" s="36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5.75" customHeight="1">
      <c r="A125" s="27"/>
      <c r="B125" s="27">
        <v>103.5</v>
      </c>
      <c r="C125" s="36" t="s">
        <v>74</v>
      </c>
      <c r="D125" s="37">
        <v>43897.0</v>
      </c>
      <c r="E125" s="27" t="s">
        <v>75</v>
      </c>
      <c r="F125" s="38" t="s">
        <v>12</v>
      </c>
      <c r="G125" s="38" t="s">
        <v>11</v>
      </c>
      <c r="H125" s="38" t="s">
        <v>17</v>
      </c>
      <c r="I125" s="27">
        <v>7020.0</v>
      </c>
      <c r="J125" s="27">
        <v>26626.0</v>
      </c>
      <c r="K125" s="27">
        <v>3.0</v>
      </c>
      <c r="L125" s="39" t="str">
        <f t="shared" si="42"/>
        <v>79878</v>
      </c>
      <c r="M125" s="40">
        <v>180006.0</v>
      </c>
      <c r="N125" s="36" t="str">
        <f>L125+L126-M125</f>
        <v>8772</v>
      </c>
      <c r="O125" s="27" t="str">
        <f>N125-J125</f>
        <v>-17854</v>
      </c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5.75" customHeight="1">
      <c r="A126" s="27"/>
      <c r="B126" s="27">
        <v>94.7</v>
      </c>
      <c r="C126" s="36" t="s">
        <v>99</v>
      </c>
      <c r="D126" s="37">
        <v>43897.0</v>
      </c>
      <c r="E126" s="27" t="s">
        <v>75</v>
      </c>
      <c r="F126" s="38" t="s">
        <v>12</v>
      </c>
      <c r="G126" s="38" t="s">
        <v>11</v>
      </c>
      <c r="H126" s="38" t="s">
        <v>17</v>
      </c>
      <c r="I126" s="27">
        <v>15001.0</v>
      </c>
      <c r="J126" s="27">
        <v>18150.0</v>
      </c>
      <c r="K126" s="27">
        <v>6.0</v>
      </c>
      <c r="L126" s="39" t="str">
        <f t="shared" si="42"/>
        <v>108900</v>
      </c>
      <c r="M126" s="40"/>
      <c r="N126" s="36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5.75" customHeight="1">
      <c r="A127" s="27"/>
      <c r="B127" s="27">
        <v>125.0</v>
      </c>
      <c r="C127" s="36" t="s">
        <v>99</v>
      </c>
      <c r="D127" s="37">
        <v>43897.0</v>
      </c>
      <c r="E127" s="27" t="s">
        <v>27</v>
      </c>
      <c r="F127" s="38" t="s">
        <v>12</v>
      </c>
      <c r="G127" s="38" t="s">
        <v>21</v>
      </c>
      <c r="H127" s="38" t="s">
        <v>22</v>
      </c>
      <c r="I127" s="27">
        <v>15001.0</v>
      </c>
      <c r="J127" s="27">
        <v>18151.0</v>
      </c>
      <c r="K127" s="27" t="s">
        <v>82</v>
      </c>
      <c r="L127" s="39" t="str">
        <f>J127*6</f>
        <v>108906</v>
      </c>
      <c r="M127" s="40">
        <v>125695.0</v>
      </c>
      <c r="N127" s="36" t="str">
        <f>M127-L127</f>
        <v>16789</v>
      </c>
      <c r="O127" s="27" t="str">
        <f>N127-J127</f>
        <v>-1362</v>
      </c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5.75" customHeight="1">
      <c r="A128" s="27"/>
      <c r="B128" s="27">
        <v>113.0</v>
      </c>
      <c r="C128" s="36" t="s">
        <v>101</v>
      </c>
      <c r="D128" s="37">
        <v>43897.0</v>
      </c>
      <c r="E128" s="27" t="s">
        <v>27</v>
      </c>
      <c r="F128" s="38" t="s">
        <v>12</v>
      </c>
      <c r="G128" s="38" t="s">
        <v>21</v>
      </c>
      <c r="H128" s="38" t="s">
        <v>25</v>
      </c>
      <c r="I128" s="27">
        <v>31054.0</v>
      </c>
      <c r="J128" s="27">
        <v>39915.0</v>
      </c>
      <c r="K128" s="27">
        <v>3.0</v>
      </c>
      <c r="L128" s="39" t="str">
        <f t="shared" ref="L128:L129" si="43">J128*K128</f>
        <v>119745</v>
      </c>
      <c r="M128" s="40">
        <v>180027.0</v>
      </c>
      <c r="N128" s="36" t="str">
        <f>L128+L129-M128</f>
        <v>-19513</v>
      </c>
      <c r="O128" s="27" t="str">
        <f>N128+J128</f>
        <v>20402</v>
      </c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5.75" customHeight="1">
      <c r="A129" s="27"/>
      <c r="B129" s="27">
        <v>93.0</v>
      </c>
      <c r="C129" s="36" t="s">
        <v>105</v>
      </c>
      <c r="D129" s="37">
        <v>43897.0</v>
      </c>
      <c r="E129" s="27" t="s">
        <v>27</v>
      </c>
      <c r="F129" s="38" t="s">
        <v>12</v>
      </c>
      <c r="G129" s="38" t="s">
        <v>21</v>
      </c>
      <c r="H129" s="38" t="s">
        <v>25</v>
      </c>
      <c r="I129" s="27">
        <v>31053.0</v>
      </c>
      <c r="J129" s="27">
        <v>40769.0</v>
      </c>
      <c r="K129" s="27">
        <v>1.0</v>
      </c>
      <c r="L129" s="39" t="str">
        <f t="shared" si="43"/>
        <v>40769</v>
      </c>
      <c r="M129" s="40"/>
      <c r="N129" s="36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5.75" customHeight="1">
      <c r="A130" s="27"/>
      <c r="B130" s="27"/>
      <c r="C130" s="36"/>
      <c r="D130" s="37">
        <v>43897.0</v>
      </c>
      <c r="E130" s="27" t="s">
        <v>54</v>
      </c>
      <c r="F130" s="38" t="s">
        <v>12</v>
      </c>
      <c r="G130" s="38" t="s">
        <v>29</v>
      </c>
      <c r="H130" s="38" t="s">
        <v>30</v>
      </c>
      <c r="I130" s="27" t="s">
        <v>106</v>
      </c>
      <c r="J130" s="27">
        <v>13580.0</v>
      </c>
      <c r="K130" s="27" t="s">
        <v>94</v>
      </c>
      <c r="L130" s="39" t="str">
        <f>J130*12</f>
        <v>162960</v>
      </c>
      <c r="M130" s="40">
        <v>185530.0</v>
      </c>
      <c r="N130" s="36" t="str">
        <f t="shared" ref="N130:N132" si="44">M130-L130</f>
        <v>22570</v>
      </c>
      <c r="O130" s="27" t="str">
        <f>N130-J130</f>
        <v>8990</v>
      </c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5.75" customHeight="1">
      <c r="A131" s="27"/>
      <c r="B131" s="27"/>
      <c r="C131" s="36"/>
      <c r="D131" s="37">
        <v>43897.0</v>
      </c>
      <c r="E131" s="27" t="s">
        <v>32</v>
      </c>
      <c r="F131" s="38" t="s">
        <v>12</v>
      </c>
      <c r="G131" s="38" t="s">
        <v>29</v>
      </c>
      <c r="H131" s="38" t="s">
        <v>34</v>
      </c>
      <c r="I131" s="27">
        <v>15001.0</v>
      </c>
      <c r="J131" s="27">
        <v>18151.0</v>
      </c>
      <c r="K131" s="27" t="s">
        <v>93</v>
      </c>
      <c r="L131" s="39" t="str">
        <f>J131*9</f>
        <v>163359</v>
      </c>
      <c r="M131" s="40">
        <v>159526.0</v>
      </c>
      <c r="N131" s="36" t="str">
        <f t="shared" si="44"/>
        <v>-3833</v>
      </c>
      <c r="O131" s="27" t="str">
        <f>N131+J131</f>
        <v>14318</v>
      </c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5.75" customHeight="1">
      <c r="A132" s="27"/>
      <c r="B132" s="27">
        <v>83.0</v>
      </c>
      <c r="C132" s="36" t="s">
        <v>99</v>
      </c>
      <c r="D132" s="37">
        <v>43897.0</v>
      </c>
      <c r="E132" s="27" t="s">
        <v>84</v>
      </c>
      <c r="F132" s="38" t="s">
        <v>12</v>
      </c>
      <c r="G132" s="38" t="s">
        <v>37</v>
      </c>
      <c r="H132" s="38" t="s">
        <v>38</v>
      </c>
      <c r="I132" s="27">
        <v>15001.0</v>
      </c>
      <c r="J132" s="27">
        <v>17750.0</v>
      </c>
      <c r="K132" s="27" t="s">
        <v>79</v>
      </c>
      <c r="L132" s="39" t="str">
        <f>J132*8</f>
        <v>142000</v>
      </c>
      <c r="M132" s="40">
        <v>152418.0</v>
      </c>
      <c r="N132" s="36" t="str">
        <f t="shared" si="44"/>
        <v>10418</v>
      </c>
      <c r="O132" s="27" t="str">
        <f>N132-J132</f>
        <v>-7332</v>
      </c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5.75" customHeight="1">
      <c r="A133" s="27"/>
      <c r="B133" s="27">
        <v>92.0</v>
      </c>
      <c r="C133" s="36" t="s">
        <v>99</v>
      </c>
      <c r="D133" s="37">
        <v>43897.0</v>
      </c>
      <c r="E133" s="27" t="s">
        <v>84</v>
      </c>
      <c r="F133" s="38" t="s">
        <v>12</v>
      </c>
      <c r="G133" s="38" t="s">
        <v>37</v>
      </c>
      <c r="H133" s="38" t="s">
        <v>38</v>
      </c>
      <c r="I133" s="27">
        <v>15009.0</v>
      </c>
      <c r="J133" s="27">
        <v>21450.0</v>
      </c>
      <c r="K133" s="27"/>
      <c r="L133" s="39"/>
      <c r="M133" s="40"/>
      <c r="N133" s="36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5.75" customHeight="1">
      <c r="A134" s="27"/>
      <c r="B134" s="27">
        <v>93.0</v>
      </c>
      <c r="C134" s="36" t="s">
        <v>74</v>
      </c>
      <c r="D134" s="37">
        <v>43897.0</v>
      </c>
      <c r="E134" s="27" t="s">
        <v>84</v>
      </c>
      <c r="F134" s="38" t="s">
        <v>12</v>
      </c>
      <c r="G134" s="38" t="s">
        <v>37</v>
      </c>
      <c r="H134" s="38" t="s">
        <v>41</v>
      </c>
      <c r="I134" s="27">
        <v>7020.0</v>
      </c>
      <c r="J134" s="27">
        <v>26626.0</v>
      </c>
      <c r="K134" s="27" t="s">
        <v>79</v>
      </c>
      <c r="L134" s="39" t="str">
        <f>J134*8</f>
        <v>213008</v>
      </c>
      <c r="M134" s="40">
        <v>207495.0</v>
      </c>
      <c r="N134" s="36" t="str">
        <f t="shared" ref="N134:N137" si="45">M134-L134</f>
        <v>-5513</v>
      </c>
      <c r="O134" s="27" t="str">
        <f>N134+J134</f>
        <v>21113</v>
      </c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5.75" customHeight="1">
      <c r="A135" s="27"/>
      <c r="B135" s="27">
        <v>57.5</v>
      </c>
      <c r="C135" s="36" t="s">
        <v>96</v>
      </c>
      <c r="D135" s="37">
        <v>43897.0</v>
      </c>
      <c r="E135" s="27" t="s">
        <v>47</v>
      </c>
      <c r="F135" s="38" t="s">
        <v>12</v>
      </c>
      <c r="G135" s="38" t="s">
        <v>44</v>
      </c>
      <c r="H135" s="38" t="s">
        <v>45</v>
      </c>
      <c r="I135" s="27" t="s">
        <v>103</v>
      </c>
      <c r="J135" s="27">
        <v>47561.0</v>
      </c>
      <c r="K135" s="27" t="s">
        <v>90</v>
      </c>
      <c r="L135" s="39" t="str">
        <f t="shared" ref="L135:L137" si="46">J135*5</f>
        <v>237805</v>
      </c>
      <c r="M135" s="40">
        <v>250907.0</v>
      </c>
      <c r="N135" s="36" t="str">
        <f t="shared" si="45"/>
        <v>13102</v>
      </c>
      <c r="O135" s="27" t="str">
        <f t="shared" ref="O135:O138" si="47">N135-J135</f>
        <v>-34459</v>
      </c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5.75" customHeight="1">
      <c r="A136" s="41"/>
      <c r="B136" s="41">
        <v>78.5</v>
      </c>
      <c r="C136" s="42" t="s">
        <v>96</v>
      </c>
      <c r="D136" s="43">
        <v>43897.0</v>
      </c>
      <c r="E136" s="41" t="s">
        <v>50</v>
      </c>
      <c r="F136" s="44" t="s">
        <v>12</v>
      </c>
      <c r="G136" s="44" t="s">
        <v>44</v>
      </c>
      <c r="H136" s="44" t="s">
        <v>48</v>
      </c>
      <c r="I136" s="41" t="s">
        <v>103</v>
      </c>
      <c r="J136" s="41">
        <v>47561.0</v>
      </c>
      <c r="K136" s="41" t="s">
        <v>90</v>
      </c>
      <c r="L136" s="45" t="str">
        <f t="shared" si="46"/>
        <v>237805</v>
      </c>
      <c r="M136" s="46">
        <v>254277.0</v>
      </c>
      <c r="N136" s="42" t="str">
        <f t="shared" si="45"/>
        <v>16472</v>
      </c>
      <c r="O136" s="41" t="str">
        <f t="shared" si="47"/>
        <v>-31089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ht="15.75" customHeight="1">
      <c r="A137" s="27"/>
      <c r="B137" s="27">
        <v>91.5</v>
      </c>
      <c r="C137" s="36" t="s">
        <v>101</v>
      </c>
      <c r="D137" s="37">
        <v>43897.0</v>
      </c>
      <c r="E137" s="27" t="s">
        <v>9</v>
      </c>
      <c r="F137" s="38" t="s">
        <v>16</v>
      </c>
      <c r="G137" s="38" t="s">
        <v>11</v>
      </c>
      <c r="H137" s="38" t="s">
        <v>13</v>
      </c>
      <c r="I137" s="27">
        <v>24014.0</v>
      </c>
      <c r="J137" s="27">
        <v>40208.0</v>
      </c>
      <c r="K137" s="27" t="s">
        <v>90</v>
      </c>
      <c r="L137" s="39" t="str">
        <f t="shared" si="46"/>
        <v>201040</v>
      </c>
      <c r="M137" s="40">
        <v>204324.0</v>
      </c>
      <c r="N137" s="36" t="str">
        <f t="shared" si="45"/>
        <v>3284</v>
      </c>
      <c r="O137" s="27" t="str">
        <f t="shared" si="47"/>
        <v>-36924</v>
      </c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5.75" customHeight="1">
      <c r="A138" s="27"/>
      <c r="B138" s="27">
        <v>94.7</v>
      </c>
      <c r="C138" s="36" t="s">
        <v>99</v>
      </c>
      <c r="D138" s="37">
        <v>43897.0</v>
      </c>
      <c r="E138" s="27" t="s">
        <v>9</v>
      </c>
      <c r="F138" s="38" t="s">
        <v>16</v>
      </c>
      <c r="G138" s="38" t="s">
        <v>11</v>
      </c>
      <c r="H138" s="38" t="s">
        <v>17</v>
      </c>
      <c r="I138" s="27">
        <v>15001.0</v>
      </c>
      <c r="J138" s="27">
        <v>18150.0</v>
      </c>
      <c r="K138" s="27">
        <v>10.0</v>
      </c>
      <c r="L138" s="39" t="str">
        <f t="shared" ref="L138:L139" si="48">J138*K138</f>
        <v>181500</v>
      </c>
      <c r="M138" s="40">
        <v>202206.0</v>
      </c>
      <c r="N138" s="36" t="str">
        <f>M138-L138+L139</f>
        <v>38856</v>
      </c>
      <c r="O138" s="27" t="str">
        <f t="shared" si="47"/>
        <v>20706</v>
      </c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5.75" customHeight="1">
      <c r="A139" s="27"/>
      <c r="B139" s="27">
        <v>62.5</v>
      </c>
      <c r="C139" s="36" t="s">
        <v>99</v>
      </c>
      <c r="D139" s="37">
        <v>43897.0</v>
      </c>
      <c r="E139" s="27" t="s">
        <v>9</v>
      </c>
      <c r="F139" s="38" t="s">
        <v>16</v>
      </c>
      <c r="G139" s="38" t="s">
        <v>11</v>
      </c>
      <c r="H139" s="38" t="s">
        <v>17</v>
      </c>
      <c r="I139" s="27">
        <v>15001.0</v>
      </c>
      <c r="J139" s="27">
        <v>18150.0</v>
      </c>
      <c r="K139" s="27">
        <v>1.0</v>
      </c>
      <c r="L139" s="39" t="str">
        <f t="shared" si="48"/>
        <v>18150</v>
      </c>
      <c r="M139" s="40"/>
      <c r="N139" s="36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5.75" customHeight="1">
      <c r="A140" s="27"/>
      <c r="B140" s="27">
        <v>125.0</v>
      </c>
      <c r="C140" s="36" t="s">
        <v>99</v>
      </c>
      <c r="D140" s="37">
        <v>43897.0</v>
      </c>
      <c r="E140" s="27" t="s">
        <v>19</v>
      </c>
      <c r="F140" s="38" t="s">
        <v>16</v>
      </c>
      <c r="G140" s="38" t="s">
        <v>21</v>
      </c>
      <c r="H140" s="38" t="s">
        <v>22</v>
      </c>
      <c r="I140" s="27">
        <v>15001.0</v>
      </c>
      <c r="J140" s="27">
        <v>18151.0</v>
      </c>
      <c r="K140" s="27" t="s">
        <v>92</v>
      </c>
      <c r="L140" s="39" t="str">
        <f>J140*10</f>
        <v>181510</v>
      </c>
      <c r="M140" s="40">
        <v>172374.0</v>
      </c>
      <c r="N140" s="36" t="str">
        <f t="shared" ref="N140:N141" si="49">M140-L140</f>
        <v>-9136</v>
      </c>
      <c r="O140" s="27" t="str">
        <f t="shared" ref="O140:O141" si="50">N140+J140</f>
        <v>9015</v>
      </c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5.75" customHeight="1">
      <c r="A141" s="27"/>
      <c r="B141" s="27">
        <v>93.0</v>
      </c>
      <c r="C141" s="36" t="s">
        <v>105</v>
      </c>
      <c r="D141" s="37">
        <v>43897.0</v>
      </c>
      <c r="E141" s="27" t="s">
        <v>19</v>
      </c>
      <c r="F141" s="38" t="s">
        <v>16</v>
      </c>
      <c r="G141" s="38" t="s">
        <v>21</v>
      </c>
      <c r="H141" s="38" t="s">
        <v>25</v>
      </c>
      <c r="I141" s="27">
        <v>31053.0</v>
      </c>
      <c r="J141" s="27">
        <v>40769.0</v>
      </c>
      <c r="K141" s="27" t="s">
        <v>90</v>
      </c>
      <c r="L141" s="39" t="str">
        <f>J141*5</f>
        <v>203845</v>
      </c>
      <c r="M141" s="40">
        <v>190536.0</v>
      </c>
      <c r="N141" s="36" t="str">
        <f t="shared" si="49"/>
        <v>-13309</v>
      </c>
      <c r="O141" s="27" t="str">
        <f t="shared" si="50"/>
        <v>27460</v>
      </c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5.75" customHeight="1">
      <c r="A142" s="27"/>
      <c r="B142" s="27"/>
      <c r="C142" s="36"/>
      <c r="D142" s="37">
        <v>43897.0</v>
      </c>
      <c r="E142" s="27"/>
      <c r="F142" s="38" t="s">
        <v>16</v>
      </c>
      <c r="G142" s="38" t="s">
        <v>29</v>
      </c>
      <c r="H142" s="38" t="s">
        <v>30</v>
      </c>
      <c r="I142" s="27"/>
      <c r="J142" s="27"/>
      <c r="K142" s="27"/>
      <c r="L142" s="39"/>
      <c r="M142" s="40"/>
      <c r="N142" s="36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5.75" customHeight="1">
      <c r="A143" s="27"/>
      <c r="B143" s="27"/>
      <c r="C143" s="36"/>
      <c r="D143" s="37">
        <v>43897.0</v>
      </c>
      <c r="E143" s="27" t="s">
        <v>15</v>
      </c>
      <c r="F143" s="38" t="s">
        <v>16</v>
      </c>
      <c r="G143" s="38" t="s">
        <v>29</v>
      </c>
      <c r="H143" s="38" t="s">
        <v>34</v>
      </c>
      <c r="I143" s="27">
        <v>15001.0</v>
      </c>
      <c r="J143" s="27">
        <v>18151.0</v>
      </c>
      <c r="K143" s="27" t="s">
        <v>92</v>
      </c>
      <c r="L143" s="39" t="str">
        <f>J143*10</f>
        <v>181510</v>
      </c>
      <c r="M143" s="40">
        <v>180682.0</v>
      </c>
      <c r="N143" s="36" t="str">
        <f>M143-L143</f>
        <v>-828</v>
      </c>
      <c r="O143" s="27" t="str">
        <f>N143+J143</f>
        <v>17323</v>
      </c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5.75" customHeight="1">
      <c r="A144" s="27"/>
      <c r="B144" s="27"/>
      <c r="C144" s="36"/>
      <c r="D144" s="37">
        <v>43897.0</v>
      </c>
      <c r="E144" s="27"/>
      <c r="F144" s="38" t="s">
        <v>16</v>
      </c>
      <c r="G144" s="38" t="s">
        <v>37</v>
      </c>
      <c r="H144" s="38" t="s">
        <v>38</v>
      </c>
      <c r="I144" s="27"/>
      <c r="J144" s="27"/>
      <c r="K144" s="27"/>
      <c r="L144" s="39">
        <v>0.0</v>
      </c>
      <c r="M144" s="40">
        <v>0.0</v>
      </c>
      <c r="N144" s="36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5.75" customHeight="1">
      <c r="A145" s="27"/>
      <c r="B145" s="27"/>
      <c r="C145" s="36"/>
      <c r="D145" s="37">
        <v>43897.0</v>
      </c>
      <c r="E145" s="27"/>
      <c r="F145" s="38" t="s">
        <v>16</v>
      </c>
      <c r="G145" s="38" t="s">
        <v>37</v>
      </c>
      <c r="H145" s="38" t="s">
        <v>41</v>
      </c>
      <c r="I145" s="27"/>
      <c r="J145" s="27"/>
      <c r="K145" s="27"/>
      <c r="L145" s="39">
        <v>0.0</v>
      </c>
      <c r="M145" s="40">
        <v>0.0</v>
      </c>
      <c r="N145" s="36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5.75" customHeight="1">
      <c r="A146" s="27"/>
      <c r="B146" s="27"/>
      <c r="C146" s="36"/>
      <c r="D146" s="37">
        <v>43897.0</v>
      </c>
      <c r="E146" s="27"/>
      <c r="F146" s="38" t="s">
        <v>16</v>
      </c>
      <c r="G146" s="38" t="s">
        <v>44</v>
      </c>
      <c r="H146" s="38" t="s">
        <v>45</v>
      </c>
      <c r="I146" s="27"/>
      <c r="J146" s="27"/>
      <c r="K146" s="27"/>
      <c r="L146" s="39">
        <v>0.0</v>
      </c>
      <c r="M146" s="40">
        <v>0.0</v>
      </c>
      <c r="N146" s="36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5.75" customHeight="1">
      <c r="A147" s="41"/>
      <c r="B147" s="41"/>
      <c r="C147" s="42"/>
      <c r="D147" s="43">
        <v>43897.0</v>
      </c>
      <c r="E147" s="41"/>
      <c r="F147" s="44" t="s">
        <v>16</v>
      </c>
      <c r="G147" s="44" t="s">
        <v>44</v>
      </c>
      <c r="H147" s="44" t="s">
        <v>48</v>
      </c>
      <c r="I147" s="41"/>
      <c r="J147" s="41"/>
      <c r="K147" s="41"/>
      <c r="L147" s="45">
        <v>0.0</v>
      </c>
      <c r="M147" s="46">
        <v>0.0</v>
      </c>
      <c r="N147" s="42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ht="15.75" customHeight="1">
      <c r="A148" s="27"/>
      <c r="B148" s="27">
        <v>91.5</v>
      </c>
      <c r="C148" s="36" t="s">
        <v>101</v>
      </c>
      <c r="D148" s="37">
        <v>43898.0</v>
      </c>
      <c r="E148" s="27" t="s">
        <v>75</v>
      </c>
      <c r="F148" s="38" t="s">
        <v>12</v>
      </c>
      <c r="G148" s="38" t="s">
        <v>11</v>
      </c>
      <c r="H148" s="38" t="s">
        <v>13</v>
      </c>
      <c r="I148" s="27">
        <v>24014.0</v>
      </c>
      <c r="J148" s="27">
        <v>40208.0</v>
      </c>
      <c r="K148" s="27" t="s">
        <v>90</v>
      </c>
      <c r="L148" s="39" t="str">
        <f>J148*5</f>
        <v>201040</v>
      </c>
      <c r="M148" s="40">
        <v>210724.0</v>
      </c>
      <c r="N148" s="36" t="str">
        <f t="shared" ref="N148:N150" si="51">M148-L148</f>
        <v>9684</v>
      </c>
      <c r="O148" s="27" t="str">
        <f t="shared" ref="O148:O150" si="52">N148-J148</f>
        <v>-30524</v>
      </c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5.75" customHeight="1">
      <c r="A149" s="27"/>
      <c r="B149" s="27">
        <v>62.5</v>
      </c>
      <c r="C149" s="36" t="s">
        <v>99</v>
      </c>
      <c r="D149" s="37">
        <v>43898.0</v>
      </c>
      <c r="E149" s="27" t="s">
        <v>75</v>
      </c>
      <c r="F149" s="38" t="s">
        <v>12</v>
      </c>
      <c r="G149" s="38" t="s">
        <v>11</v>
      </c>
      <c r="H149" s="38" t="s">
        <v>17</v>
      </c>
      <c r="I149" s="27">
        <v>15001.0</v>
      </c>
      <c r="J149" s="27">
        <v>18150.0</v>
      </c>
      <c r="K149" s="27" t="s">
        <v>92</v>
      </c>
      <c r="L149" s="39" t="str">
        <f>J149*10</f>
        <v>181500</v>
      </c>
      <c r="M149" s="40">
        <v>192787.0</v>
      </c>
      <c r="N149" s="36" t="str">
        <f t="shared" si="51"/>
        <v>11287</v>
      </c>
      <c r="O149" s="27" t="str">
        <f t="shared" si="52"/>
        <v>-6863</v>
      </c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5.75" customHeight="1">
      <c r="A150" s="27"/>
      <c r="B150" s="27">
        <v>125.0</v>
      </c>
      <c r="C150" s="36" t="s">
        <v>99</v>
      </c>
      <c r="D150" s="37">
        <v>43898.0</v>
      </c>
      <c r="E150" s="27" t="s">
        <v>27</v>
      </c>
      <c r="F150" s="38" t="s">
        <v>12</v>
      </c>
      <c r="G150" s="38" t="s">
        <v>21</v>
      </c>
      <c r="H150" s="38" t="s">
        <v>22</v>
      </c>
      <c r="I150" s="27">
        <v>15001.0</v>
      </c>
      <c r="J150" s="27">
        <v>18151.0</v>
      </c>
      <c r="K150" s="27" t="s">
        <v>79</v>
      </c>
      <c r="L150" s="39" t="str">
        <f>J150*8</f>
        <v>145208</v>
      </c>
      <c r="M150" s="40">
        <v>154661.0</v>
      </c>
      <c r="N150" s="36" t="str">
        <f t="shared" si="51"/>
        <v>9453</v>
      </c>
      <c r="O150" s="27" t="str">
        <f t="shared" si="52"/>
        <v>-8698</v>
      </c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5.75" customHeight="1">
      <c r="A151" s="27"/>
      <c r="B151" s="27">
        <v>103.0</v>
      </c>
      <c r="C151" s="36" t="s">
        <v>99</v>
      </c>
      <c r="D151" s="37">
        <v>43898.0</v>
      </c>
      <c r="E151" s="27" t="s">
        <v>27</v>
      </c>
      <c r="F151" s="38" t="s">
        <v>12</v>
      </c>
      <c r="G151" s="38" t="s">
        <v>21</v>
      </c>
      <c r="H151" s="38" t="s">
        <v>22</v>
      </c>
      <c r="I151" s="27">
        <v>15001.0</v>
      </c>
      <c r="J151" s="27">
        <v>18151.0</v>
      </c>
      <c r="K151" s="27"/>
      <c r="L151" s="39"/>
      <c r="M151" s="40"/>
      <c r="N151" s="36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5.75" customHeight="1">
      <c r="A152" s="27"/>
      <c r="B152" s="27">
        <v>93.0</v>
      </c>
      <c r="C152" s="36" t="s">
        <v>105</v>
      </c>
      <c r="D152" s="37">
        <v>43898.0</v>
      </c>
      <c r="E152" s="27" t="s">
        <v>27</v>
      </c>
      <c r="F152" s="38" t="s">
        <v>12</v>
      </c>
      <c r="G152" s="38" t="s">
        <v>21</v>
      </c>
      <c r="H152" s="38" t="s">
        <v>25</v>
      </c>
      <c r="I152" s="27">
        <v>31053.0</v>
      </c>
      <c r="J152" s="27">
        <v>40769.0</v>
      </c>
      <c r="K152" s="27" t="s">
        <v>91</v>
      </c>
      <c r="L152" s="39" t="str">
        <f>J152*4</f>
        <v>163076</v>
      </c>
      <c r="M152" s="40">
        <v>178551.0</v>
      </c>
      <c r="N152" s="36" t="str">
        <f t="shared" ref="N152:N155" si="53">M152-L152</f>
        <v>15475</v>
      </c>
      <c r="O152" s="27" t="str">
        <f t="shared" ref="O152:O153" si="54">N152-J152</f>
        <v>-25294</v>
      </c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5.75" customHeight="1">
      <c r="A153" s="27"/>
      <c r="B153" s="27"/>
      <c r="C153" s="36"/>
      <c r="D153" s="37">
        <v>43898.0</v>
      </c>
      <c r="E153" s="27" t="s">
        <v>54</v>
      </c>
      <c r="F153" s="38" t="s">
        <v>12</v>
      </c>
      <c r="G153" s="38" t="s">
        <v>29</v>
      </c>
      <c r="H153" s="38" t="s">
        <v>30</v>
      </c>
      <c r="I153" s="27">
        <v>9002.0</v>
      </c>
      <c r="J153" s="27">
        <v>13508.0</v>
      </c>
      <c r="K153" s="27" t="s">
        <v>107</v>
      </c>
      <c r="L153" s="39" t="str">
        <f>J153*13</f>
        <v>175604</v>
      </c>
      <c r="M153" s="40">
        <v>195950.0</v>
      </c>
      <c r="N153" s="36" t="str">
        <f t="shared" si="53"/>
        <v>20346</v>
      </c>
      <c r="O153" s="27" t="str">
        <f t="shared" si="54"/>
        <v>6838</v>
      </c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5.75" customHeight="1">
      <c r="A154" s="27"/>
      <c r="B154" s="27">
        <v>118.5</v>
      </c>
      <c r="C154" s="36" t="s">
        <v>98</v>
      </c>
      <c r="D154" s="37">
        <v>43898.0</v>
      </c>
      <c r="E154" s="27" t="s">
        <v>32</v>
      </c>
      <c r="F154" s="38" t="s">
        <v>12</v>
      </c>
      <c r="G154" s="38" t="s">
        <v>29</v>
      </c>
      <c r="H154" s="38" t="s">
        <v>34</v>
      </c>
      <c r="I154" s="27">
        <v>9002.0</v>
      </c>
      <c r="J154" s="27">
        <v>18090.0</v>
      </c>
      <c r="K154" s="27" t="s">
        <v>79</v>
      </c>
      <c r="L154" s="39" t="str">
        <f>J154*8</f>
        <v>144720</v>
      </c>
      <c r="M154" s="40">
        <v>144643.0</v>
      </c>
      <c r="N154" s="36" t="str">
        <f t="shared" si="53"/>
        <v>-77</v>
      </c>
      <c r="O154" s="27" t="str">
        <f t="shared" ref="O154:O156" si="55">N154+J154</f>
        <v>18013</v>
      </c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5.75" customHeight="1">
      <c r="A155" s="27"/>
      <c r="B155" s="27">
        <v>92.0</v>
      </c>
      <c r="C155" s="36" t="s">
        <v>99</v>
      </c>
      <c r="D155" s="37">
        <v>43898.0</v>
      </c>
      <c r="E155" s="27" t="s">
        <v>84</v>
      </c>
      <c r="F155" s="38" t="s">
        <v>12</v>
      </c>
      <c r="G155" s="38" t="s">
        <v>37</v>
      </c>
      <c r="H155" s="38" t="s">
        <v>38</v>
      </c>
      <c r="I155" s="27">
        <v>15009.0</v>
      </c>
      <c r="J155" s="27">
        <v>21450.0</v>
      </c>
      <c r="K155" s="27">
        <v>10.0</v>
      </c>
      <c r="L155" s="39" t="str">
        <f t="shared" ref="L155:L158" si="56">J155*K155</f>
        <v>214500</v>
      </c>
      <c r="M155" s="40">
        <v>196247.0</v>
      </c>
      <c r="N155" s="36" t="str">
        <f t="shared" si="53"/>
        <v>-18253</v>
      </c>
      <c r="O155" s="27" t="str">
        <f t="shared" si="55"/>
        <v>3197</v>
      </c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5.75" customHeight="1">
      <c r="A156" s="27"/>
      <c r="B156" s="27">
        <v>93.0</v>
      </c>
      <c r="C156" s="36" t="s">
        <v>74</v>
      </c>
      <c r="D156" s="37">
        <v>43898.0</v>
      </c>
      <c r="E156" s="27" t="s">
        <v>84</v>
      </c>
      <c r="F156" s="38" t="s">
        <v>12</v>
      </c>
      <c r="G156" s="38" t="s">
        <v>37</v>
      </c>
      <c r="H156" s="38" t="s">
        <v>41</v>
      </c>
      <c r="I156" s="27">
        <v>7020.0</v>
      </c>
      <c r="J156" s="27">
        <v>26626.0</v>
      </c>
      <c r="K156" s="27">
        <v>2.0</v>
      </c>
      <c r="L156" s="39" t="str">
        <f t="shared" si="56"/>
        <v>53252</v>
      </c>
      <c r="M156" s="40">
        <v>153458.0</v>
      </c>
      <c r="N156" s="36" t="str">
        <f>(L156+L157)-M156</f>
        <v>-9761</v>
      </c>
      <c r="O156" s="27" t="str">
        <f t="shared" si="55"/>
        <v>16865</v>
      </c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5.75" customHeight="1">
      <c r="A157" s="27"/>
      <c r="B157" s="27">
        <v>113.0</v>
      </c>
      <c r="C157" s="36" t="s">
        <v>98</v>
      </c>
      <c r="D157" s="37">
        <v>43898.0</v>
      </c>
      <c r="E157" s="27" t="s">
        <v>84</v>
      </c>
      <c r="F157" s="38" t="s">
        <v>12</v>
      </c>
      <c r="G157" s="38" t="s">
        <v>37</v>
      </c>
      <c r="H157" s="38" t="s">
        <v>41</v>
      </c>
      <c r="I157" s="27">
        <v>9002.0</v>
      </c>
      <c r="J157" s="27">
        <v>18089.0</v>
      </c>
      <c r="K157" s="27">
        <v>5.0</v>
      </c>
      <c r="L157" s="39" t="str">
        <f t="shared" si="56"/>
        <v>90445</v>
      </c>
      <c r="M157" s="40"/>
      <c r="N157" s="36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ht="15.75" customHeight="1">
      <c r="A158" s="27"/>
      <c r="B158" s="27">
        <v>151.0</v>
      </c>
      <c r="C158" s="36"/>
      <c r="D158" s="37">
        <v>43898.0</v>
      </c>
      <c r="E158" s="27" t="s">
        <v>47</v>
      </c>
      <c r="F158" s="38" t="s">
        <v>12</v>
      </c>
      <c r="G158" s="38" t="s">
        <v>44</v>
      </c>
      <c r="H158" s="38" t="s">
        <v>45</v>
      </c>
      <c r="I158" s="27" t="s">
        <v>108</v>
      </c>
      <c r="J158" s="27">
        <v>20917.0</v>
      </c>
      <c r="K158" s="27">
        <v>10.0</v>
      </c>
      <c r="L158" s="39" t="str">
        <f t="shared" si="56"/>
        <v>209170</v>
      </c>
      <c r="M158" s="40">
        <v>217015.0</v>
      </c>
      <c r="N158" s="36" t="str">
        <f t="shared" ref="N158:N160" si="57">M158-L158</f>
        <v>7845</v>
      </c>
      <c r="O158" s="27" t="str">
        <f>N158-J158</f>
        <v>-13072</v>
      </c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ht="15.75" customHeight="1">
      <c r="A159" s="41"/>
      <c r="B159" s="41">
        <v>78.5</v>
      </c>
      <c r="C159" s="42" t="s">
        <v>96</v>
      </c>
      <c r="D159" s="43">
        <v>43898.0</v>
      </c>
      <c r="E159" s="41" t="s">
        <v>50</v>
      </c>
      <c r="F159" s="44" t="s">
        <v>12</v>
      </c>
      <c r="G159" s="44" t="s">
        <v>44</v>
      </c>
      <c r="H159" s="44" t="s">
        <v>48</v>
      </c>
      <c r="I159" s="41" t="s">
        <v>103</v>
      </c>
      <c r="J159" s="41">
        <v>47561.0</v>
      </c>
      <c r="K159" s="41" t="s">
        <v>90</v>
      </c>
      <c r="L159" s="45" t="str">
        <f t="shared" ref="L159:L160" si="58">J159*5</f>
        <v>237805</v>
      </c>
      <c r="M159" s="46">
        <v>232740.0</v>
      </c>
      <c r="N159" s="42" t="str">
        <f t="shared" si="57"/>
        <v>-5065</v>
      </c>
      <c r="O159" s="41" t="str">
        <f>N159+J159</f>
        <v>42496</v>
      </c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ht="15.75" customHeight="1">
      <c r="A160" s="27"/>
      <c r="B160" s="27">
        <v>91.5</v>
      </c>
      <c r="C160" s="36" t="s">
        <v>101</v>
      </c>
      <c r="D160" s="37">
        <v>43898.0</v>
      </c>
      <c r="E160" s="27" t="s">
        <v>9</v>
      </c>
      <c r="F160" s="38" t="s">
        <v>16</v>
      </c>
      <c r="G160" s="38" t="s">
        <v>11</v>
      </c>
      <c r="H160" s="38" t="s">
        <v>13</v>
      </c>
      <c r="I160" s="27">
        <v>24014.0</v>
      </c>
      <c r="J160" s="27">
        <v>40208.0</v>
      </c>
      <c r="K160" s="27" t="s">
        <v>90</v>
      </c>
      <c r="L160" s="39" t="str">
        <f t="shared" si="58"/>
        <v>201040</v>
      </c>
      <c r="M160" s="40">
        <v>203664.0</v>
      </c>
      <c r="N160" s="36" t="str">
        <f t="shared" si="57"/>
        <v>2624</v>
      </c>
      <c r="O160" s="27" t="str">
        <f>N160-J160</f>
        <v>-37584</v>
      </c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ht="15.75" customHeight="1">
      <c r="A161" s="27"/>
      <c r="B161" s="27">
        <v>72.0</v>
      </c>
      <c r="C161" s="36" t="s">
        <v>101</v>
      </c>
      <c r="D161" s="37">
        <v>43898.0</v>
      </c>
      <c r="E161" s="27" t="s">
        <v>9</v>
      </c>
      <c r="F161" s="38" t="s">
        <v>16</v>
      </c>
      <c r="G161" s="38" t="s">
        <v>11</v>
      </c>
      <c r="H161" s="38" t="s">
        <v>13</v>
      </c>
      <c r="I161" s="27">
        <v>31008.0</v>
      </c>
      <c r="J161" s="27">
        <v>33286.0</v>
      </c>
      <c r="K161" s="27"/>
      <c r="L161" s="39"/>
      <c r="M161" s="40"/>
      <c r="N161" s="36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ht="15.75" customHeight="1">
      <c r="A162" s="27"/>
      <c r="B162" s="27">
        <v>66.0</v>
      </c>
      <c r="C162" s="36" t="s">
        <v>95</v>
      </c>
      <c r="D162" s="37">
        <v>43898.0</v>
      </c>
      <c r="E162" s="27" t="s">
        <v>9</v>
      </c>
      <c r="F162" s="38" t="s">
        <v>16</v>
      </c>
      <c r="G162" s="38" t="s">
        <v>11</v>
      </c>
      <c r="H162" s="38" t="s">
        <v>17</v>
      </c>
      <c r="I162" s="27">
        <v>5084.0</v>
      </c>
      <c r="J162" s="27">
        <v>14262.0</v>
      </c>
      <c r="K162" s="27">
        <v>11.0</v>
      </c>
      <c r="L162" s="39" t="str">
        <f t="shared" ref="L162:L163" si="59">J162*K162</f>
        <v>156882</v>
      </c>
      <c r="M162" s="40">
        <v>201420.0</v>
      </c>
      <c r="N162" s="36" t="str">
        <f>(L162+L163)-M162</f>
        <v>-933</v>
      </c>
      <c r="O162" s="27" t="str">
        <f>N162+J162</f>
        <v>13329</v>
      </c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ht="15.75" customHeight="1">
      <c r="A163" s="27"/>
      <c r="B163" s="27">
        <v>69.0</v>
      </c>
      <c r="C163" s="36" t="s">
        <v>95</v>
      </c>
      <c r="D163" s="37">
        <v>43898.0</v>
      </c>
      <c r="E163" s="27" t="s">
        <v>9</v>
      </c>
      <c r="F163" s="38" t="s">
        <v>16</v>
      </c>
      <c r="G163" s="38" t="s">
        <v>11</v>
      </c>
      <c r="H163" s="38" t="s">
        <v>17</v>
      </c>
      <c r="I163" s="27">
        <v>5007.0</v>
      </c>
      <c r="J163" s="27">
        <v>14535.0</v>
      </c>
      <c r="K163" s="27">
        <v>3.0</v>
      </c>
      <c r="L163" s="39" t="str">
        <f t="shared" si="59"/>
        <v>43605</v>
      </c>
      <c r="M163" s="40"/>
      <c r="N163" s="36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ht="15.75" customHeight="1">
      <c r="A164" s="27"/>
      <c r="B164" s="27">
        <v>103.0</v>
      </c>
      <c r="C164" s="36" t="s">
        <v>99</v>
      </c>
      <c r="D164" s="37">
        <v>43898.0</v>
      </c>
      <c r="E164" s="27" t="s">
        <v>19</v>
      </c>
      <c r="F164" s="38" t="s">
        <v>16</v>
      </c>
      <c r="G164" s="38" t="s">
        <v>21</v>
      </c>
      <c r="H164" s="38" t="s">
        <v>22</v>
      </c>
      <c r="I164" s="27">
        <v>15001.0</v>
      </c>
      <c r="J164" s="27">
        <v>18151.0</v>
      </c>
      <c r="K164" s="27" t="s">
        <v>93</v>
      </c>
      <c r="L164" s="39" t="str">
        <f>J164*9</f>
        <v>163359</v>
      </c>
      <c r="M164" s="40">
        <v>160331.0</v>
      </c>
      <c r="N164" s="36" t="str">
        <f t="shared" ref="N164:N165" si="60">M164-L164</f>
        <v>-3028</v>
      </c>
      <c r="O164" s="27" t="str">
        <f>N164+J164</f>
        <v>15123</v>
      </c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ht="15.75" customHeight="1">
      <c r="A165" s="27"/>
      <c r="B165" s="27">
        <v>93.0</v>
      </c>
      <c r="C165" s="36" t="s">
        <v>105</v>
      </c>
      <c r="D165" s="37">
        <v>43898.0</v>
      </c>
      <c r="E165" s="27" t="s">
        <v>19</v>
      </c>
      <c r="F165" s="38" t="s">
        <v>16</v>
      </c>
      <c r="G165" s="38" t="s">
        <v>21</v>
      </c>
      <c r="H165" s="38" t="s">
        <v>25</v>
      </c>
      <c r="I165" s="27">
        <v>31053.0</v>
      </c>
      <c r="J165" s="27">
        <v>40769.0</v>
      </c>
      <c r="K165" s="27" t="s">
        <v>91</v>
      </c>
      <c r="L165" s="39" t="str">
        <f>J165*4</f>
        <v>163076</v>
      </c>
      <c r="M165" s="40">
        <v>180195.0</v>
      </c>
      <c r="N165" s="36" t="str">
        <f t="shared" si="60"/>
        <v>17119</v>
      </c>
      <c r="O165" s="27" t="str">
        <f>N165-J165</f>
        <v>-23650</v>
      </c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ht="15.75" customHeight="1">
      <c r="A166" s="27"/>
      <c r="B166" s="27"/>
      <c r="C166" s="36"/>
      <c r="D166" s="37">
        <v>43898.0</v>
      </c>
      <c r="E166" s="27"/>
      <c r="F166" s="38" t="s">
        <v>16</v>
      </c>
      <c r="G166" s="38" t="s">
        <v>29</v>
      </c>
      <c r="H166" s="38" t="s">
        <v>30</v>
      </c>
      <c r="I166" s="27"/>
      <c r="J166" s="27"/>
      <c r="K166" s="27"/>
      <c r="L166" s="39"/>
      <c r="M166" s="40"/>
      <c r="N166" s="36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ht="15.75" customHeight="1">
      <c r="A167" s="27"/>
      <c r="B167" s="27">
        <v>118.5</v>
      </c>
      <c r="C167" s="36" t="s">
        <v>98</v>
      </c>
      <c r="D167" s="37">
        <v>43898.0</v>
      </c>
      <c r="E167" s="27" t="s">
        <v>15</v>
      </c>
      <c r="F167" s="38" t="s">
        <v>16</v>
      </c>
      <c r="G167" s="38" t="s">
        <v>29</v>
      </c>
      <c r="H167" s="38" t="s">
        <v>34</v>
      </c>
      <c r="I167" s="27">
        <v>9002.0</v>
      </c>
      <c r="J167" s="27">
        <v>18090.0</v>
      </c>
      <c r="K167" s="27" t="s">
        <v>92</v>
      </c>
      <c r="L167" s="39" t="str">
        <f>J167*10</f>
        <v>180900</v>
      </c>
      <c r="M167" s="40">
        <v>185887.0</v>
      </c>
      <c r="N167" s="36" t="str">
        <f>M167-L167</f>
        <v>4987</v>
      </c>
      <c r="O167" s="27" t="str">
        <f>N167-L167</f>
        <v>-175913</v>
      </c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ht="15.75" customHeight="1">
      <c r="A168" s="27"/>
      <c r="B168" s="27"/>
      <c r="C168" s="36"/>
      <c r="D168" s="37">
        <v>43898.0</v>
      </c>
      <c r="E168" s="27"/>
      <c r="F168" s="38" t="s">
        <v>16</v>
      </c>
      <c r="G168" s="38" t="s">
        <v>37</v>
      </c>
      <c r="H168" s="38" t="s">
        <v>38</v>
      </c>
      <c r="I168" s="27"/>
      <c r="J168" s="27"/>
      <c r="K168" s="27"/>
      <c r="L168" s="39">
        <v>0.0</v>
      </c>
      <c r="M168" s="40">
        <v>0.0</v>
      </c>
      <c r="N168" s="36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ht="15.75" customHeight="1">
      <c r="A169" s="27"/>
      <c r="B169" s="27"/>
      <c r="C169" s="36"/>
      <c r="D169" s="47">
        <v>43898.0</v>
      </c>
      <c r="E169" s="27"/>
      <c r="F169" s="38" t="s">
        <v>16</v>
      </c>
      <c r="G169" s="38" t="s">
        <v>37</v>
      </c>
      <c r="H169" s="38" t="s">
        <v>41</v>
      </c>
      <c r="I169" s="27"/>
      <c r="J169" s="27"/>
      <c r="K169" s="27"/>
      <c r="L169" s="39">
        <v>0.0</v>
      </c>
      <c r="M169" s="40">
        <v>0.0</v>
      </c>
      <c r="N169" s="36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ht="15.75" customHeight="1">
      <c r="A170" s="27"/>
      <c r="B170" s="27"/>
      <c r="C170" s="36"/>
      <c r="D170" s="37">
        <v>43898.0</v>
      </c>
      <c r="E170" s="27"/>
      <c r="F170" s="38" t="s">
        <v>16</v>
      </c>
      <c r="G170" s="38" t="s">
        <v>44</v>
      </c>
      <c r="H170" s="38" t="s">
        <v>45</v>
      </c>
      <c r="I170" s="27"/>
      <c r="J170" s="27"/>
      <c r="K170" s="27"/>
      <c r="L170" s="39">
        <v>0.0</v>
      </c>
      <c r="M170" s="40">
        <v>0.0</v>
      </c>
      <c r="N170" s="36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ht="15.75" customHeight="1">
      <c r="A171" s="41"/>
      <c r="B171" s="41"/>
      <c r="C171" s="42"/>
      <c r="D171" s="43">
        <v>43898.0</v>
      </c>
      <c r="E171" s="41"/>
      <c r="F171" s="44" t="s">
        <v>16</v>
      </c>
      <c r="G171" s="44" t="s">
        <v>44</v>
      </c>
      <c r="H171" s="44" t="s">
        <v>48</v>
      </c>
      <c r="I171" s="41"/>
      <c r="J171" s="41"/>
      <c r="K171" s="41"/>
      <c r="L171" s="45">
        <v>0.0</v>
      </c>
      <c r="M171" s="46">
        <v>0.0</v>
      </c>
      <c r="N171" s="42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ht="15.75" customHeight="1">
      <c r="A172" s="27"/>
      <c r="B172" s="27">
        <v>72.0</v>
      </c>
      <c r="C172" s="36" t="s">
        <v>101</v>
      </c>
      <c r="D172" s="37">
        <v>43899.0</v>
      </c>
      <c r="E172" s="27" t="s">
        <v>75</v>
      </c>
      <c r="F172" s="38" t="s">
        <v>12</v>
      </c>
      <c r="G172" s="38" t="s">
        <v>11</v>
      </c>
      <c r="H172" s="38" t="s">
        <v>13</v>
      </c>
      <c r="I172" s="27">
        <v>31008.0</v>
      </c>
      <c r="J172" s="27">
        <v>33286.0</v>
      </c>
      <c r="K172" s="27" t="s">
        <v>82</v>
      </c>
      <c r="L172" s="39" t="str">
        <f>J172*6</f>
        <v>199716</v>
      </c>
      <c r="M172" s="40">
        <v>203381.0</v>
      </c>
      <c r="N172" s="36" t="str">
        <f>M172-L172</f>
        <v>3665</v>
      </c>
      <c r="O172" s="27" t="str">
        <f t="shared" ref="O172:O173" si="61">N172-J172</f>
        <v>-29621</v>
      </c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ht="15.75" customHeight="1">
      <c r="A173" s="27"/>
      <c r="B173" s="27">
        <v>69.0</v>
      </c>
      <c r="C173" s="36" t="s">
        <v>95</v>
      </c>
      <c r="D173" s="37">
        <v>43899.0</v>
      </c>
      <c r="E173" s="27" t="s">
        <v>75</v>
      </c>
      <c r="F173" s="38" t="s">
        <v>12</v>
      </c>
      <c r="G173" s="38" t="s">
        <v>11</v>
      </c>
      <c r="H173" s="38" t="s">
        <v>17</v>
      </c>
      <c r="I173" s="27">
        <v>5007.0</v>
      </c>
      <c r="J173" s="27">
        <v>14335.0</v>
      </c>
      <c r="K173" s="27">
        <v>1.0</v>
      </c>
      <c r="L173" s="39" t="str">
        <f t="shared" ref="L173:L174" si="62">J173*K173</f>
        <v>14335</v>
      </c>
      <c r="M173" s="40">
        <v>153427.0</v>
      </c>
      <c r="N173" s="36" t="str">
        <f>(L173+L174)-M173</f>
        <v>23709</v>
      </c>
      <c r="O173" s="27" t="str">
        <f t="shared" si="61"/>
        <v>9374</v>
      </c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ht="15.75" customHeight="1">
      <c r="A174" s="27"/>
      <c r="B174" s="27">
        <v>139.2</v>
      </c>
      <c r="C174" s="36" t="s">
        <v>98</v>
      </c>
      <c r="D174" s="37">
        <v>43899.0</v>
      </c>
      <c r="E174" s="27" t="s">
        <v>75</v>
      </c>
      <c r="F174" s="38" t="s">
        <v>12</v>
      </c>
      <c r="G174" s="38" t="s">
        <v>11</v>
      </c>
      <c r="H174" s="38" t="s">
        <v>17</v>
      </c>
      <c r="I174" s="27">
        <v>9002.0</v>
      </c>
      <c r="J174" s="27">
        <v>18089.0</v>
      </c>
      <c r="K174" s="27">
        <v>9.0</v>
      </c>
      <c r="L174" s="39" t="str">
        <f t="shared" si="62"/>
        <v>162801</v>
      </c>
      <c r="M174" s="40"/>
      <c r="N174" s="36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ht="15.75" customHeight="1">
      <c r="A175" s="27"/>
      <c r="B175" s="27"/>
      <c r="C175" s="36"/>
      <c r="D175" s="37">
        <v>43899.0</v>
      </c>
      <c r="E175" s="27" t="s">
        <v>27</v>
      </c>
      <c r="F175" s="38" t="s">
        <v>12</v>
      </c>
      <c r="G175" s="38" t="s">
        <v>21</v>
      </c>
      <c r="H175" s="38" t="s">
        <v>22</v>
      </c>
      <c r="I175" s="27">
        <v>15001.0</v>
      </c>
      <c r="J175" s="27">
        <v>18151.0</v>
      </c>
      <c r="K175" s="27" t="s">
        <v>93</v>
      </c>
      <c r="L175" s="39" t="str">
        <f>J175*9</f>
        <v>163359</v>
      </c>
      <c r="M175" s="40">
        <v>159667.0</v>
      </c>
      <c r="N175" s="36" t="str">
        <f>M175-L175</f>
        <v>-3692</v>
      </c>
      <c r="O175" s="27" t="str">
        <f>N175+J175</f>
        <v>14459</v>
      </c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ht="15.75" customHeight="1">
      <c r="A176" s="27"/>
      <c r="B176" s="27"/>
      <c r="C176" s="36"/>
      <c r="D176" s="37">
        <v>43899.0</v>
      </c>
      <c r="E176" s="27" t="s">
        <v>27</v>
      </c>
      <c r="F176" s="38" t="s">
        <v>12</v>
      </c>
      <c r="G176" s="38" t="s">
        <v>21</v>
      </c>
      <c r="H176" s="38" t="s">
        <v>22</v>
      </c>
      <c r="I176" s="27">
        <v>9002.0</v>
      </c>
      <c r="J176" s="27">
        <v>18090.0</v>
      </c>
      <c r="K176" s="27"/>
      <c r="L176" s="39"/>
      <c r="M176" s="40"/>
      <c r="N176" s="36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ht="15.75" customHeight="1">
      <c r="A177" s="27"/>
      <c r="B177" s="27"/>
      <c r="C177" s="36"/>
      <c r="D177" s="37">
        <v>43899.0</v>
      </c>
      <c r="E177" s="27" t="s">
        <v>27</v>
      </c>
      <c r="F177" s="38" t="s">
        <v>12</v>
      </c>
      <c r="G177" s="38" t="s">
        <v>21</v>
      </c>
      <c r="H177" s="38" t="s">
        <v>25</v>
      </c>
      <c r="I177" s="27">
        <v>24022.0</v>
      </c>
      <c r="J177" s="27">
        <v>32676.0</v>
      </c>
      <c r="K177" s="27" t="s">
        <v>90</v>
      </c>
      <c r="L177" s="39" t="str">
        <f>J177*5</f>
        <v>163380</v>
      </c>
      <c r="M177" s="40">
        <v>175893.0</v>
      </c>
      <c r="N177" s="36" t="str">
        <f t="shared" ref="N177:N179" si="63">M177-L177</f>
        <v>12513</v>
      </c>
      <c r="O177" s="27" t="str">
        <f>N177-J177</f>
        <v>-20163</v>
      </c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ht="15.75" customHeight="1">
      <c r="A178" s="27"/>
      <c r="B178" s="27"/>
      <c r="C178" s="36"/>
      <c r="D178" s="37">
        <v>43899.0</v>
      </c>
      <c r="E178" s="27" t="s">
        <v>54</v>
      </c>
      <c r="F178" s="38" t="s">
        <v>12</v>
      </c>
      <c r="G178" s="38" t="s">
        <v>29</v>
      </c>
      <c r="H178" s="38" t="s">
        <v>30</v>
      </c>
      <c r="I178" s="27">
        <v>9002.0</v>
      </c>
      <c r="J178" s="27">
        <v>18090.0</v>
      </c>
      <c r="K178" s="27">
        <v>10.0</v>
      </c>
      <c r="L178" s="39" t="str">
        <f>J178*K178</f>
        <v>180900</v>
      </c>
      <c r="M178" s="40">
        <v>174655.0</v>
      </c>
      <c r="N178" s="36" t="str">
        <f t="shared" si="63"/>
        <v>-6245</v>
      </c>
      <c r="O178" s="27" t="str">
        <f t="shared" ref="O178:O180" si="64">N178+J178</f>
        <v>11845</v>
      </c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ht="15.75" customHeight="1">
      <c r="A179" s="27"/>
      <c r="B179" s="27">
        <v>113.0</v>
      </c>
      <c r="C179" s="36" t="s">
        <v>98</v>
      </c>
      <c r="D179" s="37">
        <v>43899.0</v>
      </c>
      <c r="E179" s="27" t="s">
        <v>32</v>
      </c>
      <c r="F179" s="38" t="s">
        <v>12</v>
      </c>
      <c r="G179" s="38" t="s">
        <v>29</v>
      </c>
      <c r="H179" s="38" t="s">
        <v>34</v>
      </c>
      <c r="I179" s="27">
        <v>9002.0</v>
      </c>
      <c r="J179" s="27">
        <v>18090.0</v>
      </c>
      <c r="K179" s="27" t="s">
        <v>93</v>
      </c>
      <c r="L179" s="39" t="str">
        <f>J179*9</f>
        <v>162810</v>
      </c>
      <c r="M179" s="40">
        <v>161741.0</v>
      </c>
      <c r="N179" s="36" t="str">
        <f t="shared" si="63"/>
        <v>-1069</v>
      </c>
      <c r="O179" s="27" t="str">
        <f t="shared" si="64"/>
        <v>17021</v>
      </c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ht="15.75" customHeight="1">
      <c r="A180" s="27"/>
      <c r="B180" s="27">
        <v>92.0</v>
      </c>
      <c r="C180" s="36" t="s">
        <v>99</v>
      </c>
      <c r="D180" s="37">
        <v>43899.0</v>
      </c>
      <c r="E180" s="27" t="s">
        <v>84</v>
      </c>
      <c r="F180" s="38" t="s">
        <v>12</v>
      </c>
      <c r="G180" s="38" t="s">
        <v>37</v>
      </c>
      <c r="H180" s="38" t="s">
        <v>38</v>
      </c>
      <c r="I180" s="27">
        <v>15009.0</v>
      </c>
      <c r="J180" s="27">
        <v>21450.0</v>
      </c>
      <c r="K180" s="27">
        <v>6.0</v>
      </c>
      <c r="L180" s="39" t="str">
        <f t="shared" ref="L180:L183" si="65">J180*K180</f>
        <v>128700</v>
      </c>
      <c r="M180" s="40">
        <v>156211.0</v>
      </c>
      <c r="N180" s="36" t="str">
        <f>(L180+L181)-M180</f>
        <v>-9761</v>
      </c>
      <c r="O180" s="27" t="str">
        <f t="shared" si="64"/>
        <v>11689</v>
      </c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ht="15.75" customHeight="1">
      <c r="A181" s="27"/>
      <c r="B181" s="27">
        <v>109.8</v>
      </c>
      <c r="C181" s="36" t="s">
        <v>99</v>
      </c>
      <c r="D181" s="37">
        <v>43899.0</v>
      </c>
      <c r="E181" s="27" t="s">
        <v>84</v>
      </c>
      <c r="F181" s="38" t="s">
        <v>12</v>
      </c>
      <c r="G181" s="38" t="s">
        <v>37</v>
      </c>
      <c r="H181" s="38" t="s">
        <v>38</v>
      </c>
      <c r="I181" s="27">
        <v>15001.0</v>
      </c>
      <c r="J181" s="27">
        <v>17750.0</v>
      </c>
      <c r="K181" s="27">
        <v>1.0</v>
      </c>
      <c r="L181" s="39" t="str">
        <f t="shared" si="65"/>
        <v>17750</v>
      </c>
      <c r="M181" s="40"/>
      <c r="N181" s="36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ht="15.75" customHeight="1">
      <c r="A182" s="27"/>
      <c r="B182" s="27">
        <v>113.0</v>
      </c>
      <c r="C182" s="36" t="s">
        <v>98</v>
      </c>
      <c r="D182" s="37">
        <v>43899.0</v>
      </c>
      <c r="E182" s="27" t="s">
        <v>84</v>
      </c>
      <c r="F182" s="38" t="s">
        <v>12</v>
      </c>
      <c r="G182" s="38" t="s">
        <v>37</v>
      </c>
      <c r="H182" s="38" t="s">
        <v>41</v>
      </c>
      <c r="I182" s="27">
        <v>9002.0</v>
      </c>
      <c r="J182" s="27">
        <v>18090.0</v>
      </c>
      <c r="K182" s="27">
        <v>5.0</v>
      </c>
      <c r="L182" s="39" t="str">
        <f t="shared" si="65"/>
        <v>90450</v>
      </c>
      <c r="M182" s="40">
        <v>125895.0</v>
      </c>
      <c r="N182" s="36" t="str">
        <f>(L182+L183)-M182</f>
        <v>-7569</v>
      </c>
      <c r="O182" s="27" t="str">
        <f>N182+J182</f>
        <v>10521</v>
      </c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ht="15.75" customHeight="1">
      <c r="A183" s="27"/>
      <c r="B183" s="27">
        <v>72.0</v>
      </c>
      <c r="C183" s="36" t="s">
        <v>109</v>
      </c>
      <c r="D183" s="37">
        <v>43899.0</v>
      </c>
      <c r="E183" s="27" t="s">
        <v>84</v>
      </c>
      <c r="F183" s="38" t="s">
        <v>12</v>
      </c>
      <c r="G183" s="38" t="s">
        <v>37</v>
      </c>
      <c r="H183" s="38" t="s">
        <v>41</v>
      </c>
      <c r="I183" s="27">
        <v>4003.0</v>
      </c>
      <c r="J183" s="27">
        <v>13938.0</v>
      </c>
      <c r="K183" s="27">
        <v>2.0</v>
      </c>
      <c r="L183" s="39" t="str">
        <f t="shared" si="65"/>
        <v>27876</v>
      </c>
      <c r="M183" s="40"/>
      <c r="N183" s="36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ht="15.75" customHeight="1">
      <c r="A184" s="27"/>
      <c r="B184" s="27"/>
      <c r="C184" s="36"/>
      <c r="D184" s="37">
        <v>43899.0</v>
      </c>
      <c r="E184" s="27" t="s">
        <v>47</v>
      </c>
      <c r="F184" s="38" t="s">
        <v>12</v>
      </c>
      <c r="G184" s="38" t="s">
        <v>44</v>
      </c>
      <c r="H184" s="38" t="s">
        <v>45</v>
      </c>
      <c r="I184" s="27" t="s">
        <v>103</v>
      </c>
      <c r="J184" s="27">
        <v>47561.0</v>
      </c>
      <c r="K184" s="27" t="s">
        <v>90</v>
      </c>
      <c r="L184" s="39" t="str">
        <f>J184*5</f>
        <v>237805</v>
      </c>
      <c r="M184" s="40">
        <v>217123.0</v>
      </c>
      <c r="N184" s="36" t="str">
        <f>M184-L184</f>
        <v>-20682</v>
      </c>
      <c r="O184" s="27" t="str">
        <f>N184+J184</f>
        <v>26879</v>
      </c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ht="15.75" customHeight="1">
      <c r="A185" s="27"/>
      <c r="B185" s="27"/>
      <c r="C185" s="36"/>
      <c r="D185" s="37">
        <v>43899.0</v>
      </c>
      <c r="E185" s="27" t="s">
        <v>47</v>
      </c>
      <c r="F185" s="38" t="s">
        <v>12</v>
      </c>
      <c r="G185" s="38" t="s">
        <v>44</v>
      </c>
      <c r="H185" s="38" t="s">
        <v>45</v>
      </c>
      <c r="I185" s="27" t="s">
        <v>110</v>
      </c>
      <c r="J185" s="27">
        <v>37823.0</v>
      </c>
      <c r="K185" s="27"/>
      <c r="L185" s="39"/>
      <c r="M185" s="40"/>
      <c r="N185" s="36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ht="15.75" customHeight="1">
      <c r="A186" s="41"/>
      <c r="B186" s="41"/>
      <c r="C186" s="42"/>
      <c r="D186" s="43">
        <v>43899.0</v>
      </c>
      <c r="E186" s="41" t="s">
        <v>50</v>
      </c>
      <c r="F186" s="44" t="s">
        <v>12</v>
      </c>
      <c r="G186" s="44" t="s">
        <v>44</v>
      </c>
      <c r="H186" s="44" t="s">
        <v>48</v>
      </c>
      <c r="I186" s="41" t="s">
        <v>103</v>
      </c>
      <c r="J186" s="41">
        <v>47561.0</v>
      </c>
      <c r="K186" s="41">
        <v>6.0</v>
      </c>
      <c r="L186" s="45" t="str">
        <f>J186*K186</f>
        <v>285366</v>
      </c>
      <c r="M186" s="46">
        <v>252110.0</v>
      </c>
      <c r="N186" s="42" t="str">
        <f t="shared" ref="N186:N190" si="66">M186-L186</f>
        <v>-33256</v>
      </c>
      <c r="O186" s="41" t="str">
        <f t="shared" ref="O186:O187" si="67">N186+J186</f>
        <v>14305</v>
      </c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ht="15.75" customHeight="1">
      <c r="A187" s="27"/>
      <c r="B187" s="27">
        <v>72.0</v>
      </c>
      <c r="C187" s="36" t="s">
        <v>101</v>
      </c>
      <c r="D187" s="37">
        <v>43899.0</v>
      </c>
      <c r="E187" s="27" t="s">
        <v>9</v>
      </c>
      <c r="F187" s="38" t="s">
        <v>16</v>
      </c>
      <c r="G187" s="38" t="s">
        <v>11</v>
      </c>
      <c r="H187" s="38" t="s">
        <v>13</v>
      </c>
      <c r="I187" s="27">
        <v>31008.0</v>
      </c>
      <c r="J187" s="27">
        <v>33286.0</v>
      </c>
      <c r="K187" s="27" t="s">
        <v>91</v>
      </c>
      <c r="L187" s="39" t="str">
        <f>J187*4</f>
        <v>133144</v>
      </c>
      <c r="M187" s="40">
        <v>130129.0</v>
      </c>
      <c r="N187" s="36" t="str">
        <f t="shared" si="66"/>
        <v>-3015</v>
      </c>
      <c r="O187" s="27" t="str">
        <f t="shared" si="67"/>
        <v>30271</v>
      </c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ht="15.75" customHeight="1">
      <c r="A188" s="27"/>
      <c r="B188" s="27">
        <v>139.2</v>
      </c>
      <c r="C188" s="36" t="s">
        <v>98</v>
      </c>
      <c r="D188" s="37">
        <v>43899.0</v>
      </c>
      <c r="E188" s="27" t="s">
        <v>9</v>
      </c>
      <c r="F188" s="38" t="s">
        <v>16</v>
      </c>
      <c r="G188" s="38" t="s">
        <v>11</v>
      </c>
      <c r="H188" s="38" t="s">
        <v>17</v>
      </c>
      <c r="I188" s="27">
        <v>9002.0</v>
      </c>
      <c r="J188" s="27">
        <v>18089.0</v>
      </c>
      <c r="K188" s="27" t="s">
        <v>82</v>
      </c>
      <c r="L188" s="39" t="str">
        <f>J188*6</f>
        <v>108534</v>
      </c>
      <c r="M188" s="40">
        <v>113124.0</v>
      </c>
      <c r="N188" s="36" t="str">
        <f t="shared" si="66"/>
        <v>4590</v>
      </c>
      <c r="O188" s="27" t="str">
        <f t="shared" ref="O188:O190" si="68">N188-J188</f>
        <v>-13499</v>
      </c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ht="15.75" customHeight="1">
      <c r="A189" s="27"/>
      <c r="B189" s="27"/>
      <c r="C189" s="36"/>
      <c r="D189" s="37">
        <v>43899.0</v>
      </c>
      <c r="E189" s="27" t="s">
        <v>19</v>
      </c>
      <c r="F189" s="38" t="s">
        <v>16</v>
      </c>
      <c r="G189" s="38" t="s">
        <v>21</v>
      </c>
      <c r="H189" s="38" t="s">
        <v>22</v>
      </c>
      <c r="I189" s="27">
        <v>9002.0</v>
      </c>
      <c r="J189" s="27">
        <v>18090.0</v>
      </c>
      <c r="K189" s="27" t="s">
        <v>76</v>
      </c>
      <c r="L189" s="39" t="str">
        <f>J189*7</f>
        <v>126630</v>
      </c>
      <c r="M189" s="40">
        <v>130572.0</v>
      </c>
      <c r="N189" s="36" t="str">
        <f t="shared" si="66"/>
        <v>3942</v>
      </c>
      <c r="O189" s="27" t="str">
        <f t="shared" si="68"/>
        <v>-14148</v>
      </c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ht="15.75" customHeight="1">
      <c r="A190" s="27"/>
      <c r="B190" s="27"/>
      <c r="C190" s="36"/>
      <c r="D190" s="37">
        <v>43899.0</v>
      </c>
      <c r="E190" s="27" t="s">
        <v>19</v>
      </c>
      <c r="F190" s="38" t="s">
        <v>16</v>
      </c>
      <c r="G190" s="38" t="s">
        <v>21</v>
      </c>
      <c r="H190" s="38" t="s">
        <v>25</v>
      </c>
      <c r="I190" s="27">
        <v>24022.0</v>
      </c>
      <c r="J190" s="27">
        <v>32676.0</v>
      </c>
      <c r="K190" s="27" t="s">
        <v>80</v>
      </c>
      <c r="L190" s="39" t="str">
        <f>J190*3</f>
        <v>98028</v>
      </c>
      <c r="M190" s="40">
        <v>105695.0</v>
      </c>
      <c r="N190" s="36" t="str">
        <f t="shared" si="66"/>
        <v>7667</v>
      </c>
      <c r="O190" s="27" t="str">
        <f t="shared" si="68"/>
        <v>-25009</v>
      </c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ht="15.75" customHeight="1">
      <c r="A191" s="27"/>
      <c r="B191" s="27"/>
      <c r="C191" s="36"/>
      <c r="D191" s="37">
        <v>43899.0</v>
      </c>
      <c r="E191" s="27"/>
      <c r="F191" s="38" t="s">
        <v>16</v>
      </c>
      <c r="G191" s="38" t="s">
        <v>29</v>
      </c>
      <c r="H191" s="38" t="s">
        <v>30</v>
      </c>
      <c r="I191" s="27"/>
      <c r="J191" s="27"/>
      <c r="K191" s="27"/>
      <c r="L191" s="39">
        <v>0.0</v>
      </c>
      <c r="M191" s="40">
        <v>0.0</v>
      </c>
      <c r="N191" s="36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ht="15.75" customHeight="1">
      <c r="A192" s="27"/>
      <c r="B192" s="27">
        <v>113.0</v>
      </c>
      <c r="C192" s="36" t="s">
        <v>98</v>
      </c>
      <c r="D192" s="37">
        <v>43899.0</v>
      </c>
      <c r="E192" s="27" t="s">
        <v>15</v>
      </c>
      <c r="F192" s="38" t="s">
        <v>16</v>
      </c>
      <c r="G192" s="38" t="s">
        <v>29</v>
      </c>
      <c r="H192" s="38" t="s">
        <v>34</v>
      </c>
      <c r="I192" s="27">
        <v>9002.0</v>
      </c>
      <c r="J192" s="27">
        <v>18090.0</v>
      </c>
      <c r="K192" s="27" t="s">
        <v>82</v>
      </c>
      <c r="L192" s="39" t="str">
        <f>J192*6</f>
        <v>108540</v>
      </c>
      <c r="M192" s="40">
        <v>110782.0</v>
      </c>
      <c r="N192" s="36" t="str">
        <f>M192-L192</f>
        <v>2242</v>
      </c>
      <c r="O192" s="27" t="str">
        <f>N192-J192</f>
        <v>-15848</v>
      </c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ht="15.75" customHeight="1">
      <c r="A193" s="27"/>
      <c r="B193" s="27"/>
      <c r="C193" s="36"/>
      <c r="D193" s="37">
        <v>43899.0</v>
      </c>
      <c r="E193" s="27"/>
      <c r="F193" s="38" t="s">
        <v>16</v>
      </c>
      <c r="G193" s="38" t="s">
        <v>37</v>
      </c>
      <c r="H193" s="38" t="s">
        <v>38</v>
      </c>
      <c r="I193" s="27"/>
      <c r="J193" s="27"/>
      <c r="K193" s="27"/>
      <c r="L193" s="39">
        <v>0.0</v>
      </c>
      <c r="M193" s="40">
        <v>0.0</v>
      </c>
      <c r="N193" s="36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ht="15.75" customHeight="1">
      <c r="A194" s="27"/>
      <c r="B194" s="27"/>
      <c r="C194" s="36"/>
      <c r="D194" s="37">
        <v>43899.0</v>
      </c>
      <c r="E194" s="27"/>
      <c r="F194" s="38" t="s">
        <v>16</v>
      </c>
      <c r="G194" s="38" t="s">
        <v>37</v>
      </c>
      <c r="H194" s="38" t="s">
        <v>41</v>
      </c>
      <c r="I194" s="27"/>
      <c r="J194" s="27"/>
      <c r="K194" s="27"/>
      <c r="L194" s="39">
        <v>0.0</v>
      </c>
      <c r="M194" s="40">
        <v>0.0</v>
      </c>
      <c r="N194" s="36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ht="15.75" customHeight="1">
      <c r="A195" s="27"/>
      <c r="B195" s="27"/>
      <c r="C195" s="36"/>
      <c r="D195" s="37">
        <v>43899.0</v>
      </c>
      <c r="E195" s="27" t="s">
        <v>56</v>
      </c>
      <c r="F195" s="38" t="s">
        <v>16</v>
      </c>
      <c r="G195" s="38" t="s">
        <v>44</v>
      </c>
      <c r="H195" s="38" t="s">
        <v>45</v>
      </c>
      <c r="I195" s="27" t="s">
        <v>110</v>
      </c>
      <c r="J195" s="27">
        <v>37823.0</v>
      </c>
      <c r="K195" s="27" t="s">
        <v>91</v>
      </c>
      <c r="L195" s="39" t="str">
        <f t="shared" ref="L195:L196" si="69">J195*4</f>
        <v>151292</v>
      </c>
      <c r="M195" s="40">
        <v>151292.0</v>
      </c>
      <c r="N195" s="36" t="str">
        <f t="shared" ref="N195:N196" si="70">M195-L195</f>
        <v>0</v>
      </c>
      <c r="O195" s="27" t="str">
        <f t="shared" ref="O195:O196" si="71">N195-J195</f>
        <v>-37823</v>
      </c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ht="15.75" customHeight="1">
      <c r="A196" s="41"/>
      <c r="B196" s="41"/>
      <c r="C196" s="42"/>
      <c r="D196" s="43">
        <v>43899.0</v>
      </c>
      <c r="E196" s="41" t="s">
        <v>58</v>
      </c>
      <c r="F196" s="44" t="s">
        <v>16</v>
      </c>
      <c r="G196" s="44" t="s">
        <v>44</v>
      </c>
      <c r="H196" s="44" t="s">
        <v>48</v>
      </c>
      <c r="I196" s="41" t="s">
        <v>111</v>
      </c>
      <c r="J196" s="41">
        <v>37992.0</v>
      </c>
      <c r="K196" s="41" t="s">
        <v>91</v>
      </c>
      <c r="L196" s="45" t="str">
        <f t="shared" si="69"/>
        <v>151968</v>
      </c>
      <c r="M196" s="46">
        <v>180463.0</v>
      </c>
      <c r="N196" s="42" t="str">
        <f t="shared" si="70"/>
        <v>28495</v>
      </c>
      <c r="O196" s="41" t="str">
        <f t="shared" si="71"/>
        <v>-9497</v>
      </c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ht="15.75" customHeight="1">
      <c r="A197" s="27"/>
      <c r="B197" s="27"/>
      <c r="C197" s="36"/>
      <c r="D197" s="37">
        <v>43901.0</v>
      </c>
      <c r="E197" s="27"/>
      <c r="F197" s="38" t="s">
        <v>12</v>
      </c>
      <c r="G197" s="38" t="s">
        <v>11</v>
      </c>
      <c r="H197" s="38" t="s">
        <v>13</v>
      </c>
      <c r="I197" s="27"/>
      <c r="J197" s="27"/>
      <c r="K197" s="27"/>
      <c r="L197" s="39">
        <v>0.0</v>
      </c>
      <c r="M197" s="40">
        <v>0.0</v>
      </c>
      <c r="N197" s="36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7"/>
      <c r="B198" s="27"/>
      <c r="C198" s="36"/>
      <c r="D198" s="37">
        <v>43901.0</v>
      </c>
      <c r="E198" s="27"/>
      <c r="F198" s="38" t="s">
        <v>12</v>
      </c>
      <c r="G198" s="38" t="s">
        <v>11</v>
      </c>
      <c r="H198" s="38" t="s">
        <v>17</v>
      </c>
      <c r="I198" s="27"/>
      <c r="J198" s="27"/>
      <c r="K198" s="27"/>
      <c r="L198" s="39">
        <v>0.0</v>
      </c>
      <c r="M198" s="40">
        <v>0.0</v>
      </c>
      <c r="N198" s="36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7"/>
      <c r="B199" s="27"/>
      <c r="C199" s="36"/>
      <c r="D199" s="37">
        <v>43901.0</v>
      </c>
      <c r="E199" s="27" t="s">
        <v>27</v>
      </c>
      <c r="F199" s="38" t="s">
        <v>12</v>
      </c>
      <c r="G199" s="38" t="s">
        <v>21</v>
      </c>
      <c r="H199" s="38" t="s">
        <v>22</v>
      </c>
      <c r="I199" s="27">
        <v>9002.0</v>
      </c>
      <c r="J199" s="27">
        <v>18090.0</v>
      </c>
      <c r="K199" s="27" t="s">
        <v>79</v>
      </c>
      <c r="L199" s="39" t="str">
        <f>J199*8</f>
        <v>144720</v>
      </c>
      <c r="M199" s="40">
        <v>133695.0</v>
      </c>
      <c r="N199" s="36" t="str">
        <f>M199-L199</f>
        <v>-11025</v>
      </c>
      <c r="O199" s="27" t="str">
        <f>N199+J199</f>
        <v>7065</v>
      </c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7"/>
      <c r="B200" s="27"/>
      <c r="C200" s="36"/>
      <c r="D200" s="37">
        <v>43901.0</v>
      </c>
      <c r="E200" s="27" t="s">
        <v>27</v>
      </c>
      <c r="F200" s="38" t="s">
        <v>12</v>
      </c>
      <c r="G200" s="38" t="s">
        <v>21</v>
      </c>
      <c r="H200" s="38" t="s">
        <v>22</v>
      </c>
      <c r="I200" s="27">
        <v>4003.0</v>
      </c>
      <c r="J200" s="27">
        <v>13939.0</v>
      </c>
      <c r="K200" s="27"/>
      <c r="L200" s="39"/>
      <c r="M200" s="40"/>
      <c r="N200" s="36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7"/>
      <c r="B201" s="27"/>
      <c r="C201" s="36"/>
      <c r="D201" s="37">
        <v>43901.0</v>
      </c>
      <c r="E201" s="27" t="s">
        <v>27</v>
      </c>
      <c r="F201" s="38" t="s">
        <v>12</v>
      </c>
      <c r="G201" s="38" t="s">
        <v>21</v>
      </c>
      <c r="H201" s="38" t="s">
        <v>25</v>
      </c>
      <c r="I201" s="27">
        <v>24022.0</v>
      </c>
      <c r="J201" s="27">
        <v>32676.0</v>
      </c>
      <c r="K201" s="27" t="s">
        <v>91</v>
      </c>
      <c r="L201" s="39" t="str">
        <f>J201*4</f>
        <v>130704</v>
      </c>
      <c r="M201" s="40">
        <v>126575.0</v>
      </c>
      <c r="N201" s="36" t="str">
        <f t="shared" ref="N201:N202" si="72">M201-L201</f>
        <v>-4129</v>
      </c>
      <c r="O201" s="27" t="str">
        <f>N201+J201</f>
        <v>28547</v>
      </c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7"/>
      <c r="B202" s="27"/>
      <c r="C202" s="36"/>
      <c r="D202" s="37">
        <v>43901.0</v>
      </c>
      <c r="E202" s="27" t="s">
        <v>54</v>
      </c>
      <c r="F202" s="38" t="s">
        <v>12</v>
      </c>
      <c r="G202" s="38" t="s">
        <v>29</v>
      </c>
      <c r="H202" s="38" t="s">
        <v>30</v>
      </c>
      <c r="I202" s="27">
        <v>4003.0</v>
      </c>
      <c r="J202" s="27">
        <v>13939.0</v>
      </c>
      <c r="K202" s="27">
        <v>11.0</v>
      </c>
      <c r="L202" s="39" t="str">
        <f>J202*K202</f>
        <v>153329</v>
      </c>
      <c r="M202" s="40">
        <v>174072.0</v>
      </c>
      <c r="N202" s="36" t="str">
        <f t="shared" si="72"/>
        <v>20743</v>
      </c>
      <c r="O202" s="27" t="str">
        <f>N202-J202</f>
        <v>6804</v>
      </c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7"/>
      <c r="B203" s="27"/>
      <c r="C203" s="36"/>
      <c r="D203" s="37">
        <v>43901.0</v>
      </c>
      <c r="E203" s="27" t="s">
        <v>54</v>
      </c>
      <c r="F203" s="38" t="s">
        <v>12</v>
      </c>
      <c r="G203" s="38" t="s">
        <v>29</v>
      </c>
      <c r="H203" s="38" t="s">
        <v>30</v>
      </c>
      <c r="I203" s="27">
        <v>9002.0</v>
      </c>
      <c r="J203" s="27">
        <v>18090.0</v>
      </c>
      <c r="K203" s="27"/>
      <c r="L203" s="39"/>
      <c r="M203" s="40"/>
      <c r="N203" s="36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7"/>
      <c r="B204" s="27"/>
      <c r="C204" s="36"/>
      <c r="D204" s="37">
        <v>43901.0</v>
      </c>
      <c r="E204" s="27" t="s">
        <v>54</v>
      </c>
      <c r="F204" s="38" t="s">
        <v>12</v>
      </c>
      <c r="G204" s="38" t="s">
        <v>29</v>
      </c>
      <c r="H204" s="38" t="s">
        <v>34</v>
      </c>
      <c r="I204" s="27">
        <v>9002.0</v>
      </c>
      <c r="J204" s="27">
        <v>18090.0</v>
      </c>
      <c r="K204" s="27" t="s">
        <v>76</v>
      </c>
      <c r="L204" s="39" t="str">
        <f>J204*7</f>
        <v>126630</v>
      </c>
      <c r="M204" s="40">
        <v>125093.0</v>
      </c>
      <c r="N204" s="36" t="str">
        <f>M204-L204</f>
        <v>-1537</v>
      </c>
      <c r="O204" s="27" t="str">
        <f>N204+J204</f>
        <v>16553</v>
      </c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7"/>
      <c r="B205" s="27">
        <v>133.0</v>
      </c>
      <c r="C205" s="36" t="s">
        <v>112</v>
      </c>
      <c r="D205" s="37">
        <v>43901.0</v>
      </c>
      <c r="E205" s="27" t="s">
        <v>54</v>
      </c>
      <c r="F205" s="38" t="s">
        <v>12</v>
      </c>
      <c r="G205" s="38" t="s">
        <v>29</v>
      </c>
      <c r="H205" s="38" t="s">
        <v>34</v>
      </c>
      <c r="I205" s="27">
        <v>7001.0</v>
      </c>
      <c r="J205" s="27">
        <v>31454.0</v>
      </c>
      <c r="K205" s="27"/>
      <c r="L205" s="39"/>
      <c r="M205" s="40"/>
      <c r="N205" s="36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7"/>
      <c r="B206" s="27"/>
      <c r="C206" s="36"/>
      <c r="D206" s="37">
        <v>43901.0</v>
      </c>
      <c r="E206" s="27"/>
      <c r="F206" s="38" t="s">
        <v>12</v>
      </c>
      <c r="G206" s="38" t="s">
        <v>37</v>
      </c>
      <c r="H206" s="38" t="s">
        <v>38</v>
      </c>
      <c r="I206" s="27"/>
      <c r="J206" s="27"/>
      <c r="K206" s="27"/>
      <c r="L206" s="39"/>
      <c r="M206" s="40"/>
      <c r="N206" s="36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27"/>
      <c r="B207" s="27">
        <v>72.0</v>
      </c>
      <c r="C207" s="36" t="s">
        <v>109</v>
      </c>
      <c r="D207" s="37">
        <v>43901.0</v>
      </c>
      <c r="E207" s="27" t="s">
        <v>84</v>
      </c>
      <c r="F207" s="38" t="s">
        <v>12</v>
      </c>
      <c r="G207" s="38" t="s">
        <v>37</v>
      </c>
      <c r="H207" s="38" t="s">
        <v>41</v>
      </c>
      <c r="I207" s="27">
        <v>4003.0</v>
      </c>
      <c r="J207" s="27">
        <v>13939.0</v>
      </c>
      <c r="K207" s="27" t="s">
        <v>94</v>
      </c>
      <c r="L207" s="39" t="str">
        <f>J207*12</f>
        <v>167268</v>
      </c>
      <c r="M207" s="40">
        <v>180745.0</v>
      </c>
      <c r="N207" s="36" t="str">
        <f t="shared" ref="N207:N209" si="73">M207-L207</f>
        <v>13477</v>
      </c>
      <c r="O207" s="27" t="str">
        <f t="shared" ref="O207:O209" si="74">N207-J207</f>
        <v>-462</v>
      </c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ht="15.75" customHeight="1">
      <c r="A208" s="27"/>
      <c r="B208" s="27">
        <v>182.5</v>
      </c>
      <c r="C208" s="36" t="s">
        <v>113</v>
      </c>
      <c r="D208" s="37">
        <v>43901.0</v>
      </c>
      <c r="E208" s="27" t="s">
        <v>56</v>
      </c>
      <c r="F208" s="38" t="s">
        <v>12</v>
      </c>
      <c r="G208" s="38" t="s">
        <v>44</v>
      </c>
      <c r="H208" s="38" t="s">
        <v>45</v>
      </c>
      <c r="I208" s="27" t="s">
        <v>88</v>
      </c>
      <c r="J208" s="27">
        <v>27714.0</v>
      </c>
      <c r="K208" s="27">
        <v>4.0</v>
      </c>
      <c r="L208" s="39" t="str">
        <f t="shared" ref="L208:L209" si="75">J208*K208</f>
        <v>110856</v>
      </c>
      <c r="M208" s="40">
        <v>134906.0</v>
      </c>
      <c r="N208" s="36" t="str">
        <f t="shared" si="73"/>
        <v>24050</v>
      </c>
      <c r="O208" s="27" t="str">
        <f t="shared" si="74"/>
        <v>-3664</v>
      </c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ht="15.75" customHeight="1">
      <c r="A209" s="41"/>
      <c r="B209" s="41"/>
      <c r="C209" s="42"/>
      <c r="D209" s="43">
        <v>43901.0</v>
      </c>
      <c r="E209" s="41" t="s">
        <v>58</v>
      </c>
      <c r="F209" s="44" t="s">
        <v>12</v>
      </c>
      <c r="G209" s="44" t="s">
        <v>44</v>
      </c>
      <c r="H209" s="44" t="s">
        <v>48</v>
      </c>
      <c r="I209" s="41" t="s">
        <v>111</v>
      </c>
      <c r="J209" s="41">
        <v>37992.0</v>
      </c>
      <c r="K209" s="41">
        <v>5.0</v>
      </c>
      <c r="L209" s="45" t="str">
        <f t="shared" si="75"/>
        <v>189960</v>
      </c>
      <c r="M209" s="46">
        <v>200153.0</v>
      </c>
      <c r="N209" s="42" t="str">
        <f t="shared" si="73"/>
        <v>10193</v>
      </c>
      <c r="O209" s="41" t="str">
        <f t="shared" si="74"/>
        <v>-27799</v>
      </c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ht="15.75" customHeight="1">
      <c r="A210" s="27"/>
      <c r="B210" s="27"/>
      <c r="C210" s="36"/>
      <c r="D210" s="37">
        <v>43901.0</v>
      </c>
      <c r="E210" s="27"/>
      <c r="F210" s="38" t="s">
        <v>16</v>
      </c>
      <c r="G210" s="38" t="s">
        <v>11</v>
      </c>
      <c r="H210" s="38" t="s">
        <v>13</v>
      </c>
      <c r="I210" s="27"/>
      <c r="J210" s="27"/>
      <c r="K210" s="27"/>
      <c r="L210" s="39">
        <v>0.0</v>
      </c>
      <c r="M210" s="40">
        <v>0.0</v>
      </c>
      <c r="N210" s="36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ht="15.75" customHeight="1">
      <c r="A211" s="27"/>
      <c r="B211" s="27"/>
      <c r="C211" s="36"/>
      <c r="D211" s="37">
        <v>43901.0</v>
      </c>
      <c r="E211" s="27"/>
      <c r="F211" s="38" t="s">
        <v>16</v>
      </c>
      <c r="G211" s="38" t="s">
        <v>11</v>
      </c>
      <c r="H211" s="38" t="s">
        <v>17</v>
      </c>
      <c r="I211" s="27"/>
      <c r="J211" s="27"/>
      <c r="K211" s="27"/>
      <c r="L211" s="39">
        <v>0.0</v>
      </c>
      <c r="M211" s="40">
        <v>0.0</v>
      </c>
      <c r="N211" s="36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ht="15.75" customHeight="1">
      <c r="A212" s="27"/>
      <c r="B212" s="27"/>
      <c r="C212" s="36"/>
      <c r="D212" s="37">
        <v>43901.0</v>
      </c>
      <c r="E212" s="27"/>
      <c r="F212" s="38" t="s">
        <v>16</v>
      </c>
      <c r="G212" s="38" t="s">
        <v>21</v>
      </c>
      <c r="H212" s="38" t="s">
        <v>22</v>
      </c>
      <c r="I212" s="27"/>
      <c r="J212" s="27"/>
      <c r="K212" s="27"/>
      <c r="L212" s="39">
        <v>0.0</v>
      </c>
      <c r="M212" s="40">
        <v>0.0</v>
      </c>
      <c r="N212" s="36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ht="15.75" customHeight="1">
      <c r="A213" s="27"/>
      <c r="B213" s="27"/>
      <c r="C213" s="36"/>
      <c r="D213" s="37">
        <v>43901.0</v>
      </c>
      <c r="E213" s="27"/>
      <c r="F213" s="38" t="s">
        <v>16</v>
      </c>
      <c r="G213" s="38" t="s">
        <v>21</v>
      </c>
      <c r="H213" s="38" t="s">
        <v>25</v>
      </c>
      <c r="I213" s="27"/>
      <c r="J213" s="27"/>
      <c r="K213" s="27"/>
      <c r="L213" s="39">
        <v>0.0</v>
      </c>
      <c r="M213" s="40">
        <v>0.0</v>
      </c>
      <c r="N213" s="36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ht="15.75" customHeight="1">
      <c r="A214" s="27"/>
      <c r="B214" s="27"/>
      <c r="C214" s="36"/>
      <c r="D214" s="37">
        <v>43901.0</v>
      </c>
      <c r="E214" s="27"/>
      <c r="F214" s="38" t="s">
        <v>16</v>
      </c>
      <c r="G214" s="38" t="s">
        <v>29</v>
      </c>
      <c r="H214" s="38" t="s">
        <v>30</v>
      </c>
      <c r="I214" s="27"/>
      <c r="J214" s="27"/>
      <c r="K214" s="27"/>
      <c r="L214" s="39">
        <v>0.0</v>
      </c>
      <c r="M214" s="40">
        <v>0.0</v>
      </c>
      <c r="N214" s="36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ht="15.75" customHeight="1">
      <c r="A215" s="27"/>
      <c r="B215" s="27">
        <v>133.0</v>
      </c>
      <c r="C215" s="36" t="s">
        <v>112</v>
      </c>
      <c r="D215" s="37">
        <v>43901.0</v>
      </c>
      <c r="E215" s="27" t="s">
        <v>15</v>
      </c>
      <c r="F215" s="38" t="s">
        <v>16</v>
      </c>
      <c r="G215" s="38" t="s">
        <v>29</v>
      </c>
      <c r="H215" s="38" t="s">
        <v>34</v>
      </c>
      <c r="I215" s="27">
        <v>7001.0</v>
      </c>
      <c r="J215" s="27">
        <v>31454.0</v>
      </c>
      <c r="K215" s="27" t="s">
        <v>82</v>
      </c>
      <c r="L215" s="39" t="str">
        <f>J215*6</f>
        <v>188724</v>
      </c>
      <c r="M215" s="40">
        <v>202682.0</v>
      </c>
      <c r="N215" s="36" t="str">
        <f>M215-L215</f>
        <v>13958</v>
      </c>
      <c r="O215" s="27" t="str">
        <f>N215-J215</f>
        <v>-17496</v>
      </c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ht="15.75" customHeight="1">
      <c r="A216" s="27"/>
      <c r="B216" s="27"/>
      <c r="C216" s="36"/>
      <c r="D216" s="37">
        <v>43901.0</v>
      </c>
      <c r="E216" s="27"/>
      <c r="F216" s="38" t="s">
        <v>16</v>
      </c>
      <c r="G216" s="38" t="s">
        <v>37</v>
      </c>
      <c r="H216" s="38" t="s">
        <v>38</v>
      </c>
      <c r="I216" s="27"/>
      <c r="J216" s="27"/>
      <c r="K216" s="27"/>
      <c r="L216" s="39">
        <v>0.0</v>
      </c>
      <c r="M216" s="40">
        <v>0.0</v>
      </c>
      <c r="N216" s="36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ht="15.75" customHeight="1">
      <c r="A217" s="27"/>
      <c r="B217" s="27"/>
      <c r="C217" s="36"/>
      <c r="D217" s="37">
        <v>43901.0</v>
      </c>
      <c r="E217" s="27"/>
      <c r="F217" s="38" t="s">
        <v>16</v>
      </c>
      <c r="G217" s="38" t="s">
        <v>37</v>
      </c>
      <c r="H217" s="38" t="s">
        <v>41</v>
      </c>
      <c r="I217" s="27"/>
      <c r="J217" s="27"/>
      <c r="K217" s="27"/>
      <c r="L217" s="39">
        <v>0.0</v>
      </c>
      <c r="M217" s="40">
        <v>0.0</v>
      </c>
      <c r="N217" s="36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ht="15.75" customHeight="1">
      <c r="A218" s="27"/>
      <c r="B218" s="27">
        <v>182.5</v>
      </c>
      <c r="C218" s="36" t="s">
        <v>113</v>
      </c>
      <c r="D218" s="37">
        <v>43901.0</v>
      </c>
      <c r="E218" s="27" t="s">
        <v>47</v>
      </c>
      <c r="F218" s="38" t="s">
        <v>16</v>
      </c>
      <c r="G218" s="38" t="s">
        <v>44</v>
      </c>
      <c r="H218" s="38" t="s">
        <v>45</v>
      </c>
      <c r="I218" s="27" t="s">
        <v>88</v>
      </c>
      <c r="J218" s="27">
        <v>27714.0</v>
      </c>
      <c r="K218" s="27">
        <v>5.0</v>
      </c>
      <c r="L218" s="39" t="str">
        <f>J218*K218</f>
        <v>138570</v>
      </c>
      <c r="M218" s="40">
        <v>138570.0</v>
      </c>
      <c r="N218" s="36" t="str">
        <f t="shared" ref="N218:N219" si="76">M218-L218</f>
        <v>0</v>
      </c>
      <c r="O218" s="27" t="str">
        <f>N218-J218</f>
        <v>-27714</v>
      </c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ht="15.75" customHeight="1">
      <c r="A219" s="27"/>
      <c r="B219" s="27"/>
      <c r="C219" s="36"/>
      <c r="D219" s="37">
        <v>43901.0</v>
      </c>
      <c r="E219" s="27" t="s">
        <v>50</v>
      </c>
      <c r="F219" s="38" t="s">
        <v>16</v>
      </c>
      <c r="G219" s="38" t="s">
        <v>44</v>
      </c>
      <c r="H219" s="38" t="s">
        <v>48</v>
      </c>
      <c r="I219" s="27" t="s">
        <v>111</v>
      </c>
      <c r="J219" s="27">
        <v>37992.0</v>
      </c>
      <c r="K219" s="27" t="s">
        <v>82</v>
      </c>
      <c r="L219" s="39" t="str">
        <f>J219*6</f>
        <v>227952</v>
      </c>
      <c r="M219" s="40">
        <v>214390.0</v>
      </c>
      <c r="N219" s="36" t="str">
        <f t="shared" si="76"/>
        <v>-13562</v>
      </c>
      <c r="O219" s="27" t="str">
        <f>N219+J219</f>
        <v>24430</v>
      </c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ht="15.75" customHeight="1">
      <c r="A220" s="41"/>
      <c r="B220" s="41"/>
      <c r="C220" s="42"/>
      <c r="D220" s="43">
        <v>43901.0</v>
      </c>
      <c r="E220" s="41" t="s">
        <v>50</v>
      </c>
      <c r="F220" s="41" t="s">
        <v>16</v>
      </c>
      <c r="G220" s="44" t="s">
        <v>44</v>
      </c>
      <c r="H220" s="44" t="s">
        <v>48</v>
      </c>
      <c r="I220" s="41" t="s">
        <v>114</v>
      </c>
      <c r="J220" s="41">
        <v>35703.0</v>
      </c>
      <c r="K220" s="41"/>
      <c r="L220" s="45"/>
      <c r="M220" s="46"/>
      <c r="N220" s="42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ht="15.75" customHeight="1">
      <c r="A221" s="27"/>
      <c r="B221" s="27">
        <v>72.0</v>
      </c>
      <c r="C221" s="36" t="s">
        <v>101</v>
      </c>
      <c r="D221" s="37">
        <v>43902.0</v>
      </c>
      <c r="E221" s="27" t="s">
        <v>75</v>
      </c>
      <c r="F221" s="38" t="s">
        <v>12</v>
      </c>
      <c r="G221" s="38" t="s">
        <v>11</v>
      </c>
      <c r="H221" s="38" t="s">
        <v>13</v>
      </c>
      <c r="I221" s="27">
        <v>31008.0</v>
      </c>
      <c r="J221" s="27">
        <v>33286.0</v>
      </c>
      <c r="K221" s="27">
        <v>2.0</v>
      </c>
      <c r="L221" s="39" t="str">
        <f t="shared" ref="L221:L222" si="77">J221*K221</f>
        <v>66572</v>
      </c>
      <c r="M221" s="40">
        <v>182501.0</v>
      </c>
      <c r="N221" s="36" t="str">
        <f>(L221+L222)-M221</f>
        <v>-9009</v>
      </c>
      <c r="O221" s="27" t="str">
        <f>N221+J221</f>
        <v>24277</v>
      </c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5.75" customHeight="1">
      <c r="A222" s="27"/>
      <c r="B222" s="27">
        <v>121.0</v>
      </c>
      <c r="C222" s="36" t="s">
        <v>101</v>
      </c>
      <c r="D222" s="37">
        <v>43902.0</v>
      </c>
      <c r="E222" s="27" t="s">
        <v>75</v>
      </c>
      <c r="F222" s="38" t="s">
        <v>12</v>
      </c>
      <c r="G222" s="38" t="s">
        <v>11</v>
      </c>
      <c r="H222" s="38" t="s">
        <v>13</v>
      </c>
      <c r="I222" s="27">
        <v>24013.0</v>
      </c>
      <c r="J222" s="27">
        <v>35640.0</v>
      </c>
      <c r="K222" s="27">
        <v>3.0</v>
      </c>
      <c r="L222" s="39" t="str">
        <f t="shared" si="77"/>
        <v>106920</v>
      </c>
      <c r="M222" s="40"/>
      <c r="N222" s="36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5.75" customHeight="1">
      <c r="A223" s="27"/>
      <c r="B223" s="27">
        <v>139.2</v>
      </c>
      <c r="C223" s="36" t="s">
        <v>98</v>
      </c>
      <c r="D223" s="37">
        <v>43902.0</v>
      </c>
      <c r="E223" s="27" t="s">
        <v>75</v>
      </c>
      <c r="F223" s="38" t="s">
        <v>12</v>
      </c>
      <c r="G223" s="38" t="s">
        <v>11</v>
      </c>
      <c r="H223" s="38" t="s">
        <v>17</v>
      </c>
      <c r="I223" s="27">
        <v>9002.0</v>
      </c>
      <c r="J223" s="27">
        <v>18089.0</v>
      </c>
      <c r="K223" s="27" t="s">
        <v>79</v>
      </c>
      <c r="L223" s="39" t="str">
        <f>J223*8</f>
        <v>144712</v>
      </c>
      <c r="M223" s="40">
        <v>152495.0</v>
      </c>
      <c r="N223" s="36" t="str">
        <f t="shared" ref="N223:N226" si="78">M223-L223</f>
        <v>7783</v>
      </c>
      <c r="O223" s="27" t="str">
        <f>N223-J223</f>
        <v>-10306</v>
      </c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5.75" customHeight="1">
      <c r="A224" s="27"/>
      <c r="B224" s="27"/>
      <c r="C224" s="36"/>
      <c r="D224" s="37">
        <v>43902.0</v>
      </c>
      <c r="E224" s="27" t="s">
        <v>32</v>
      </c>
      <c r="F224" s="38" t="s">
        <v>12</v>
      </c>
      <c r="G224" s="38" t="s">
        <v>21</v>
      </c>
      <c r="H224" s="38" t="s">
        <v>22</v>
      </c>
      <c r="I224" s="27">
        <v>7019.0</v>
      </c>
      <c r="J224" s="27">
        <v>28506.0</v>
      </c>
      <c r="K224" s="27" t="s">
        <v>94</v>
      </c>
      <c r="L224" s="39" t="str">
        <f>J224*12</f>
        <v>342072</v>
      </c>
      <c r="M224" s="40">
        <v>169486.0</v>
      </c>
      <c r="N224" s="36" t="str">
        <f t="shared" si="78"/>
        <v>-172586</v>
      </c>
      <c r="O224" s="27" t="str">
        <f>N224+J224</f>
        <v>-144080</v>
      </c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5.75" customHeight="1">
      <c r="A225" s="27"/>
      <c r="B225" s="27"/>
      <c r="C225" s="36"/>
      <c r="D225" s="37">
        <v>43902.0</v>
      </c>
      <c r="E225" s="27" t="s">
        <v>27</v>
      </c>
      <c r="F225" s="38" t="s">
        <v>12</v>
      </c>
      <c r="G225" s="38" t="s">
        <v>21</v>
      </c>
      <c r="H225" s="38" t="s">
        <v>25</v>
      </c>
      <c r="I225" s="27">
        <v>24022.0</v>
      </c>
      <c r="J225" s="27">
        <v>32676.0</v>
      </c>
      <c r="K225" s="27" t="s">
        <v>90</v>
      </c>
      <c r="L225" s="39" t="str">
        <f>J225*5</f>
        <v>163380</v>
      </c>
      <c r="M225" s="40">
        <v>168397.0</v>
      </c>
      <c r="N225" s="36" t="str">
        <f t="shared" si="78"/>
        <v>5017</v>
      </c>
      <c r="O225" s="27" t="str">
        <f t="shared" ref="O225:O226" si="79">N225-J225</f>
        <v>-27659</v>
      </c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5.75" customHeight="1">
      <c r="A226" s="27"/>
      <c r="B226" s="27"/>
      <c r="C226" s="36"/>
      <c r="D226" s="37">
        <v>43902.0</v>
      </c>
      <c r="E226" s="27" t="s">
        <v>54</v>
      </c>
      <c r="F226" s="38" t="s">
        <v>12</v>
      </c>
      <c r="G226" s="38" t="s">
        <v>29</v>
      </c>
      <c r="H226" s="38" t="s">
        <v>30</v>
      </c>
      <c r="I226" s="27">
        <v>4003.0</v>
      </c>
      <c r="J226" s="27">
        <v>13939.0</v>
      </c>
      <c r="K226" s="27" t="s">
        <v>107</v>
      </c>
      <c r="L226" s="39" t="str">
        <f>J226*13</f>
        <v>181207</v>
      </c>
      <c r="M226" s="40">
        <v>205368.0</v>
      </c>
      <c r="N226" s="36" t="str">
        <f t="shared" si="78"/>
        <v>24161</v>
      </c>
      <c r="O226" s="27" t="str">
        <f t="shared" si="79"/>
        <v>10222</v>
      </c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5.75" customHeight="1">
      <c r="A227" s="27"/>
      <c r="B227" s="27">
        <v>90.0</v>
      </c>
      <c r="C227" s="36" t="s">
        <v>99</v>
      </c>
      <c r="D227" s="37">
        <v>43902.0</v>
      </c>
      <c r="E227" s="27" t="s">
        <v>54</v>
      </c>
      <c r="F227" s="38" t="s">
        <v>12</v>
      </c>
      <c r="G227" s="38" t="s">
        <v>29</v>
      </c>
      <c r="H227" s="38" t="s">
        <v>30</v>
      </c>
      <c r="I227" s="27" t="s">
        <v>100</v>
      </c>
      <c r="J227" s="27">
        <v>22904.0</v>
      </c>
      <c r="K227" s="27"/>
      <c r="L227" s="39"/>
      <c r="M227" s="40"/>
      <c r="N227" s="36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5.75" customHeight="1">
      <c r="A228" s="27"/>
      <c r="B228" s="27">
        <v>133.0</v>
      </c>
      <c r="C228" s="36" t="s">
        <v>112</v>
      </c>
      <c r="D228" s="37">
        <v>43902.0</v>
      </c>
      <c r="E228" s="27" t="s">
        <v>54</v>
      </c>
      <c r="F228" s="38" t="s">
        <v>12</v>
      </c>
      <c r="G228" s="38" t="s">
        <v>29</v>
      </c>
      <c r="H228" s="38" t="s">
        <v>34</v>
      </c>
      <c r="I228" s="27">
        <v>7001.0</v>
      </c>
      <c r="J228" s="27">
        <v>31454.0</v>
      </c>
      <c r="K228" s="27" t="s">
        <v>76</v>
      </c>
      <c r="L228" s="39" t="str">
        <f>J228*7</f>
        <v>220178</v>
      </c>
      <c r="M228" s="40">
        <v>202326.0</v>
      </c>
      <c r="N228" s="36" t="str">
        <f>M228-L228</f>
        <v>-17852</v>
      </c>
      <c r="O228" s="27" t="str">
        <f>N228+J228</f>
        <v>13602</v>
      </c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5.75" customHeight="1">
      <c r="A229" s="27"/>
      <c r="B229" s="27"/>
      <c r="C229" s="36"/>
      <c r="D229" s="37">
        <v>43902.0</v>
      </c>
      <c r="E229" s="27"/>
      <c r="F229" s="38" t="s">
        <v>12</v>
      </c>
      <c r="G229" s="38" t="s">
        <v>37</v>
      </c>
      <c r="H229" s="38" t="s">
        <v>38</v>
      </c>
      <c r="I229" s="27"/>
      <c r="J229" s="27"/>
      <c r="K229" s="27"/>
      <c r="L229" s="39">
        <v>0.0</v>
      </c>
      <c r="M229" s="40">
        <v>0.0</v>
      </c>
      <c r="N229" s="36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5.75" customHeight="1">
      <c r="A230" s="27"/>
      <c r="B230" s="27"/>
      <c r="C230" s="36"/>
      <c r="D230" s="37">
        <v>43902.0</v>
      </c>
      <c r="E230" s="27"/>
      <c r="F230" s="38" t="s">
        <v>12</v>
      </c>
      <c r="G230" s="38" t="s">
        <v>37</v>
      </c>
      <c r="H230" s="38" t="s">
        <v>41</v>
      </c>
      <c r="I230" s="27"/>
      <c r="J230" s="27"/>
      <c r="K230" s="27"/>
      <c r="L230" s="39">
        <v>0.0</v>
      </c>
      <c r="M230" s="40">
        <v>0.0</v>
      </c>
      <c r="N230" s="36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5.75" customHeight="1">
      <c r="A231" s="27"/>
      <c r="B231" s="27">
        <v>182.5</v>
      </c>
      <c r="C231" s="36" t="s">
        <v>113</v>
      </c>
      <c r="D231" s="37">
        <v>43902.0</v>
      </c>
      <c r="E231" s="27" t="s">
        <v>56</v>
      </c>
      <c r="F231" s="38" t="s">
        <v>12</v>
      </c>
      <c r="G231" s="38" t="s">
        <v>44</v>
      </c>
      <c r="H231" s="38" t="s">
        <v>45</v>
      </c>
      <c r="I231" s="27" t="s">
        <v>88</v>
      </c>
      <c r="J231" s="27">
        <v>27714.0</v>
      </c>
      <c r="K231" s="27">
        <v>5.0</v>
      </c>
      <c r="L231" s="39" t="str">
        <f>J231*5</f>
        <v>138570</v>
      </c>
      <c r="M231" s="40">
        <v>157629.0</v>
      </c>
      <c r="N231" s="36" t="str">
        <f t="shared" ref="N231:N234" si="80">M231-L231</f>
        <v>19059</v>
      </c>
      <c r="O231" s="27" t="str">
        <f>N231-J231</f>
        <v>-8655</v>
      </c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5.75" customHeight="1">
      <c r="A232" s="41"/>
      <c r="B232" s="41">
        <v>139.0</v>
      </c>
      <c r="C232" s="42" t="s">
        <v>113</v>
      </c>
      <c r="D232" s="43">
        <v>43902.0</v>
      </c>
      <c r="E232" s="41" t="s">
        <v>58</v>
      </c>
      <c r="F232" s="44" t="s">
        <v>12</v>
      </c>
      <c r="G232" s="44" t="s">
        <v>44</v>
      </c>
      <c r="H232" s="44" t="s">
        <v>48</v>
      </c>
      <c r="I232" s="41" t="s">
        <v>114</v>
      </c>
      <c r="J232" s="41">
        <v>35703.0</v>
      </c>
      <c r="K232" s="41" t="s">
        <v>76</v>
      </c>
      <c r="L232" s="45" t="str">
        <f>J232*7</f>
        <v>249921</v>
      </c>
      <c r="M232" s="46">
        <v>245099.0</v>
      </c>
      <c r="N232" s="42" t="str">
        <f t="shared" si="80"/>
        <v>-4822</v>
      </c>
      <c r="O232" s="41" t="str">
        <f>N232+J232</f>
        <v>30881</v>
      </c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ht="15.75" customHeight="1">
      <c r="A233" s="27"/>
      <c r="B233" s="27">
        <v>121.0</v>
      </c>
      <c r="C233" s="36" t="s">
        <v>101</v>
      </c>
      <c r="D233" s="37">
        <v>43902.0</v>
      </c>
      <c r="E233" s="27" t="s">
        <v>9</v>
      </c>
      <c r="F233" s="38" t="s">
        <v>16</v>
      </c>
      <c r="G233" s="38" t="s">
        <v>11</v>
      </c>
      <c r="H233" s="38" t="s">
        <v>13</v>
      </c>
      <c r="I233" s="27">
        <v>24013.0</v>
      </c>
      <c r="J233" s="27">
        <v>35640.0</v>
      </c>
      <c r="K233" s="27" t="s">
        <v>90</v>
      </c>
      <c r="L233" s="39" t="str">
        <f>J233*5</f>
        <v>178200</v>
      </c>
      <c r="M233" s="40">
        <v>182501.0</v>
      </c>
      <c r="N233" s="36" t="str">
        <f t="shared" si="80"/>
        <v>4301</v>
      </c>
      <c r="O233" s="27" t="str">
        <f t="shared" ref="O233:O234" si="81">N233-J233</f>
        <v>-31339</v>
      </c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5.75" customHeight="1">
      <c r="A234" s="27"/>
      <c r="B234" s="27">
        <v>139.2</v>
      </c>
      <c r="C234" s="36" t="s">
        <v>98</v>
      </c>
      <c r="D234" s="37">
        <v>43902.0</v>
      </c>
      <c r="E234" s="27" t="s">
        <v>9</v>
      </c>
      <c r="F234" s="38" t="s">
        <v>16</v>
      </c>
      <c r="G234" s="38" t="s">
        <v>11</v>
      </c>
      <c r="H234" s="38" t="s">
        <v>17</v>
      </c>
      <c r="I234" s="27">
        <v>9002.0</v>
      </c>
      <c r="J234" s="27">
        <v>18089.0</v>
      </c>
      <c r="K234" s="27" t="s">
        <v>93</v>
      </c>
      <c r="L234" s="39" t="str">
        <f>J234*9</f>
        <v>162801</v>
      </c>
      <c r="M234" s="40">
        <v>166365.0</v>
      </c>
      <c r="N234" s="36" t="str">
        <f t="shared" si="80"/>
        <v>3564</v>
      </c>
      <c r="O234" s="27" t="str">
        <f t="shared" si="81"/>
        <v>-14525</v>
      </c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5.75" customHeight="1">
      <c r="A235" s="27"/>
      <c r="B235" s="27">
        <v>99.0</v>
      </c>
      <c r="C235" s="36"/>
      <c r="D235" s="37">
        <v>43902.0</v>
      </c>
      <c r="E235" s="27" t="s">
        <v>9</v>
      </c>
      <c r="F235" s="38" t="s">
        <v>16</v>
      </c>
      <c r="G235" s="38" t="s">
        <v>11</v>
      </c>
      <c r="H235" s="38" t="s">
        <v>17</v>
      </c>
      <c r="I235" s="27" t="s">
        <v>86</v>
      </c>
      <c r="J235" s="27">
        <v>39876.0</v>
      </c>
      <c r="K235" s="27"/>
      <c r="L235" s="39"/>
      <c r="M235" s="40"/>
      <c r="N235" s="36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5.75" customHeight="1">
      <c r="A236" s="27"/>
      <c r="B236" s="27"/>
      <c r="C236" s="36"/>
      <c r="D236" s="37">
        <v>43902.0</v>
      </c>
      <c r="E236" s="27" t="s">
        <v>19</v>
      </c>
      <c r="F236" s="38" t="s">
        <v>16</v>
      </c>
      <c r="G236" s="38" t="s">
        <v>21</v>
      </c>
      <c r="H236" s="38" t="s">
        <v>22</v>
      </c>
      <c r="I236" s="27">
        <v>7019.0</v>
      </c>
      <c r="J236" s="27">
        <v>28506.0</v>
      </c>
      <c r="K236" s="27" t="s">
        <v>82</v>
      </c>
      <c r="L236" s="39" t="str">
        <f>J236*6</f>
        <v>171036</v>
      </c>
      <c r="M236" s="40">
        <v>189851.0</v>
      </c>
      <c r="N236" s="36" t="str">
        <f t="shared" ref="N236:N239" si="82">M236-L236</f>
        <v>18815</v>
      </c>
      <c r="O236" s="27" t="str">
        <f t="shared" ref="O236:O238" si="83">N236-J236</f>
        <v>-9691</v>
      </c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5.75" customHeight="1">
      <c r="A237" s="27"/>
      <c r="B237" s="27"/>
      <c r="C237" s="36"/>
      <c r="D237" s="37">
        <v>43902.0</v>
      </c>
      <c r="E237" s="27" t="s">
        <v>19</v>
      </c>
      <c r="F237" s="38" t="s">
        <v>16</v>
      </c>
      <c r="G237" s="38" t="s">
        <v>21</v>
      </c>
      <c r="H237" s="38" t="s">
        <v>25</v>
      </c>
      <c r="I237" s="27">
        <v>24022.0</v>
      </c>
      <c r="J237" s="27">
        <v>32676.0</v>
      </c>
      <c r="K237" s="27" t="s">
        <v>90</v>
      </c>
      <c r="L237" s="39" t="str">
        <f>J237*5</f>
        <v>163380</v>
      </c>
      <c r="M237" s="40">
        <v>180295.0</v>
      </c>
      <c r="N237" s="36" t="str">
        <f t="shared" si="82"/>
        <v>16915</v>
      </c>
      <c r="O237" s="27" t="str">
        <f t="shared" si="83"/>
        <v>-15761</v>
      </c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5.75" customHeight="1">
      <c r="A238" s="27"/>
      <c r="B238" s="27">
        <v>90.0</v>
      </c>
      <c r="C238" s="36" t="s">
        <v>99</v>
      </c>
      <c r="D238" s="37">
        <v>43902.0</v>
      </c>
      <c r="E238" s="27" t="s">
        <v>15</v>
      </c>
      <c r="F238" s="38" t="s">
        <v>16</v>
      </c>
      <c r="G238" s="38" t="s">
        <v>29</v>
      </c>
      <c r="H238" s="38" t="s">
        <v>30</v>
      </c>
      <c r="I238" s="27" t="s">
        <v>100</v>
      </c>
      <c r="J238" s="27">
        <v>22904.0</v>
      </c>
      <c r="K238" s="27" t="s">
        <v>76</v>
      </c>
      <c r="L238" s="39" t="str">
        <f t="shared" ref="L238:L239" si="84">J238*7</f>
        <v>160328</v>
      </c>
      <c r="M238" s="40">
        <v>165872.0</v>
      </c>
      <c r="N238" s="36" t="str">
        <f t="shared" si="82"/>
        <v>5544</v>
      </c>
      <c r="O238" s="27" t="str">
        <f t="shared" si="83"/>
        <v>-17360</v>
      </c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5.75" customHeight="1">
      <c r="A239" s="27"/>
      <c r="B239" s="27">
        <v>133.0</v>
      </c>
      <c r="C239" s="36" t="s">
        <v>112</v>
      </c>
      <c r="D239" s="37">
        <v>43902.0</v>
      </c>
      <c r="E239" s="27" t="s">
        <v>15</v>
      </c>
      <c r="F239" s="38" t="s">
        <v>16</v>
      </c>
      <c r="G239" s="38" t="s">
        <v>29</v>
      </c>
      <c r="H239" s="38" t="s">
        <v>34</v>
      </c>
      <c r="I239" s="27">
        <v>7001.0</v>
      </c>
      <c r="J239" s="27">
        <v>31454.0</v>
      </c>
      <c r="K239" s="27" t="s">
        <v>76</v>
      </c>
      <c r="L239" s="39" t="str">
        <f t="shared" si="84"/>
        <v>220178</v>
      </c>
      <c r="M239" s="40">
        <v>201462.0</v>
      </c>
      <c r="N239" s="36" t="str">
        <f t="shared" si="82"/>
        <v>-18716</v>
      </c>
      <c r="O239" s="27" t="str">
        <f>N239+J239</f>
        <v>12738</v>
      </c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5.75" customHeight="1">
      <c r="A240" s="27"/>
      <c r="B240" s="27"/>
      <c r="C240" s="36"/>
      <c r="D240" s="37">
        <v>43902.0</v>
      </c>
      <c r="E240" s="27"/>
      <c r="F240" s="38" t="s">
        <v>16</v>
      </c>
      <c r="G240" s="38" t="s">
        <v>37</v>
      </c>
      <c r="H240" s="38" t="s">
        <v>38</v>
      </c>
      <c r="I240" s="27"/>
      <c r="J240" s="27"/>
      <c r="K240" s="27"/>
      <c r="L240" s="39">
        <v>0.0</v>
      </c>
      <c r="M240" s="40">
        <v>0.0</v>
      </c>
      <c r="N240" s="36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5.75" customHeight="1">
      <c r="A241" s="27"/>
      <c r="B241" s="27"/>
      <c r="C241" s="36"/>
      <c r="D241" s="37">
        <v>43902.0</v>
      </c>
      <c r="E241" s="27"/>
      <c r="F241" s="38" t="s">
        <v>16</v>
      </c>
      <c r="G241" s="38" t="s">
        <v>37</v>
      </c>
      <c r="H241" s="38" t="s">
        <v>41</v>
      </c>
      <c r="I241" s="27"/>
      <c r="J241" s="27"/>
      <c r="K241" s="27"/>
      <c r="L241" s="39">
        <v>0.0</v>
      </c>
      <c r="M241" s="40">
        <v>0.0</v>
      </c>
      <c r="N241" s="36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5.75" customHeight="1">
      <c r="A242" s="27"/>
      <c r="B242" s="27">
        <v>182.5</v>
      </c>
      <c r="C242" s="36" t="s">
        <v>113</v>
      </c>
      <c r="D242" s="37">
        <v>43902.0</v>
      </c>
      <c r="E242" s="27" t="s">
        <v>47</v>
      </c>
      <c r="F242" s="38" t="s">
        <v>16</v>
      </c>
      <c r="G242" s="38" t="s">
        <v>44</v>
      </c>
      <c r="H242" s="38" t="s">
        <v>45</v>
      </c>
      <c r="I242" s="27" t="s">
        <v>88</v>
      </c>
      <c r="J242" s="27">
        <v>27714.0</v>
      </c>
      <c r="K242" s="27">
        <v>6.0</v>
      </c>
      <c r="L242" s="39" t="str">
        <f>J242*K242</f>
        <v>166284</v>
      </c>
      <c r="M242" s="40">
        <v>170516.0</v>
      </c>
      <c r="N242" s="36" t="str">
        <f t="shared" ref="N242:N249" si="85">M242-L242</f>
        <v>4232</v>
      </c>
      <c r="O242" s="27" t="str">
        <f t="shared" ref="O242:O245" si="86">N242-J242</f>
        <v>-23482</v>
      </c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5.75" customHeight="1">
      <c r="A243" s="41"/>
      <c r="B243" s="41">
        <v>139.0</v>
      </c>
      <c r="C243" s="42" t="s">
        <v>113</v>
      </c>
      <c r="D243" s="43">
        <v>43902.0</v>
      </c>
      <c r="E243" s="41" t="s">
        <v>50</v>
      </c>
      <c r="F243" s="41" t="s">
        <v>16</v>
      </c>
      <c r="G243" s="44" t="s">
        <v>44</v>
      </c>
      <c r="H243" s="44" t="s">
        <v>48</v>
      </c>
      <c r="I243" s="41" t="s">
        <v>114</v>
      </c>
      <c r="J243" s="41">
        <v>35705.0</v>
      </c>
      <c r="K243" s="41" t="s">
        <v>76</v>
      </c>
      <c r="L243" s="45" t="str">
        <f>J243*7</f>
        <v>249935</v>
      </c>
      <c r="M243" s="46">
        <v>250903.0</v>
      </c>
      <c r="N243" s="42" t="str">
        <f t="shared" si="85"/>
        <v>968</v>
      </c>
      <c r="O243" s="41" t="str">
        <f t="shared" si="86"/>
        <v>-34737</v>
      </c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ht="15.75" customHeight="1">
      <c r="A244" s="27"/>
      <c r="B244" s="27">
        <v>121.0</v>
      </c>
      <c r="C244" s="36" t="s">
        <v>101</v>
      </c>
      <c r="D244" s="37">
        <v>43903.0</v>
      </c>
      <c r="E244" s="27" t="s">
        <v>75</v>
      </c>
      <c r="F244" s="38" t="s">
        <v>12</v>
      </c>
      <c r="G244" s="38" t="s">
        <v>11</v>
      </c>
      <c r="H244" s="38" t="s">
        <v>13</v>
      </c>
      <c r="I244" s="27">
        <v>24013.0</v>
      </c>
      <c r="J244" s="27">
        <v>35640.0</v>
      </c>
      <c r="K244" s="27" t="s">
        <v>90</v>
      </c>
      <c r="L244" s="39" t="str">
        <f>J244*5</f>
        <v>178200</v>
      </c>
      <c r="M244" s="40">
        <v>204609.0</v>
      </c>
      <c r="N244" s="36" t="str">
        <f t="shared" si="85"/>
        <v>26409</v>
      </c>
      <c r="O244" s="27" t="str">
        <f t="shared" si="86"/>
        <v>-9231</v>
      </c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5.75" customHeight="1">
      <c r="A245" s="27"/>
      <c r="B245" s="27">
        <v>99.0</v>
      </c>
      <c r="C245" s="36"/>
      <c r="D245" s="37">
        <v>43903.0</v>
      </c>
      <c r="E245" s="27" t="s">
        <v>75</v>
      </c>
      <c r="F245" s="38" t="s">
        <v>12</v>
      </c>
      <c r="G245" s="38" t="s">
        <v>11</v>
      </c>
      <c r="H245" s="38" t="s">
        <v>17</v>
      </c>
      <c r="I245" s="27" t="s">
        <v>86</v>
      </c>
      <c r="J245" s="27">
        <v>39876.0</v>
      </c>
      <c r="K245" s="27" t="s">
        <v>91</v>
      </c>
      <c r="L245" s="39" t="str">
        <f>J245*4</f>
        <v>159504</v>
      </c>
      <c r="M245" s="40">
        <v>166370.0</v>
      </c>
      <c r="N245" s="36" t="str">
        <f t="shared" si="85"/>
        <v>6866</v>
      </c>
      <c r="O245" s="27" t="str">
        <f t="shared" si="86"/>
        <v>-33010</v>
      </c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5.75" customHeight="1">
      <c r="A246" s="27"/>
      <c r="B246" s="27"/>
      <c r="C246" s="36"/>
      <c r="D246" s="37">
        <v>43903.0</v>
      </c>
      <c r="E246" s="27" t="s">
        <v>32</v>
      </c>
      <c r="F246" s="38" t="s">
        <v>12</v>
      </c>
      <c r="G246" s="38" t="s">
        <v>21</v>
      </c>
      <c r="H246" s="38" t="s">
        <v>22</v>
      </c>
      <c r="I246" s="27">
        <v>7019.0</v>
      </c>
      <c r="J246" s="27">
        <v>28506.0</v>
      </c>
      <c r="K246" s="27" t="s">
        <v>79</v>
      </c>
      <c r="L246" s="39" t="str">
        <f>J246*8</f>
        <v>228048</v>
      </c>
      <c r="M246" s="40">
        <v>113238.0</v>
      </c>
      <c r="N246" s="36" t="str">
        <f t="shared" si="85"/>
        <v>-114810</v>
      </c>
      <c r="O246" s="27" t="str">
        <f t="shared" ref="O246:O248" si="87">N246+J246</f>
        <v>-86304</v>
      </c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5.75" customHeight="1">
      <c r="A247" s="27"/>
      <c r="B247" s="27"/>
      <c r="C247" s="36"/>
      <c r="D247" s="37">
        <v>43903.0</v>
      </c>
      <c r="E247" s="27" t="s">
        <v>27</v>
      </c>
      <c r="F247" s="38" t="s">
        <v>12</v>
      </c>
      <c r="G247" s="38" t="s">
        <v>21</v>
      </c>
      <c r="H247" s="38" t="s">
        <v>25</v>
      </c>
      <c r="I247" s="27">
        <v>24022.0</v>
      </c>
      <c r="J247" s="27">
        <v>32676.0</v>
      </c>
      <c r="K247" s="27" t="s">
        <v>90</v>
      </c>
      <c r="L247" s="39" t="str">
        <f>J247*5</f>
        <v>163380</v>
      </c>
      <c r="M247" s="40">
        <v>160672.0</v>
      </c>
      <c r="N247" s="36" t="str">
        <f t="shared" si="85"/>
        <v>-2708</v>
      </c>
      <c r="O247" s="27" t="str">
        <f t="shared" si="87"/>
        <v>29968</v>
      </c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5.75" customHeight="1">
      <c r="A248" s="27"/>
      <c r="B248" s="27">
        <v>91.5</v>
      </c>
      <c r="C248" s="36" t="s">
        <v>99</v>
      </c>
      <c r="D248" s="37">
        <v>43903.0</v>
      </c>
      <c r="E248" s="27" t="s">
        <v>54</v>
      </c>
      <c r="F248" s="38" t="s">
        <v>12</v>
      </c>
      <c r="G248" s="38" t="s">
        <v>29</v>
      </c>
      <c r="H248" s="38" t="s">
        <v>30</v>
      </c>
      <c r="I248" s="27" t="s">
        <v>100</v>
      </c>
      <c r="J248" s="27">
        <v>22904.0</v>
      </c>
      <c r="K248" s="27">
        <v>10.0</v>
      </c>
      <c r="L248" s="39" t="str">
        <f>J248*K248</f>
        <v>229040</v>
      </c>
      <c r="M248" s="40">
        <v>215680.0</v>
      </c>
      <c r="N248" s="36" t="str">
        <f t="shared" si="85"/>
        <v>-13360</v>
      </c>
      <c r="O248" s="27" t="str">
        <f t="shared" si="87"/>
        <v>9544</v>
      </c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5.75" customHeight="1">
      <c r="A249" s="27"/>
      <c r="B249" s="27">
        <v>133.0</v>
      </c>
      <c r="C249" s="36" t="s">
        <v>112</v>
      </c>
      <c r="D249" s="37">
        <v>43903.0</v>
      </c>
      <c r="E249" s="27" t="s">
        <v>54</v>
      </c>
      <c r="F249" s="38" t="s">
        <v>12</v>
      </c>
      <c r="G249" s="38" t="s">
        <v>29</v>
      </c>
      <c r="H249" s="38" t="s">
        <v>34</v>
      </c>
      <c r="I249" s="27">
        <v>7001.0</v>
      </c>
      <c r="J249" s="27">
        <v>32677.0</v>
      </c>
      <c r="K249" s="27" t="s">
        <v>82</v>
      </c>
      <c r="L249" s="39" t="str">
        <f>J249*6</f>
        <v>196062</v>
      </c>
      <c r="M249" s="40">
        <v>211480.0</v>
      </c>
      <c r="N249" s="36" t="str">
        <f t="shared" si="85"/>
        <v>15418</v>
      </c>
      <c r="O249" s="27" t="str">
        <f>N249-J249</f>
        <v>-17259</v>
      </c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5.75" customHeight="1">
      <c r="A250" s="27"/>
      <c r="B250" s="27">
        <v>146.5</v>
      </c>
      <c r="C250" s="36" t="s">
        <v>115</v>
      </c>
      <c r="D250" s="37">
        <v>43903.0</v>
      </c>
      <c r="E250" s="27" t="s">
        <v>54</v>
      </c>
      <c r="F250" s="38" t="s">
        <v>12</v>
      </c>
      <c r="G250" s="38" t="s">
        <v>29</v>
      </c>
      <c r="H250" s="38" t="s">
        <v>34</v>
      </c>
      <c r="I250" s="27" t="s">
        <v>116</v>
      </c>
      <c r="J250" s="27">
        <v>31454.0</v>
      </c>
      <c r="K250" s="27"/>
      <c r="L250" s="39"/>
      <c r="M250" s="40"/>
      <c r="N250" s="36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5.75" customHeight="1">
      <c r="A251" s="27"/>
      <c r="B251" s="27">
        <v>99.0</v>
      </c>
      <c r="C251" s="36" t="s">
        <v>112</v>
      </c>
      <c r="D251" s="37">
        <v>43903.0</v>
      </c>
      <c r="E251" s="27" t="s">
        <v>84</v>
      </c>
      <c r="F251" s="38" t="s">
        <v>12</v>
      </c>
      <c r="G251" s="38" t="s">
        <v>37</v>
      </c>
      <c r="H251" s="38" t="s">
        <v>38</v>
      </c>
      <c r="I251" s="27">
        <v>7001.0</v>
      </c>
      <c r="J251" s="27">
        <v>30893.0</v>
      </c>
      <c r="K251" s="27" t="s">
        <v>76</v>
      </c>
      <c r="L251" s="39" t="str">
        <f>J251*7</f>
        <v>216251</v>
      </c>
      <c r="M251" s="40">
        <v>207300.0</v>
      </c>
      <c r="N251" s="36" t="str">
        <f t="shared" ref="N251:N254" si="88">M251-L251</f>
        <v>-8951</v>
      </c>
      <c r="O251" s="27" t="str">
        <f t="shared" ref="O251:O252" si="89">N251+J251</f>
        <v>21942</v>
      </c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5.75" customHeight="1">
      <c r="A252" s="27"/>
      <c r="B252" s="27">
        <v>100.0</v>
      </c>
      <c r="C252" s="36" t="s">
        <v>112</v>
      </c>
      <c r="D252" s="37">
        <v>43903.0</v>
      </c>
      <c r="E252" s="27" t="s">
        <v>84</v>
      </c>
      <c r="F252" s="38" t="s">
        <v>12</v>
      </c>
      <c r="G252" s="38" t="s">
        <v>37</v>
      </c>
      <c r="H252" s="38" t="s">
        <v>41</v>
      </c>
      <c r="I252" s="27">
        <v>7019.0</v>
      </c>
      <c r="J252" s="27">
        <v>28152.0</v>
      </c>
      <c r="K252" s="27" t="s">
        <v>79</v>
      </c>
      <c r="L252" s="39" t="str">
        <f>J252*8</f>
        <v>225216</v>
      </c>
      <c r="M252" s="40">
        <v>212130.0</v>
      </c>
      <c r="N252" s="36" t="str">
        <f t="shared" si="88"/>
        <v>-13086</v>
      </c>
      <c r="O252" s="27" t="str">
        <f t="shared" si="89"/>
        <v>15066</v>
      </c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7"/>
      <c r="B253" s="27"/>
      <c r="C253" s="36"/>
      <c r="D253" s="37">
        <v>43903.0</v>
      </c>
      <c r="E253" s="27" t="s">
        <v>58</v>
      </c>
      <c r="F253" s="38" t="s">
        <v>12</v>
      </c>
      <c r="G253" s="38" t="s">
        <v>44</v>
      </c>
      <c r="H253" s="38" t="s">
        <v>45</v>
      </c>
      <c r="I253" s="27" t="s">
        <v>88</v>
      </c>
      <c r="J253" s="27">
        <v>27714.0</v>
      </c>
      <c r="K253" s="27">
        <v>2.0</v>
      </c>
      <c r="L253" s="39" t="str">
        <f>J253*K253</f>
        <v>55428</v>
      </c>
      <c r="M253" s="40">
        <v>70412.0</v>
      </c>
      <c r="N253" s="36" t="str">
        <f t="shared" si="88"/>
        <v>14984</v>
      </c>
      <c r="O253" s="27" t="str">
        <f t="shared" ref="O253:O254" si="90">N253-J253</f>
        <v>-12730</v>
      </c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27"/>
      <c r="B254" s="27">
        <v>139.0</v>
      </c>
      <c r="C254" s="36" t="s">
        <v>113</v>
      </c>
      <c r="D254" s="37">
        <v>43903.0</v>
      </c>
      <c r="E254" s="27" t="s">
        <v>56</v>
      </c>
      <c r="F254" s="38" t="s">
        <v>12</v>
      </c>
      <c r="G254" s="38" t="s">
        <v>44</v>
      </c>
      <c r="H254" s="38" t="s">
        <v>48</v>
      </c>
      <c r="I254" s="27" t="s">
        <v>114</v>
      </c>
      <c r="J254" s="27">
        <v>35705.0</v>
      </c>
      <c r="K254" s="27" t="s">
        <v>90</v>
      </c>
      <c r="L254" s="39" t="str">
        <f>J254*5</f>
        <v>178525</v>
      </c>
      <c r="M254" s="40">
        <v>186265.0</v>
      </c>
      <c r="N254" s="36" t="str">
        <f t="shared" si="88"/>
        <v>7740</v>
      </c>
      <c r="O254" s="27" t="str">
        <f t="shared" si="90"/>
        <v>-27965</v>
      </c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5.75" customHeight="1">
      <c r="A255" s="41"/>
      <c r="B255" s="41">
        <v>120.5</v>
      </c>
      <c r="C255" s="42"/>
      <c r="D255" s="43">
        <v>43903.0</v>
      </c>
      <c r="E255" s="41" t="s">
        <v>56</v>
      </c>
      <c r="F255" s="44" t="s">
        <v>12</v>
      </c>
      <c r="G255" s="44" t="s">
        <v>44</v>
      </c>
      <c r="H255" s="44" t="s">
        <v>48</v>
      </c>
      <c r="I255" s="41" t="s">
        <v>86</v>
      </c>
      <c r="J255" s="41">
        <v>39816.0</v>
      </c>
      <c r="K255" s="41"/>
      <c r="L255" s="45"/>
      <c r="M255" s="46"/>
      <c r="N255" s="42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ht="15.75" customHeight="1">
      <c r="A256" s="27"/>
      <c r="B256" s="27">
        <v>121.0</v>
      </c>
      <c r="C256" s="36" t="s">
        <v>101</v>
      </c>
      <c r="D256" s="37">
        <v>43903.0</v>
      </c>
      <c r="E256" s="27" t="s">
        <v>9</v>
      </c>
      <c r="F256" s="38" t="s">
        <v>16</v>
      </c>
      <c r="G256" s="38" t="s">
        <v>11</v>
      </c>
      <c r="H256" s="38" t="s">
        <v>13</v>
      </c>
      <c r="I256" s="27">
        <v>24013.0</v>
      </c>
      <c r="J256" s="27">
        <v>35640.0</v>
      </c>
      <c r="K256" s="27" t="s">
        <v>90</v>
      </c>
      <c r="L256" s="39" t="str">
        <f>J256*5</f>
        <v>178200</v>
      </c>
      <c r="M256" s="40">
        <v>177017.0</v>
      </c>
      <c r="N256" s="36" t="str">
        <f t="shared" ref="N256:N261" si="91">M256-L256</f>
        <v>-1183</v>
      </c>
      <c r="O256" s="27" t="str">
        <f>N256+J256</f>
        <v>34457</v>
      </c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7"/>
      <c r="B257" s="27">
        <v>99.0</v>
      </c>
      <c r="C257" s="36"/>
      <c r="D257" s="37">
        <v>43903.0</v>
      </c>
      <c r="E257" s="27" t="s">
        <v>9</v>
      </c>
      <c r="F257" s="38" t="s">
        <v>16</v>
      </c>
      <c r="G257" s="38" t="s">
        <v>11</v>
      </c>
      <c r="H257" s="38" t="s">
        <v>17</v>
      </c>
      <c r="I257" s="27" t="s">
        <v>86</v>
      </c>
      <c r="J257" s="27">
        <v>39816.0</v>
      </c>
      <c r="K257" s="27" t="s">
        <v>91</v>
      </c>
      <c r="L257" s="39" t="str">
        <f>J257*4</f>
        <v>159264</v>
      </c>
      <c r="M257" s="40">
        <v>170823.0</v>
      </c>
      <c r="N257" s="36" t="str">
        <f t="shared" si="91"/>
        <v>11559</v>
      </c>
      <c r="O257" s="27" t="str">
        <f>N257-J257</f>
        <v>-28257</v>
      </c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27"/>
      <c r="B258" s="27"/>
      <c r="C258" s="36"/>
      <c r="D258" s="37">
        <v>43903.0</v>
      </c>
      <c r="E258" s="27" t="s">
        <v>19</v>
      </c>
      <c r="F258" s="38" t="s">
        <v>16</v>
      </c>
      <c r="G258" s="38" t="s">
        <v>21</v>
      </c>
      <c r="H258" s="38" t="s">
        <v>22</v>
      </c>
      <c r="I258" s="27">
        <v>7019.0</v>
      </c>
      <c r="J258" s="27">
        <v>28506.0</v>
      </c>
      <c r="K258" s="27">
        <v>7.0</v>
      </c>
      <c r="L258" s="39" t="str">
        <f>J258*K258</f>
        <v>199542</v>
      </c>
      <c r="M258" s="40">
        <v>191196.0</v>
      </c>
      <c r="N258" s="36" t="str">
        <f t="shared" si="91"/>
        <v>-8346</v>
      </c>
      <c r="O258" s="27" t="str">
        <f>N258+J258</f>
        <v>20160</v>
      </c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5.75" customHeight="1">
      <c r="A259" s="27"/>
      <c r="B259" s="27"/>
      <c r="C259" s="36"/>
      <c r="D259" s="37">
        <v>43903.0</v>
      </c>
      <c r="E259" s="27" t="s">
        <v>19</v>
      </c>
      <c r="F259" s="38" t="s">
        <v>16</v>
      </c>
      <c r="G259" s="38" t="s">
        <v>21</v>
      </c>
      <c r="H259" s="38" t="s">
        <v>25</v>
      </c>
      <c r="I259" s="27">
        <v>24022.0</v>
      </c>
      <c r="J259" s="27">
        <v>32676.0</v>
      </c>
      <c r="K259" s="27" t="s">
        <v>90</v>
      </c>
      <c r="L259" s="39" t="str">
        <f>J259*5</f>
        <v>163380</v>
      </c>
      <c r="M259" s="40">
        <v>180295.0</v>
      </c>
      <c r="N259" s="36" t="str">
        <f t="shared" si="91"/>
        <v>16915</v>
      </c>
      <c r="O259" s="27" t="str">
        <f t="shared" ref="O259:O261" si="92">N259-J259</f>
        <v>-15761</v>
      </c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7"/>
      <c r="B260" s="27">
        <v>91.5</v>
      </c>
      <c r="C260" s="36" t="s">
        <v>99</v>
      </c>
      <c r="D260" s="47">
        <v>43903.0</v>
      </c>
      <c r="E260" s="27" t="s">
        <v>15</v>
      </c>
      <c r="F260" s="38" t="s">
        <v>16</v>
      </c>
      <c r="G260" s="38" t="s">
        <v>29</v>
      </c>
      <c r="H260" s="38" t="s">
        <v>30</v>
      </c>
      <c r="I260" s="27" t="s">
        <v>100</v>
      </c>
      <c r="J260" s="27">
        <v>22904.0</v>
      </c>
      <c r="K260" s="27" t="s">
        <v>76</v>
      </c>
      <c r="L260" s="39" t="str">
        <f>J260*7</f>
        <v>160328</v>
      </c>
      <c r="M260" s="40">
        <v>177872.0</v>
      </c>
      <c r="N260" s="36" t="str">
        <f t="shared" si="91"/>
        <v>17544</v>
      </c>
      <c r="O260" s="27" t="str">
        <f t="shared" si="92"/>
        <v>-5360</v>
      </c>
    </row>
    <row r="261" ht="15.75" customHeight="1">
      <c r="A261" s="27"/>
      <c r="B261" s="27">
        <v>146.5</v>
      </c>
      <c r="C261" s="36" t="s">
        <v>115</v>
      </c>
      <c r="D261" s="47">
        <v>43903.0</v>
      </c>
      <c r="E261" s="27" t="s">
        <v>15</v>
      </c>
      <c r="F261" s="38" t="s">
        <v>16</v>
      </c>
      <c r="G261" s="38" t="s">
        <v>29</v>
      </c>
      <c r="H261" s="38" t="s">
        <v>34</v>
      </c>
      <c r="I261" s="27" t="s">
        <v>116</v>
      </c>
      <c r="J261" s="27">
        <v>31454.0</v>
      </c>
      <c r="K261" s="27" t="s">
        <v>82</v>
      </c>
      <c r="L261" s="39" t="str">
        <f>J261*6</f>
        <v>188724</v>
      </c>
      <c r="M261" s="40">
        <v>202482.0</v>
      </c>
      <c r="N261" s="36" t="str">
        <f t="shared" si="91"/>
        <v>13758</v>
      </c>
      <c r="O261" s="27" t="str">
        <f t="shared" si="92"/>
        <v>-17696</v>
      </c>
    </row>
    <row r="262" ht="15.75" customHeight="1">
      <c r="A262" s="27"/>
      <c r="B262" s="27"/>
      <c r="C262" s="36"/>
      <c r="D262" s="47">
        <v>43903.0</v>
      </c>
      <c r="E262" s="27"/>
      <c r="F262" s="38" t="s">
        <v>16</v>
      </c>
      <c r="G262" s="38" t="s">
        <v>37</v>
      </c>
      <c r="H262" s="38" t="s">
        <v>38</v>
      </c>
      <c r="I262" s="27"/>
      <c r="J262" s="27"/>
      <c r="K262" s="27"/>
      <c r="L262" s="39"/>
      <c r="M262" s="40"/>
      <c r="N262" s="36"/>
      <c r="O262" s="27"/>
    </row>
    <row r="263" ht="15.75" customHeight="1">
      <c r="A263" s="27"/>
      <c r="B263" s="27"/>
      <c r="C263" s="36"/>
      <c r="D263" s="47">
        <v>43903.0</v>
      </c>
      <c r="E263" s="27"/>
      <c r="F263" s="38" t="s">
        <v>16</v>
      </c>
      <c r="G263" s="38" t="s">
        <v>37</v>
      </c>
      <c r="H263" s="38" t="s">
        <v>41</v>
      </c>
      <c r="I263" s="27"/>
      <c r="J263" s="27"/>
      <c r="K263" s="27"/>
      <c r="L263" s="39"/>
      <c r="M263" s="40"/>
      <c r="N263" s="36"/>
      <c r="O263" s="27"/>
    </row>
    <row r="264" ht="15.75" customHeight="1">
      <c r="A264" s="27"/>
      <c r="B264" s="27"/>
      <c r="C264" s="36"/>
      <c r="D264" s="47">
        <v>43903.0</v>
      </c>
      <c r="E264" s="27"/>
      <c r="F264" s="38" t="s">
        <v>16</v>
      </c>
      <c r="G264" s="38" t="s">
        <v>44</v>
      </c>
      <c r="H264" s="38" t="s">
        <v>45</v>
      </c>
      <c r="I264" s="27"/>
      <c r="J264" s="27"/>
      <c r="K264" s="27"/>
      <c r="L264" s="39"/>
      <c r="M264" s="40"/>
      <c r="N264" s="36"/>
      <c r="O264" s="27"/>
    </row>
    <row r="265" ht="15.75" customHeight="1">
      <c r="A265" s="41"/>
      <c r="B265" s="41">
        <v>120.5</v>
      </c>
      <c r="C265" s="42"/>
      <c r="D265" s="48">
        <v>43903.0</v>
      </c>
      <c r="E265" s="41" t="s">
        <v>50</v>
      </c>
      <c r="F265" s="41" t="s">
        <v>16</v>
      </c>
      <c r="G265" s="44" t="s">
        <v>44</v>
      </c>
      <c r="H265" s="44" t="s">
        <v>48</v>
      </c>
      <c r="I265" s="41" t="s">
        <v>86</v>
      </c>
      <c r="J265" s="41">
        <v>39816.0</v>
      </c>
      <c r="K265" s="41" t="s">
        <v>82</v>
      </c>
      <c r="L265" s="45" t="str">
        <f>J265*6</f>
        <v>238896</v>
      </c>
      <c r="M265" s="46">
        <v>231232.0</v>
      </c>
      <c r="N265" s="42" t="str">
        <f>M265-L265</f>
        <v>-7664</v>
      </c>
      <c r="O265" s="41" t="str">
        <f t="shared" ref="O265:O266" si="93">N265+J265</f>
        <v>32152</v>
      </c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27"/>
      <c r="B266" s="27">
        <v>121.0</v>
      </c>
      <c r="C266" s="36" t="s">
        <v>101</v>
      </c>
      <c r="D266" s="47">
        <v>43904.0</v>
      </c>
      <c r="E266" s="27" t="s">
        <v>117</v>
      </c>
      <c r="F266" s="38" t="s">
        <v>12</v>
      </c>
      <c r="G266" s="38" t="s">
        <v>11</v>
      </c>
      <c r="H266" s="38" t="s">
        <v>13</v>
      </c>
      <c r="I266" s="27">
        <v>24013.0</v>
      </c>
      <c r="J266" s="27">
        <v>35640.0</v>
      </c>
      <c r="K266" s="27">
        <v>3.0</v>
      </c>
      <c r="L266" s="39" t="str">
        <f t="shared" ref="L266:L267" si="94">J266*K266</f>
        <v>106920</v>
      </c>
      <c r="M266" s="40">
        <v>200554.0</v>
      </c>
      <c r="N266" s="36" t="str">
        <f>(L266+L267)-M266</f>
        <v>-13218</v>
      </c>
      <c r="O266" s="27" t="str">
        <f t="shared" si="93"/>
        <v>22422</v>
      </c>
    </row>
    <row r="267" ht="15.75" customHeight="1">
      <c r="A267" s="27"/>
      <c r="B267" s="27">
        <v>93.5</v>
      </c>
      <c r="C267" s="36" t="s">
        <v>118</v>
      </c>
      <c r="D267" s="47">
        <v>43904.0</v>
      </c>
      <c r="E267" s="27" t="s">
        <v>117</v>
      </c>
      <c r="F267" s="38" t="s">
        <v>12</v>
      </c>
      <c r="G267" s="38" t="s">
        <v>11</v>
      </c>
      <c r="H267" s="38" t="s">
        <v>13</v>
      </c>
      <c r="I267" s="27">
        <v>24014.0</v>
      </c>
      <c r="J267" s="27">
        <v>40208.0</v>
      </c>
      <c r="K267" s="27">
        <v>2.0</v>
      </c>
      <c r="L267" s="39" t="str">
        <f t="shared" si="94"/>
        <v>80416</v>
      </c>
      <c r="M267" s="40"/>
      <c r="N267" s="36"/>
      <c r="O267" s="27"/>
    </row>
    <row r="268" ht="15.75" customHeight="1">
      <c r="A268" s="27"/>
      <c r="B268" s="27">
        <v>99.0</v>
      </c>
      <c r="C268" s="36"/>
      <c r="D268" s="47">
        <v>43904.0</v>
      </c>
      <c r="E268" s="27" t="s">
        <v>117</v>
      </c>
      <c r="F268" s="38" t="s">
        <v>12</v>
      </c>
      <c r="G268" s="38" t="s">
        <v>11</v>
      </c>
      <c r="H268" s="38" t="s">
        <v>17</v>
      </c>
      <c r="I268" s="27" t="s">
        <v>86</v>
      </c>
      <c r="J268" s="27">
        <v>39816.0</v>
      </c>
      <c r="K268" s="27" t="s">
        <v>90</v>
      </c>
      <c r="L268" s="39" t="str">
        <f>J268*5</f>
        <v>199080</v>
      </c>
      <c r="M268" s="40">
        <v>196047.0</v>
      </c>
      <c r="N268" s="36" t="str">
        <f t="shared" ref="N268:N269" si="95">M268-L268</f>
        <v>-3033</v>
      </c>
      <c r="O268" s="27" t="str">
        <f>N268+J268</f>
        <v>36783</v>
      </c>
    </row>
    <row r="269" ht="15.75" customHeight="1">
      <c r="A269" s="27"/>
      <c r="B269" s="27"/>
      <c r="C269" s="36"/>
      <c r="D269" s="47">
        <v>43904.0</v>
      </c>
      <c r="E269" s="27" t="s">
        <v>32</v>
      </c>
      <c r="F269" s="38" t="s">
        <v>12</v>
      </c>
      <c r="G269" s="38" t="s">
        <v>21</v>
      </c>
      <c r="H269" s="38" t="s">
        <v>22</v>
      </c>
      <c r="I269" s="27" t="s">
        <v>114</v>
      </c>
      <c r="J269" s="27">
        <v>35704.0</v>
      </c>
      <c r="K269" s="27"/>
      <c r="L269" s="39"/>
      <c r="M269" s="40">
        <v>166186.0</v>
      </c>
      <c r="N269" s="36" t="str">
        <f t="shared" si="95"/>
        <v>166186</v>
      </c>
      <c r="O269" s="27" t="str">
        <f>N269-J269</f>
        <v>130482</v>
      </c>
    </row>
    <row r="270" ht="15.75" customHeight="1">
      <c r="A270" s="27"/>
      <c r="B270" s="27"/>
      <c r="C270" s="36"/>
      <c r="D270" s="47">
        <v>43904.0</v>
      </c>
      <c r="E270" s="27" t="s">
        <v>27</v>
      </c>
      <c r="F270" s="38" t="s">
        <v>12</v>
      </c>
      <c r="G270" s="38" t="s">
        <v>21</v>
      </c>
      <c r="H270" s="38" t="s">
        <v>25</v>
      </c>
      <c r="I270" s="27">
        <v>24022.0</v>
      </c>
      <c r="J270" s="27">
        <v>32676.0</v>
      </c>
      <c r="K270" s="27">
        <v>2.0</v>
      </c>
      <c r="L270" s="39" t="str">
        <f t="shared" ref="L270:L271" si="96">J270*K270</f>
        <v>65352</v>
      </c>
      <c r="M270" s="40">
        <v>167690.0</v>
      </c>
      <c r="N270" s="36" t="str">
        <f>(L270+L271)-M270</f>
        <v>-61569</v>
      </c>
      <c r="O270" s="27" t="str">
        <f>N270+J270</f>
        <v>-28893</v>
      </c>
    </row>
    <row r="271" ht="15.75" customHeight="1">
      <c r="A271" s="27"/>
      <c r="B271" s="27"/>
      <c r="C271" s="36"/>
      <c r="D271" s="47">
        <v>43904.0</v>
      </c>
      <c r="E271" s="27" t="s">
        <v>27</v>
      </c>
      <c r="F271" s="38" t="s">
        <v>12</v>
      </c>
      <c r="G271" s="38" t="s">
        <v>21</v>
      </c>
      <c r="H271" s="38" t="s">
        <v>25</v>
      </c>
      <c r="I271" s="27">
        <v>31053.0</v>
      </c>
      <c r="J271" s="27">
        <v>40769.0</v>
      </c>
      <c r="K271" s="27">
        <v>1.0</v>
      </c>
      <c r="L271" s="39" t="str">
        <f t="shared" si="96"/>
        <v>40769</v>
      </c>
      <c r="M271" s="40"/>
      <c r="N271" s="36"/>
      <c r="O271" s="27"/>
    </row>
    <row r="272" ht="15.75" customHeight="1">
      <c r="A272" s="27"/>
      <c r="B272" s="27"/>
      <c r="C272" s="36"/>
      <c r="D272" s="47">
        <v>43904.0</v>
      </c>
      <c r="E272" s="27" t="s">
        <v>27</v>
      </c>
      <c r="F272" s="38" t="s">
        <v>12</v>
      </c>
      <c r="G272" s="38" t="s">
        <v>21</v>
      </c>
      <c r="H272" s="38" t="s">
        <v>25</v>
      </c>
      <c r="I272" s="27" t="s">
        <v>119</v>
      </c>
      <c r="J272" s="27"/>
      <c r="K272" s="27" t="s">
        <v>120</v>
      </c>
      <c r="L272" s="39"/>
      <c r="M272" s="40"/>
      <c r="N272" s="36"/>
      <c r="O272" s="27"/>
    </row>
    <row r="273" ht="15.75" customHeight="1">
      <c r="A273" s="27"/>
      <c r="B273" s="27"/>
      <c r="C273" s="36"/>
      <c r="D273" s="47">
        <v>43904.0</v>
      </c>
      <c r="E273" s="27" t="s">
        <v>54</v>
      </c>
      <c r="F273" s="38" t="s">
        <v>12</v>
      </c>
      <c r="G273" s="38" t="s">
        <v>29</v>
      </c>
      <c r="H273" s="38" t="s">
        <v>30</v>
      </c>
      <c r="I273" s="27" t="s">
        <v>100</v>
      </c>
      <c r="J273" s="27">
        <v>22904.0</v>
      </c>
      <c r="K273" s="27" t="s">
        <v>79</v>
      </c>
      <c r="L273" s="39" t="str">
        <f>J273*8</f>
        <v>183232</v>
      </c>
      <c r="M273" s="40">
        <v>210335.0</v>
      </c>
      <c r="N273" s="36" t="str">
        <f>M273-L273</f>
        <v>27103</v>
      </c>
      <c r="O273" s="27" t="str">
        <f>N273-J273</f>
        <v>4199</v>
      </c>
    </row>
    <row r="274" ht="15.75" customHeight="1">
      <c r="A274" s="27"/>
      <c r="B274" s="27"/>
      <c r="C274" s="36"/>
      <c r="D274" s="47">
        <v>43904.0</v>
      </c>
      <c r="E274" s="27" t="s">
        <v>54</v>
      </c>
      <c r="F274" s="38" t="s">
        <v>12</v>
      </c>
      <c r="G274" s="38" t="s">
        <v>29</v>
      </c>
      <c r="H274" s="38" t="s">
        <v>30</v>
      </c>
      <c r="I274" s="27">
        <v>7001.0</v>
      </c>
      <c r="J274" s="27">
        <v>31454.0</v>
      </c>
      <c r="K274" s="27"/>
      <c r="L274" s="39"/>
      <c r="M274" s="40"/>
      <c r="N274" s="36"/>
      <c r="O274" s="27"/>
    </row>
    <row r="275" ht="15.75" customHeight="1">
      <c r="A275" s="27"/>
      <c r="B275" s="27">
        <v>146.5</v>
      </c>
      <c r="C275" s="36" t="s">
        <v>115</v>
      </c>
      <c r="D275" s="47">
        <v>43904.0</v>
      </c>
      <c r="E275" s="27" t="s">
        <v>54</v>
      </c>
      <c r="F275" s="38" t="s">
        <v>12</v>
      </c>
      <c r="G275" s="38" t="s">
        <v>29</v>
      </c>
      <c r="H275" s="38" t="s">
        <v>34</v>
      </c>
      <c r="I275" s="27" t="s">
        <v>116</v>
      </c>
      <c r="J275" s="27">
        <v>32677.0</v>
      </c>
      <c r="K275" s="27" t="s">
        <v>76</v>
      </c>
      <c r="L275" s="39" t="str">
        <f>J275*7</f>
        <v>228739</v>
      </c>
      <c r="M275" s="40">
        <v>218340.0</v>
      </c>
      <c r="N275" s="36" t="str">
        <f t="shared" ref="N275:N281" si="97">M275-L275</f>
        <v>-10399</v>
      </c>
      <c r="O275" s="27" t="str">
        <f>N275+J275</f>
        <v>22278</v>
      </c>
    </row>
    <row r="276" ht="15.75" customHeight="1">
      <c r="A276" s="27"/>
      <c r="B276" s="27">
        <v>99.0</v>
      </c>
      <c r="C276" s="36" t="s">
        <v>112</v>
      </c>
      <c r="D276" s="47">
        <v>43904.0</v>
      </c>
      <c r="E276" s="27" t="s">
        <v>84</v>
      </c>
      <c r="F276" s="38" t="s">
        <v>12</v>
      </c>
      <c r="G276" s="38" t="s">
        <v>37</v>
      </c>
      <c r="H276" s="38" t="s">
        <v>38</v>
      </c>
      <c r="I276" s="27">
        <v>7001.0</v>
      </c>
      <c r="J276" s="27">
        <v>30893.0</v>
      </c>
      <c r="K276" s="27" t="s">
        <v>82</v>
      </c>
      <c r="L276" s="39" t="str">
        <f>J276*6</f>
        <v>185358</v>
      </c>
      <c r="M276" s="40">
        <v>205431.0</v>
      </c>
      <c r="N276" s="36" t="str">
        <f t="shared" si="97"/>
        <v>20073</v>
      </c>
      <c r="O276" s="27" t="str">
        <f t="shared" ref="O276:O280" si="98">N276-J276</f>
        <v>-10820</v>
      </c>
    </row>
    <row r="277" ht="15.75" customHeight="1">
      <c r="A277" s="27"/>
      <c r="B277" s="27">
        <v>100.0</v>
      </c>
      <c r="C277" s="36" t="s">
        <v>112</v>
      </c>
      <c r="D277" s="47">
        <v>43904.0</v>
      </c>
      <c r="E277" s="27" t="s">
        <v>84</v>
      </c>
      <c r="F277" s="38" t="s">
        <v>12</v>
      </c>
      <c r="G277" s="38" t="s">
        <v>37</v>
      </c>
      <c r="H277" s="38" t="s">
        <v>41</v>
      </c>
      <c r="I277" s="27">
        <v>7019.0</v>
      </c>
      <c r="J277" s="27">
        <v>28152.0</v>
      </c>
      <c r="K277" s="27" t="s">
        <v>76</v>
      </c>
      <c r="L277" s="39" t="str">
        <f>J277*7</f>
        <v>197064</v>
      </c>
      <c r="M277" s="40">
        <v>210550.0</v>
      </c>
      <c r="N277" s="36" t="str">
        <f t="shared" si="97"/>
        <v>13486</v>
      </c>
      <c r="O277" s="27" t="str">
        <f t="shared" si="98"/>
        <v>-14666</v>
      </c>
    </row>
    <row r="278" ht="15.75" customHeight="1">
      <c r="A278" s="27"/>
      <c r="B278" s="27"/>
      <c r="C278" s="36"/>
      <c r="D278" s="47">
        <v>43904.0</v>
      </c>
      <c r="E278" s="27" t="s">
        <v>58</v>
      </c>
      <c r="F278" s="38" t="s">
        <v>12</v>
      </c>
      <c r="G278" s="38" t="s">
        <v>44</v>
      </c>
      <c r="H278" s="38" t="s">
        <v>45</v>
      </c>
      <c r="I278" s="27" t="s">
        <v>88</v>
      </c>
      <c r="J278" s="27">
        <v>27714.0</v>
      </c>
      <c r="K278" s="27">
        <v>3.0</v>
      </c>
      <c r="L278" s="39" t="str">
        <f>J278*K278</f>
        <v>83142</v>
      </c>
      <c r="M278" s="40">
        <v>83142.0</v>
      </c>
      <c r="N278" s="36" t="str">
        <f t="shared" si="97"/>
        <v>0</v>
      </c>
      <c r="O278" s="27" t="str">
        <f t="shared" si="98"/>
        <v>-27714</v>
      </c>
    </row>
    <row r="279" ht="15.75" customHeight="1">
      <c r="A279" s="41"/>
      <c r="B279" s="41">
        <v>120.0</v>
      </c>
      <c r="C279" s="42"/>
      <c r="D279" s="48">
        <v>43904.0</v>
      </c>
      <c r="E279" s="41" t="s">
        <v>56</v>
      </c>
      <c r="F279" s="44" t="s">
        <v>12</v>
      </c>
      <c r="G279" s="44" t="s">
        <v>44</v>
      </c>
      <c r="H279" s="44" t="s">
        <v>48</v>
      </c>
      <c r="I279" s="41" t="s">
        <v>86</v>
      </c>
      <c r="J279" s="41">
        <v>39816.0</v>
      </c>
      <c r="K279" s="41"/>
      <c r="L279" s="45"/>
      <c r="M279" s="46">
        <v>200799.0</v>
      </c>
      <c r="N279" s="42" t="str">
        <f t="shared" si="97"/>
        <v>200799</v>
      </c>
      <c r="O279" s="41" t="str">
        <f t="shared" si="98"/>
        <v>160983</v>
      </c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27"/>
      <c r="B280" s="27">
        <v>93.5</v>
      </c>
      <c r="C280" s="36" t="s">
        <v>118</v>
      </c>
      <c r="D280" s="47">
        <v>43904.0</v>
      </c>
      <c r="E280" s="27" t="s">
        <v>9</v>
      </c>
      <c r="F280" s="38" t="s">
        <v>16</v>
      </c>
      <c r="G280" s="38" t="s">
        <v>11</v>
      </c>
      <c r="H280" s="38" t="s">
        <v>13</v>
      </c>
      <c r="I280" s="27">
        <v>24014.0</v>
      </c>
      <c r="J280" s="27">
        <v>40208.0</v>
      </c>
      <c r="K280" s="27" t="s">
        <v>91</v>
      </c>
      <c r="L280" s="39" t="str">
        <f>J280*4</f>
        <v>160832</v>
      </c>
      <c r="M280" s="40">
        <v>170169.0</v>
      </c>
      <c r="N280" s="36" t="str">
        <f t="shared" si="97"/>
        <v>9337</v>
      </c>
      <c r="O280" s="27" t="str">
        <f t="shared" si="98"/>
        <v>-30871</v>
      </c>
    </row>
    <row r="281" ht="15.75" customHeight="1">
      <c r="A281" s="27"/>
      <c r="B281" s="27">
        <v>99.0</v>
      </c>
      <c r="C281" s="36"/>
      <c r="D281" s="47">
        <v>43904.0</v>
      </c>
      <c r="E281" s="27" t="s">
        <v>9</v>
      </c>
      <c r="F281" s="38" t="s">
        <v>16</v>
      </c>
      <c r="G281" s="38" t="s">
        <v>11</v>
      </c>
      <c r="H281" s="38" t="s">
        <v>17</v>
      </c>
      <c r="I281" s="27" t="s">
        <v>86</v>
      </c>
      <c r="J281" s="27">
        <v>39816.0</v>
      </c>
      <c r="K281" s="27" t="s">
        <v>90</v>
      </c>
      <c r="L281" s="39" t="str">
        <f>J281*5</f>
        <v>199080</v>
      </c>
      <c r="M281" s="40">
        <v>166602.0</v>
      </c>
      <c r="N281" s="36" t="str">
        <f t="shared" si="97"/>
        <v>-32478</v>
      </c>
      <c r="O281" s="27" t="str">
        <f>N281+J281</f>
        <v>7338</v>
      </c>
    </row>
    <row r="282" ht="15.75" customHeight="1">
      <c r="A282" s="27"/>
      <c r="B282" s="27">
        <v>124.0</v>
      </c>
      <c r="C282" s="36" t="s">
        <v>113</v>
      </c>
      <c r="D282" s="47">
        <v>43904.0</v>
      </c>
      <c r="E282" s="27" t="s">
        <v>9</v>
      </c>
      <c r="F282" s="38" t="s">
        <v>16</v>
      </c>
      <c r="G282" s="38" t="s">
        <v>11</v>
      </c>
      <c r="H282" s="38" t="s">
        <v>17</v>
      </c>
      <c r="I282" s="27" t="s">
        <v>114</v>
      </c>
      <c r="J282" s="27">
        <v>35703.0</v>
      </c>
      <c r="K282" s="27"/>
      <c r="L282" s="39"/>
      <c r="M282" s="40"/>
      <c r="N282" s="36"/>
      <c r="O282" s="27"/>
    </row>
    <row r="283" ht="15.75" customHeight="1">
      <c r="A283" s="27"/>
      <c r="B283" s="27"/>
      <c r="C283" s="36"/>
      <c r="D283" s="47">
        <v>43904.0</v>
      </c>
      <c r="E283" s="27" t="s">
        <v>19</v>
      </c>
      <c r="F283" s="38" t="s">
        <v>16</v>
      </c>
      <c r="G283" s="38" t="s">
        <v>21</v>
      </c>
      <c r="H283" s="38" t="s">
        <v>22</v>
      </c>
      <c r="I283" s="27" t="s">
        <v>114</v>
      </c>
      <c r="J283" s="27">
        <v>35704.0</v>
      </c>
      <c r="K283" s="27" t="s">
        <v>90</v>
      </c>
      <c r="L283" s="39" t="str">
        <f>J283*5</f>
        <v>178520</v>
      </c>
      <c r="M283" s="40">
        <v>164199.0</v>
      </c>
      <c r="N283" s="36" t="str">
        <f t="shared" ref="N283:N286" si="99">M283-L283</f>
        <v>-14321</v>
      </c>
      <c r="O283" s="27" t="str">
        <f>N283+J283</f>
        <v>21383</v>
      </c>
    </row>
    <row r="284" ht="15.75" customHeight="1">
      <c r="A284" s="27"/>
      <c r="B284" s="27"/>
      <c r="C284" s="36"/>
      <c r="D284" s="47">
        <v>43904.0</v>
      </c>
      <c r="E284" s="27" t="s">
        <v>19</v>
      </c>
      <c r="F284" s="38" t="s">
        <v>16</v>
      </c>
      <c r="G284" s="38" t="s">
        <v>21</v>
      </c>
      <c r="H284" s="38" t="s">
        <v>25</v>
      </c>
      <c r="I284" s="27">
        <v>31053.0</v>
      </c>
      <c r="J284" s="27">
        <v>40769.0</v>
      </c>
      <c r="K284" s="27" t="s">
        <v>91</v>
      </c>
      <c r="L284" s="39" t="str">
        <f>J284*4</f>
        <v>163076</v>
      </c>
      <c r="M284" s="40">
        <v>170395.0</v>
      </c>
      <c r="N284" s="36" t="str">
        <f t="shared" si="99"/>
        <v>7319</v>
      </c>
      <c r="O284" s="27" t="str">
        <f>N284-J284</f>
        <v>-33450</v>
      </c>
    </row>
    <row r="285" ht="15.75" customHeight="1">
      <c r="A285" s="27"/>
      <c r="B285" s="27"/>
      <c r="C285" s="36"/>
      <c r="D285" s="47">
        <v>43904.0</v>
      </c>
      <c r="E285" s="27" t="s">
        <v>104</v>
      </c>
      <c r="F285" s="38" t="s">
        <v>16</v>
      </c>
      <c r="G285" s="38" t="s">
        <v>29</v>
      </c>
      <c r="H285" s="38" t="s">
        <v>30</v>
      </c>
      <c r="I285" s="27">
        <v>7001.0</v>
      </c>
      <c r="J285" s="27">
        <v>31454.0</v>
      </c>
      <c r="K285" s="27" t="s">
        <v>76</v>
      </c>
      <c r="L285" s="39" t="str">
        <f>J285*7</f>
        <v>220178</v>
      </c>
      <c r="M285" s="40">
        <v>210682.0</v>
      </c>
      <c r="N285" s="36" t="str">
        <f t="shared" si="99"/>
        <v>-9496</v>
      </c>
      <c r="O285" s="27" t="str">
        <f>N285+J285</f>
        <v>21958</v>
      </c>
    </row>
    <row r="286" ht="15.75" customHeight="1">
      <c r="A286" s="27"/>
      <c r="B286" s="27">
        <v>146.5</v>
      </c>
      <c r="C286" s="36" t="s">
        <v>115</v>
      </c>
      <c r="D286" s="47">
        <v>43904.0</v>
      </c>
      <c r="E286" s="27" t="s">
        <v>104</v>
      </c>
      <c r="F286" s="38" t="s">
        <v>16</v>
      </c>
      <c r="G286" s="38" t="s">
        <v>29</v>
      </c>
      <c r="H286" s="38" t="s">
        <v>34</v>
      </c>
      <c r="I286" s="27" t="s">
        <v>116</v>
      </c>
      <c r="J286" s="27">
        <v>32677.0</v>
      </c>
      <c r="K286" s="27" t="s">
        <v>82</v>
      </c>
      <c r="L286" s="39" t="str">
        <f>J286*6</f>
        <v>196062</v>
      </c>
      <c r="M286" s="40">
        <v>205842.0</v>
      </c>
      <c r="N286" s="36" t="str">
        <f t="shared" si="99"/>
        <v>9780</v>
      </c>
      <c r="O286" s="27" t="str">
        <f>N286-J286</f>
        <v>-22897</v>
      </c>
    </row>
    <row r="287" ht="15.75" customHeight="1">
      <c r="A287" s="27"/>
      <c r="B287" s="27"/>
      <c r="C287" s="36"/>
      <c r="D287" s="47">
        <v>43904.0</v>
      </c>
      <c r="E287" s="27"/>
      <c r="F287" s="38" t="s">
        <v>16</v>
      </c>
      <c r="G287" s="38" t="s">
        <v>37</v>
      </c>
      <c r="H287" s="38" t="s">
        <v>38</v>
      </c>
      <c r="I287" s="27"/>
      <c r="J287" s="27"/>
      <c r="K287" s="27"/>
      <c r="L287" s="39">
        <v>0.0</v>
      </c>
      <c r="M287" s="40">
        <v>0.0</v>
      </c>
      <c r="N287" s="36"/>
      <c r="O287" s="27"/>
    </row>
    <row r="288" ht="15.75" customHeight="1">
      <c r="A288" s="27"/>
      <c r="B288" s="27"/>
      <c r="C288" s="36"/>
      <c r="D288" s="47">
        <v>43904.0</v>
      </c>
      <c r="E288" s="27"/>
      <c r="F288" s="38" t="s">
        <v>16</v>
      </c>
      <c r="G288" s="38" t="s">
        <v>37</v>
      </c>
      <c r="H288" s="38" t="s">
        <v>41</v>
      </c>
      <c r="I288" s="27"/>
      <c r="J288" s="27"/>
      <c r="K288" s="27"/>
      <c r="L288" s="39">
        <v>0.0</v>
      </c>
      <c r="M288" s="40">
        <v>0.0</v>
      </c>
      <c r="N288" s="36"/>
      <c r="O288" s="27"/>
    </row>
    <row r="289" ht="15.75" customHeight="1">
      <c r="A289" s="27"/>
      <c r="B289" s="27"/>
      <c r="C289" s="36"/>
      <c r="D289" s="47">
        <v>43904.0</v>
      </c>
      <c r="E289" s="27" t="s">
        <v>47</v>
      </c>
      <c r="F289" s="38" t="s">
        <v>16</v>
      </c>
      <c r="G289" s="38" t="s">
        <v>44</v>
      </c>
      <c r="H289" s="38" t="s">
        <v>45</v>
      </c>
      <c r="I289" s="27"/>
      <c r="J289" s="27"/>
      <c r="K289" s="27"/>
      <c r="L289" s="39"/>
      <c r="M289" s="40"/>
      <c r="N289" s="36"/>
      <c r="O289" s="27"/>
    </row>
    <row r="290" ht="15.75" customHeight="1">
      <c r="A290" s="41"/>
      <c r="B290" s="41">
        <v>120.0</v>
      </c>
      <c r="C290" s="42"/>
      <c r="D290" s="48">
        <v>43904.0</v>
      </c>
      <c r="E290" s="41" t="s">
        <v>50</v>
      </c>
      <c r="F290" s="41" t="s">
        <v>16</v>
      </c>
      <c r="G290" s="44" t="s">
        <v>44</v>
      </c>
      <c r="H290" s="44" t="s">
        <v>48</v>
      </c>
      <c r="I290" s="41" t="s">
        <v>86</v>
      </c>
      <c r="J290" s="41">
        <v>39816.0</v>
      </c>
      <c r="K290" s="41" t="s">
        <v>90</v>
      </c>
      <c r="L290" s="45" t="str">
        <f t="shared" ref="L290:L291" si="100">J290*5</f>
        <v>199080</v>
      </c>
      <c r="M290" s="46">
        <v>229478.0</v>
      </c>
      <c r="N290" s="42" t="str">
        <f t="shared" ref="N290:N296" si="101">M290-L290</f>
        <v>30398</v>
      </c>
      <c r="O290" s="41" t="str">
        <f t="shared" ref="O290:O296" si="102">N290-J290</f>
        <v>-9418</v>
      </c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27"/>
      <c r="B291" s="27">
        <v>93.5</v>
      </c>
      <c r="C291" s="36" t="s">
        <v>118</v>
      </c>
      <c r="D291" s="47">
        <v>43906.0</v>
      </c>
      <c r="E291" s="27" t="s">
        <v>9</v>
      </c>
      <c r="F291" s="38" t="s">
        <v>12</v>
      </c>
      <c r="G291" s="38" t="s">
        <v>11</v>
      </c>
      <c r="H291" s="38" t="s">
        <v>13</v>
      </c>
      <c r="I291" s="27">
        <v>24014.0</v>
      </c>
      <c r="J291" s="27">
        <v>40208.0</v>
      </c>
      <c r="K291" s="27" t="s">
        <v>90</v>
      </c>
      <c r="L291" s="39" t="str">
        <f t="shared" si="100"/>
        <v>201040</v>
      </c>
      <c r="M291" s="40">
        <v>203152.0</v>
      </c>
      <c r="N291" s="36" t="str">
        <f t="shared" si="101"/>
        <v>2112</v>
      </c>
      <c r="O291" s="27" t="str">
        <f t="shared" si="102"/>
        <v>-38096</v>
      </c>
    </row>
    <row r="292" ht="15.75" customHeight="1">
      <c r="A292" s="27"/>
      <c r="B292" s="27">
        <v>124.0</v>
      </c>
      <c r="C292" s="36" t="s">
        <v>113</v>
      </c>
      <c r="D292" s="47">
        <v>43906.0</v>
      </c>
      <c r="E292" s="27" t="s">
        <v>9</v>
      </c>
      <c r="F292" s="38" t="s">
        <v>12</v>
      </c>
      <c r="G292" s="38" t="s">
        <v>11</v>
      </c>
      <c r="H292" s="38" t="s">
        <v>17</v>
      </c>
      <c r="I292" s="27" t="s">
        <v>114</v>
      </c>
      <c r="J292" s="27">
        <v>35703.0</v>
      </c>
      <c r="K292" s="27" t="s">
        <v>82</v>
      </c>
      <c r="L292" s="39" t="str">
        <f>J292*6</f>
        <v>214218</v>
      </c>
      <c r="M292" s="40">
        <v>216424.0</v>
      </c>
      <c r="N292" s="36" t="str">
        <f t="shared" si="101"/>
        <v>2206</v>
      </c>
      <c r="O292" s="27" t="str">
        <f t="shared" si="102"/>
        <v>-33497</v>
      </c>
    </row>
    <row r="293" ht="15.75" customHeight="1">
      <c r="A293" s="27"/>
      <c r="B293" s="27"/>
      <c r="C293" s="36"/>
      <c r="D293" s="47">
        <v>43906.0</v>
      </c>
      <c r="E293" s="27" t="s">
        <v>19</v>
      </c>
      <c r="F293" s="38" t="s">
        <v>12</v>
      </c>
      <c r="G293" s="38" t="s">
        <v>21</v>
      </c>
      <c r="H293" s="38" t="s">
        <v>22</v>
      </c>
      <c r="I293" s="27" t="s">
        <v>114</v>
      </c>
      <c r="J293" s="27">
        <v>35704.0</v>
      </c>
      <c r="K293" s="27" t="s">
        <v>90</v>
      </c>
      <c r="L293" s="39" t="str">
        <f>J293*5</f>
        <v>178520</v>
      </c>
      <c r="M293" s="40">
        <v>186043.0</v>
      </c>
      <c r="N293" s="36" t="str">
        <f t="shared" si="101"/>
        <v>7523</v>
      </c>
      <c r="O293" s="27" t="str">
        <f t="shared" si="102"/>
        <v>-28181</v>
      </c>
    </row>
    <row r="294" ht="15.75" customHeight="1">
      <c r="A294" s="27"/>
      <c r="B294" s="27"/>
      <c r="C294" s="36"/>
      <c r="D294" s="47">
        <v>43906.0</v>
      </c>
      <c r="E294" s="27" t="s">
        <v>19</v>
      </c>
      <c r="F294" s="38" t="s">
        <v>12</v>
      </c>
      <c r="G294" s="38" t="s">
        <v>21</v>
      </c>
      <c r="H294" s="38" t="s">
        <v>25</v>
      </c>
      <c r="I294" s="27">
        <v>31053.0</v>
      </c>
      <c r="J294" s="27">
        <v>40769.0</v>
      </c>
      <c r="K294" s="27" t="s">
        <v>91</v>
      </c>
      <c r="L294" s="39" t="str">
        <f>J294*4</f>
        <v>163076</v>
      </c>
      <c r="M294" s="40">
        <v>178893.0</v>
      </c>
      <c r="N294" s="36" t="str">
        <f t="shared" si="101"/>
        <v>15817</v>
      </c>
      <c r="O294" s="27" t="str">
        <f t="shared" si="102"/>
        <v>-24952</v>
      </c>
    </row>
    <row r="295" ht="15.75" customHeight="1">
      <c r="A295" s="27"/>
      <c r="B295" s="27"/>
      <c r="C295" s="36"/>
      <c r="D295" s="47">
        <v>43906.0</v>
      </c>
      <c r="E295" s="27" t="s">
        <v>32</v>
      </c>
      <c r="F295" s="38" t="s">
        <v>12</v>
      </c>
      <c r="G295" s="38" t="s">
        <v>29</v>
      </c>
      <c r="H295" s="38" t="s">
        <v>30</v>
      </c>
      <c r="I295" s="27">
        <v>7001.0</v>
      </c>
      <c r="J295" s="27">
        <v>31454.0</v>
      </c>
      <c r="K295" s="27" t="s">
        <v>82</v>
      </c>
      <c r="L295" s="39" t="str">
        <f t="shared" ref="L295:L296" si="103">J295*6</f>
        <v>188724</v>
      </c>
      <c r="M295" s="40">
        <v>210088.0</v>
      </c>
      <c r="N295" s="36" t="str">
        <f t="shared" si="101"/>
        <v>21364</v>
      </c>
      <c r="O295" s="27" t="str">
        <f t="shared" si="102"/>
        <v>-10090</v>
      </c>
    </row>
    <row r="296" ht="15.75" customHeight="1">
      <c r="A296" s="27"/>
      <c r="B296" s="27"/>
      <c r="C296" s="36"/>
      <c r="D296" s="47">
        <v>43906.0</v>
      </c>
      <c r="E296" s="27" t="s">
        <v>27</v>
      </c>
      <c r="F296" s="38" t="s">
        <v>12</v>
      </c>
      <c r="G296" s="38" t="s">
        <v>29</v>
      </c>
      <c r="H296" s="38" t="s">
        <v>34</v>
      </c>
      <c r="I296" s="27" t="s">
        <v>116</v>
      </c>
      <c r="J296" s="27">
        <v>27729.0</v>
      </c>
      <c r="K296" s="27" t="s">
        <v>82</v>
      </c>
      <c r="L296" s="39" t="str">
        <f t="shared" si="103"/>
        <v>166374</v>
      </c>
      <c r="M296" s="40">
        <v>180661.0</v>
      </c>
      <c r="N296" s="36" t="str">
        <f t="shared" si="101"/>
        <v>14287</v>
      </c>
      <c r="O296" s="27" t="str">
        <f t="shared" si="102"/>
        <v>-13442</v>
      </c>
    </row>
    <row r="297" ht="15.75" customHeight="1">
      <c r="A297" s="27"/>
      <c r="B297" s="27">
        <v>129.0</v>
      </c>
      <c r="C297" s="36" t="s">
        <v>113</v>
      </c>
      <c r="D297" s="47">
        <v>43906.0</v>
      </c>
      <c r="E297" s="27" t="s">
        <v>27</v>
      </c>
      <c r="F297" s="38" t="s">
        <v>12</v>
      </c>
      <c r="G297" s="38" t="s">
        <v>29</v>
      </c>
      <c r="H297" s="38" t="s">
        <v>34</v>
      </c>
      <c r="I297" s="27" t="s">
        <v>88</v>
      </c>
      <c r="J297" s="27"/>
      <c r="K297" s="27"/>
      <c r="L297" s="39"/>
      <c r="M297" s="40"/>
      <c r="N297" s="36"/>
      <c r="O297" s="27"/>
    </row>
    <row r="298" ht="15.75" customHeight="1">
      <c r="A298" s="27"/>
      <c r="B298" s="27">
        <v>71.5</v>
      </c>
      <c r="C298" s="36" t="s">
        <v>121</v>
      </c>
      <c r="D298" s="47">
        <v>43906.0</v>
      </c>
      <c r="E298" s="27" t="s">
        <v>15</v>
      </c>
      <c r="F298" s="38" t="s">
        <v>12</v>
      </c>
      <c r="G298" s="38" t="s">
        <v>37</v>
      </c>
      <c r="H298" s="38" t="s">
        <v>38</v>
      </c>
      <c r="I298" s="27">
        <v>7001.0</v>
      </c>
      <c r="J298" s="27">
        <v>30893.0</v>
      </c>
      <c r="K298" s="27" t="s">
        <v>82</v>
      </c>
      <c r="L298" s="39" t="str">
        <f>J298*6</f>
        <v>185358</v>
      </c>
      <c r="M298" s="40">
        <v>165272.0</v>
      </c>
      <c r="N298" s="36" t="str">
        <f>M298-L298</f>
        <v>-20086</v>
      </c>
      <c r="O298" s="27" t="str">
        <f t="shared" ref="O298:O299" si="104">N298+J298</f>
        <v>10807</v>
      </c>
    </row>
    <row r="299" ht="15.75" customHeight="1">
      <c r="A299" s="27"/>
      <c r="B299" s="27">
        <v>100.0</v>
      </c>
      <c r="C299" s="36" t="s">
        <v>112</v>
      </c>
      <c r="D299" s="47">
        <v>43906.0</v>
      </c>
      <c r="E299" s="27" t="s">
        <v>15</v>
      </c>
      <c r="F299" s="38" t="s">
        <v>12</v>
      </c>
      <c r="G299" s="38" t="s">
        <v>37</v>
      </c>
      <c r="H299" s="38" t="s">
        <v>41</v>
      </c>
      <c r="I299" s="27">
        <v>7019.0</v>
      </c>
      <c r="J299" s="27">
        <v>28152.0</v>
      </c>
      <c r="K299" s="27">
        <v>3.0</v>
      </c>
      <c r="L299" s="39" t="str">
        <f t="shared" ref="L299:L300" si="105">J299*K299</f>
        <v>84456</v>
      </c>
      <c r="M299" s="40">
        <v>175682.0</v>
      </c>
      <c r="N299" s="36" t="str">
        <f>(L299+L300)-M299</f>
        <v>-10088</v>
      </c>
      <c r="O299" s="27" t="str">
        <f t="shared" si="104"/>
        <v>18064</v>
      </c>
    </row>
    <row r="300" ht="15.75" customHeight="1">
      <c r="A300" s="27"/>
      <c r="B300" s="27">
        <v>61.3</v>
      </c>
      <c r="C300" s="36" t="s">
        <v>121</v>
      </c>
      <c r="D300" s="47">
        <v>43906.0</v>
      </c>
      <c r="E300" s="27" t="s">
        <v>15</v>
      </c>
      <c r="F300" s="38" t="s">
        <v>12</v>
      </c>
      <c r="G300" s="38" t="s">
        <v>37</v>
      </c>
      <c r="H300" s="38" t="s">
        <v>41</v>
      </c>
      <c r="I300" s="27">
        <v>7018.0</v>
      </c>
      <c r="J300" s="27">
        <v>27046.0</v>
      </c>
      <c r="K300" s="27">
        <v>3.0</v>
      </c>
      <c r="L300" s="39" t="str">
        <f t="shared" si="105"/>
        <v>81138</v>
      </c>
      <c r="M300" s="40"/>
      <c r="N300" s="36"/>
      <c r="O300" s="27"/>
    </row>
    <row r="301" ht="15.75" customHeight="1">
      <c r="A301" s="27"/>
      <c r="B301" s="27"/>
      <c r="C301" s="36"/>
      <c r="D301" s="47">
        <v>43906.0</v>
      </c>
      <c r="E301" s="27"/>
      <c r="F301" s="38" t="s">
        <v>12</v>
      </c>
      <c r="G301" s="38" t="s">
        <v>44</v>
      </c>
      <c r="H301" s="38" t="s">
        <v>45</v>
      </c>
      <c r="I301" s="27"/>
      <c r="J301" s="27"/>
      <c r="K301" s="27"/>
      <c r="L301" s="39">
        <v>0.0</v>
      </c>
      <c r="M301" s="40">
        <v>0.0</v>
      </c>
      <c r="N301" s="36"/>
      <c r="O301" s="27"/>
    </row>
    <row r="302" ht="15.75" customHeight="1">
      <c r="A302" s="27"/>
      <c r="B302" s="27"/>
      <c r="C302" s="36"/>
      <c r="D302" s="47">
        <v>43906.0</v>
      </c>
      <c r="E302" s="27" t="s">
        <v>58</v>
      </c>
      <c r="F302" s="38" t="s">
        <v>12</v>
      </c>
      <c r="G302" s="38" t="s">
        <v>44</v>
      </c>
      <c r="H302" s="38" t="s">
        <v>48</v>
      </c>
      <c r="I302" s="27" t="s">
        <v>122</v>
      </c>
      <c r="J302" s="27">
        <v>39810.0</v>
      </c>
      <c r="K302" s="27" t="s">
        <v>82</v>
      </c>
      <c r="L302" s="39" t="str">
        <f>J302*6</f>
        <v>238860</v>
      </c>
      <c r="M302" s="40">
        <v>218432.0</v>
      </c>
      <c r="N302" s="36" t="str">
        <f>M302-L302</f>
        <v>-20428</v>
      </c>
      <c r="O302" s="27" t="str">
        <f>N302+J302</f>
        <v>19382</v>
      </c>
    </row>
    <row r="303" ht="15.75" customHeight="1">
      <c r="A303" s="41"/>
      <c r="B303" s="41"/>
      <c r="C303" s="42"/>
      <c r="D303" s="48">
        <v>43906.0</v>
      </c>
      <c r="E303" s="41"/>
      <c r="F303" s="44" t="s">
        <v>12</v>
      </c>
      <c r="G303" s="44" t="s">
        <v>44</v>
      </c>
      <c r="H303" s="44" t="s">
        <v>48</v>
      </c>
      <c r="I303" s="41" t="s">
        <v>123</v>
      </c>
      <c r="J303" s="41">
        <v>38550.0</v>
      </c>
      <c r="K303" s="41"/>
      <c r="L303" s="45"/>
      <c r="M303" s="46"/>
      <c r="N303" s="42"/>
      <c r="O303" s="41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27"/>
      <c r="B304" s="27">
        <v>93.5</v>
      </c>
      <c r="C304" s="36" t="s">
        <v>118</v>
      </c>
      <c r="D304" s="47">
        <v>43906.0</v>
      </c>
      <c r="E304" s="27" t="s">
        <v>75</v>
      </c>
      <c r="F304" s="38" t="s">
        <v>16</v>
      </c>
      <c r="G304" s="38" t="s">
        <v>11</v>
      </c>
      <c r="H304" s="38" t="s">
        <v>13</v>
      </c>
      <c r="I304" s="27">
        <v>24014.0</v>
      </c>
      <c r="J304" s="27">
        <v>40208.0</v>
      </c>
      <c r="K304" s="27" t="s">
        <v>90</v>
      </c>
      <c r="L304" s="39" t="str">
        <f>J304*5</f>
        <v>201040</v>
      </c>
      <c r="M304" s="40">
        <v>202721.0</v>
      </c>
      <c r="N304" s="36" t="str">
        <f t="shared" ref="N304:N306" si="106">M304-L304</f>
        <v>1681</v>
      </c>
      <c r="O304" s="27" t="str">
        <f t="shared" ref="O304:O305" si="107">N304-J304</f>
        <v>-38527</v>
      </c>
    </row>
    <row r="305" ht="15.75" customHeight="1">
      <c r="A305" s="27"/>
      <c r="B305" s="27">
        <v>124.0</v>
      </c>
      <c r="C305" s="36" t="s">
        <v>113</v>
      </c>
      <c r="D305" s="47">
        <v>43906.0</v>
      </c>
      <c r="E305" s="27" t="s">
        <v>75</v>
      </c>
      <c r="F305" s="38" t="s">
        <v>16</v>
      </c>
      <c r="G305" s="38" t="s">
        <v>11</v>
      </c>
      <c r="H305" s="38" t="s">
        <v>17</v>
      </c>
      <c r="I305" s="27" t="s">
        <v>114</v>
      </c>
      <c r="J305" s="27">
        <v>35703.0</v>
      </c>
      <c r="K305" s="27" t="s">
        <v>82</v>
      </c>
      <c r="L305" s="39" t="str">
        <f>J305*6</f>
        <v>214218</v>
      </c>
      <c r="M305" s="40">
        <v>223927.0</v>
      </c>
      <c r="N305" s="36" t="str">
        <f t="shared" si="106"/>
        <v>9709</v>
      </c>
      <c r="O305" s="27" t="str">
        <f t="shared" si="107"/>
        <v>-25994</v>
      </c>
    </row>
    <row r="306" ht="15.75" customHeight="1">
      <c r="A306" s="27"/>
      <c r="B306" s="27"/>
      <c r="C306" s="36"/>
      <c r="D306" s="47">
        <v>43906.0</v>
      </c>
      <c r="E306" s="27" t="s">
        <v>50</v>
      </c>
      <c r="F306" s="38" t="s">
        <v>16</v>
      </c>
      <c r="G306" s="38" t="s">
        <v>21</v>
      </c>
      <c r="H306" s="38" t="s">
        <v>22</v>
      </c>
      <c r="I306" s="27" t="s">
        <v>114</v>
      </c>
      <c r="J306" s="27">
        <v>35704.0</v>
      </c>
      <c r="K306" s="27" t="s">
        <v>91</v>
      </c>
      <c r="L306" s="39" t="str">
        <f>J306*4</f>
        <v>142816</v>
      </c>
      <c r="M306" s="40">
        <v>154711.0</v>
      </c>
      <c r="N306" s="36" t="str">
        <f t="shared" si="106"/>
        <v>11895</v>
      </c>
      <c r="O306" s="27" t="str">
        <f>N306+J306</f>
        <v>47599</v>
      </c>
    </row>
    <row r="307" ht="15.75" customHeight="1">
      <c r="A307" s="27"/>
      <c r="B307" s="27"/>
      <c r="C307" s="36"/>
      <c r="D307" s="47">
        <v>43906.0</v>
      </c>
      <c r="E307" s="27"/>
      <c r="F307" s="38" t="s">
        <v>16</v>
      </c>
      <c r="G307" s="38" t="s">
        <v>21</v>
      </c>
      <c r="H307" s="38" t="s">
        <v>25</v>
      </c>
      <c r="I307" s="27"/>
      <c r="J307" s="27"/>
      <c r="K307" s="27"/>
      <c r="L307" s="39"/>
      <c r="M307" s="40"/>
      <c r="N307" s="36"/>
      <c r="O307" s="27"/>
    </row>
    <row r="308" ht="15.75" customHeight="1">
      <c r="A308" s="27"/>
      <c r="B308" s="27"/>
      <c r="C308" s="36"/>
      <c r="D308" s="47">
        <v>43906.0</v>
      </c>
      <c r="E308" s="27" t="s">
        <v>54</v>
      </c>
      <c r="F308" s="38" t="s">
        <v>16</v>
      </c>
      <c r="G308" s="38" t="s">
        <v>29</v>
      </c>
      <c r="H308" s="38" t="s">
        <v>30</v>
      </c>
      <c r="I308" s="27">
        <v>15001.0</v>
      </c>
      <c r="J308" s="27">
        <v>31454.0</v>
      </c>
      <c r="K308" s="27" t="s">
        <v>92</v>
      </c>
      <c r="L308" s="39" t="str">
        <f>J308*10</f>
        <v>314540</v>
      </c>
      <c r="M308" s="40">
        <v>173497.0</v>
      </c>
      <c r="N308" s="36" t="str">
        <f>M308-L308</f>
        <v>-141043</v>
      </c>
      <c r="O308" s="27" t="str">
        <f>N308+J308</f>
        <v>-109589</v>
      </c>
    </row>
    <row r="309" ht="15.75" customHeight="1">
      <c r="A309" s="27"/>
      <c r="B309" s="27"/>
      <c r="C309" s="36"/>
      <c r="D309" s="47">
        <v>43906.0</v>
      </c>
      <c r="E309" s="27"/>
      <c r="F309" s="38" t="s">
        <v>16</v>
      </c>
      <c r="G309" s="38" t="s">
        <v>29</v>
      </c>
      <c r="H309" s="38" t="s">
        <v>34</v>
      </c>
      <c r="I309" s="27"/>
      <c r="J309" s="27"/>
      <c r="K309" s="27"/>
      <c r="L309" s="39"/>
      <c r="M309" s="40"/>
      <c r="N309" s="36"/>
      <c r="O309" s="27"/>
    </row>
    <row r="310" ht="15.75" customHeight="1">
      <c r="A310" s="27"/>
      <c r="B310" s="27">
        <v>71.5</v>
      </c>
      <c r="C310" s="36" t="s">
        <v>121</v>
      </c>
      <c r="D310" s="47">
        <v>43906.0</v>
      </c>
      <c r="E310" s="27" t="s">
        <v>84</v>
      </c>
      <c r="F310" s="38" t="s">
        <v>16</v>
      </c>
      <c r="G310" s="38" t="s">
        <v>37</v>
      </c>
      <c r="H310" s="38" t="s">
        <v>38</v>
      </c>
      <c r="I310" s="27">
        <v>7001.0</v>
      </c>
      <c r="J310" s="27">
        <v>30893.0</v>
      </c>
      <c r="K310" s="27" t="s">
        <v>82</v>
      </c>
      <c r="L310" s="39" t="str">
        <f>J310*6</f>
        <v>185358</v>
      </c>
      <c r="M310" s="40">
        <v>201239.0</v>
      </c>
      <c r="N310" s="36" t="str">
        <f t="shared" ref="N310:N311" si="108">M310-L310</f>
        <v>15881</v>
      </c>
      <c r="O310" s="27" t="str">
        <f t="shared" ref="O310:O311" si="109">N310-J310</f>
        <v>-15012</v>
      </c>
    </row>
    <row r="311" ht="15.75" customHeight="1">
      <c r="A311" s="27"/>
      <c r="B311" s="27">
        <v>61.3</v>
      </c>
      <c r="C311" s="36" t="s">
        <v>121</v>
      </c>
      <c r="D311" s="47">
        <v>43906.0</v>
      </c>
      <c r="E311" s="27" t="s">
        <v>84</v>
      </c>
      <c r="F311" s="38" t="s">
        <v>16</v>
      </c>
      <c r="G311" s="38" t="s">
        <v>37</v>
      </c>
      <c r="H311" s="38" t="s">
        <v>41</v>
      </c>
      <c r="I311" s="27">
        <v>7018.0</v>
      </c>
      <c r="J311" s="27">
        <v>27046.0</v>
      </c>
      <c r="K311" s="27" t="s">
        <v>79</v>
      </c>
      <c r="L311" s="39" t="str">
        <f>J311*8</f>
        <v>216368</v>
      </c>
      <c r="M311" s="40">
        <v>221060.0</v>
      </c>
      <c r="N311" s="36" t="str">
        <f t="shared" si="108"/>
        <v>4692</v>
      </c>
      <c r="O311" s="27" t="str">
        <f t="shared" si="109"/>
        <v>-22354</v>
      </c>
    </row>
    <row r="312" ht="15.75" customHeight="1">
      <c r="A312" s="27"/>
      <c r="B312" s="27"/>
      <c r="C312" s="36"/>
      <c r="D312" s="47">
        <v>43906.0</v>
      </c>
      <c r="E312" s="27"/>
      <c r="F312" s="38" t="s">
        <v>16</v>
      </c>
      <c r="G312" s="38" t="s">
        <v>44</v>
      </c>
      <c r="H312" s="38" t="s">
        <v>45</v>
      </c>
      <c r="I312" s="27"/>
      <c r="J312" s="27"/>
      <c r="K312" s="27"/>
      <c r="L312" s="39">
        <v>0.0</v>
      </c>
      <c r="M312" s="40">
        <v>0.0</v>
      </c>
      <c r="N312" s="36"/>
      <c r="O312" s="27"/>
    </row>
    <row r="313" ht="15.75" customHeight="1">
      <c r="A313" s="41"/>
      <c r="B313" s="41">
        <v>50.3</v>
      </c>
      <c r="C313" s="42" t="s">
        <v>113</v>
      </c>
      <c r="D313" s="48">
        <v>43906.0</v>
      </c>
      <c r="E313" s="41" t="s">
        <v>47</v>
      </c>
      <c r="F313" s="41" t="s">
        <v>16</v>
      </c>
      <c r="G313" s="44" t="s">
        <v>44</v>
      </c>
      <c r="H313" s="44" t="s">
        <v>48</v>
      </c>
      <c r="I313" s="41" t="s">
        <v>123</v>
      </c>
      <c r="J313" s="41">
        <v>38932.0</v>
      </c>
      <c r="K313" s="41">
        <v>5.0</v>
      </c>
      <c r="L313" s="45" t="str">
        <f>J313*K313</f>
        <v>194660</v>
      </c>
      <c r="M313" s="46">
        <v>210315.0</v>
      </c>
      <c r="N313" s="42" t="str">
        <f t="shared" ref="N313:N319" si="110">M313-L313</f>
        <v>15655</v>
      </c>
      <c r="O313" s="41" t="str">
        <f>N313-J313</f>
        <v>-23277</v>
      </c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27"/>
      <c r="B314" s="27">
        <v>87.0</v>
      </c>
      <c r="C314" s="36" t="s">
        <v>118</v>
      </c>
      <c r="D314" s="47">
        <v>43907.0</v>
      </c>
      <c r="E314" s="27" t="s">
        <v>9</v>
      </c>
      <c r="F314" s="38" t="s">
        <v>12</v>
      </c>
      <c r="G314" s="38" t="s">
        <v>11</v>
      </c>
      <c r="H314" s="38" t="s">
        <v>13</v>
      </c>
      <c r="I314" s="27">
        <v>24014.0</v>
      </c>
      <c r="J314" s="27">
        <v>40208.0</v>
      </c>
      <c r="K314" s="27" t="s">
        <v>90</v>
      </c>
      <c r="L314" s="39" t="str">
        <f>J314*5</f>
        <v>201040</v>
      </c>
      <c r="M314" s="40">
        <v>191631.0</v>
      </c>
      <c r="N314" s="36" t="str">
        <f t="shared" si="110"/>
        <v>-9409</v>
      </c>
      <c r="O314" s="27" t="str">
        <f>N314+J314</f>
        <v>30799</v>
      </c>
    </row>
    <row r="315" ht="15.75" customHeight="1">
      <c r="A315" s="27"/>
      <c r="B315" s="27">
        <v>124.0</v>
      </c>
      <c r="C315" s="36" t="s">
        <v>113</v>
      </c>
      <c r="D315" s="47">
        <v>43907.0</v>
      </c>
      <c r="E315" s="27" t="s">
        <v>9</v>
      </c>
      <c r="F315" s="38" t="s">
        <v>12</v>
      </c>
      <c r="G315" s="38" t="s">
        <v>11</v>
      </c>
      <c r="H315" s="38" t="s">
        <v>17</v>
      </c>
      <c r="I315" s="27" t="s">
        <v>114</v>
      </c>
      <c r="J315" s="27">
        <v>35703.0</v>
      </c>
      <c r="K315" s="27" t="s">
        <v>82</v>
      </c>
      <c r="L315" s="39" t="str">
        <f t="shared" ref="L315:L316" si="111">J315*6</f>
        <v>214218</v>
      </c>
      <c r="M315" s="40">
        <v>215621.0</v>
      </c>
      <c r="N315" s="36" t="str">
        <f t="shared" si="110"/>
        <v>1403</v>
      </c>
      <c r="O315" s="27" t="str">
        <f>N315-J315</f>
        <v>-34300</v>
      </c>
    </row>
    <row r="316" ht="15.75" customHeight="1">
      <c r="A316" s="27"/>
      <c r="B316" s="27">
        <v>84.0</v>
      </c>
      <c r="C316" s="36" t="s">
        <v>113</v>
      </c>
      <c r="D316" s="47">
        <v>43907.0</v>
      </c>
      <c r="E316" s="27" t="s">
        <v>19</v>
      </c>
      <c r="F316" s="38" t="s">
        <v>12</v>
      </c>
      <c r="G316" s="38" t="s">
        <v>21</v>
      </c>
      <c r="H316" s="38" t="s">
        <v>22</v>
      </c>
      <c r="I316" s="27" t="s">
        <v>114</v>
      </c>
      <c r="J316" s="27">
        <v>35704.0</v>
      </c>
      <c r="K316" s="27" t="s">
        <v>82</v>
      </c>
      <c r="L316" s="39" t="str">
        <f t="shared" si="111"/>
        <v>214224</v>
      </c>
      <c r="M316" s="40">
        <v>206381.0</v>
      </c>
      <c r="N316" s="36" t="str">
        <f t="shared" si="110"/>
        <v>-7843</v>
      </c>
      <c r="O316" s="27" t="str">
        <f t="shared" ref="O316:O317" si="112">N316+J316</f>
        <v>27861</v>
      </c>
    </row>
    <row r="317" ht="15.75" customHeight="1">
      <c r="A317" s="27"/>
      <c r="B317" s="27"/>
      <c r="C317" s="36"/>
      <c r="D317" s="47">
        <v>43907.0</v>
      </c>
      <c r="E317" s="27" t="s">
        <v>19</v>
      </c>
      <c r="F317" s="38" t="s">
        <v>12</v>
      </c>
      <c r="G317" s="38" t="s">
        <v>21</v>
      </c>
      <c r="H317" s="38" t="s">
        <v>25</v>
      </c>
      <c r="I317" s="27">
        <v>31053.0</v>
      </c>
      <c r="J317" s="27">
        <v>40769.0</v>
      </c>
      <c r="K317" s="27">
        <v>5.0</v>
      </c>
      <c r="L317" s="39" t="str">
        <f>J317*5</f>
        <v>203845</v>
      </c>
      <c r="M317" s="40">
        <v>175717.0</v>
      </c>
      <c r="N317" s="36" t="str">
        <f t="shared" si="110"/>
        <v>-28128</v>
      </c>
      <c r="O317" s="27" t="str">
        <f t="shared" si="112"/>
        <v>12641</v>
      </c>
    </row>
    <row r="318" ht="15.75" customHeight="1">
      <c r="A318" s="27"/>
      <c r="B318" s="27"/>
      <c r="C318" s="36"/>
      <c r="D318" s="47">
        <v>43907.0</v>
      </c>
      <c r="E318" s="27" t="s">
        <v>124</v>
      </c>
      <c r="F318" s="38" t="s">
        <v>12</v>
      </c>
      <c r="G318" s="38" t="s">
        <v>29</v>
      </c>
      <c r="H318" s="38" t="s">
        <v>30</v>
      </c>
      <c r="I318" s="27">
        <v>15001.0</v>
      </c>
      <c r="J318" s="27">
        <v>18151.0</v>
      </c>
      <c r="K318" s="27">
        <v>8.0</v>
      </c>
      <c r="L318" s="39" t="str">
        <f>J318*K318</f>
        <v>145208</v>
      </c>
      <c r="M318" s="40">
        <v>162952.0</v>
      </c>
      <c r="N318" s="36" t="str">
        <f t="shared" si="110"/>
        <v>17744</v>
      </c>
      <c r="O318" s="27" t="str">
        <f>N318-J318</f>
        <v>-407</v>
      </c>
    </row>
    <row r="319" ht="15.75" customHeight="1">
      <c r="A319" s="27"/>
      <c r="B319" s="27">
        <v>129.0</v>
      </c>
      <c r="C319" s="36" t="s">
        <v>113</v>
      </c>
      <c r="D319" s="47">
        <v>43907.0</v>
      </c>
      <c r="E319" s="27" t="s">
        <v>27</v>
      </c>
      <c r="F319" s="38" t="s">
        <v>12</v>
      </c>
      <c r="G319" s="38" t="s">
        <v>29</v>
      </c>
      <c r="H319" s="38" t="s">
        <v>34</v>
      </c>
      <c r="I319" s="27" t="s">
        <v>88</v>
      </c>
      <c r="J319" s="27">
        <v>27729.0</v>
      </c>
      <c r="K319" s="27" t="s">
        <v>76</v>
      </c>
      <c r="L319" s="39" t="str">
        <f>J319*7</f>
        <v>194103</v>
      </c>
      <c r="M319" s="40">
        <v>184718.0</v>
      </c>
      <c r="N319" s="36" t="str">
        <f t="shared" si="110"/>
        <v>-9385</v>
      </c>
      <c r="O319" s="27" t="str">
        <f>N319+J319</f>
        <v>18344</v>
      </c>
    </row>
    <row r="320" ht="15.75" customHeight="1">
      <c r="A320" s="27"/>
      <c r="B320" s="27">
        <v>71.5</v>
      </c>
      <c r="C320" s="36" t="s">
        <v>121</v>
      </c>
      <c r="D320" s="47">
        <v>43907.0</v>
      </c>
      <c r="E320" s="27" t="s">
        <v>15</v>
      </c>
      <c r="F320" s="38" t="s">
        <v>12</v>
      </c>
      <c r="G320" s="38" t="s">
        <v>37</v>
      </c>
      <c r="H320" s="38" t="s">
        <v>38</v>
      </c>
      <c r="I320" s="27">
        <v>7001.0</v>
      </c>
      <c r="J320" s="27">
        <v>30893.0</v>
      </c>
      <c r="K320" s="27">
        <v>3.0</v>
      </c>
      <c r="L320" s="39" t="str">
        <f t="shared" ref="L320:L323" si="113">J320*K320</f>
        <v>92679</v>
      </c>
      <c r="M320" s="40">
        <v>125842.0</v>
      </c>
      <c r="N320" s="36" t="str">
        <f>(L320+L321)-M320</f>
        <v>1587</v>
      </c>
      <c r="O320" s="27" t="str">
        <f>N320-J320</f>
        <v>-29306</v>
      </c>
    </row>
    <row r="321" ht="15.75" customHeight="1">
      <c r="A321" s="27"/>
      <c r="B321" s="27">
        <v>128.0</v>
      </c>
      <c r="C321" s="36" t="s">
        <v>125</v>
      </c>
      <c r="D321" s="47">
        <v>43907.0</v>
      </c>
      <c r="E321" s="27" t="s">
        <v>15</v>
      </c>
      <c r="F321" s="38" t="s">
        <v>12</v>
      </c>
      <c r="G321" s="38" t="s">
        <v>37</v>
      </c>
      <c r="H321" s="38" t="s">
        <v>38</v>
      </c>
      <c r="I321" s="27">
        <v>15001.0</v>
      </c>
      <c r="J321" s="27">
        <v>17375.0</v>
      </c>
      <c r="K321" s="27">
        <v>2.0</v>
      </c>
      <c r="L321" s="39" t="str">
        <f t="shared" si="113"/>
        <v>34750</v>
      </c>
      <c r="M321" s="40"/>
      <c r="N321" s="36"/>
      <c r="O321" s="27"/>
    </row>
    <row r="322" ht="15.75" customHeight="1">
      <c r="A322" s="27"/>
      <c r="B322" s="27">
        <v>61.3</v>
      </c>
      <c r="C322" s="36" t="s">
        <v>121</v>
      </c>
      <c r="D322" s="47">
        <v>43907.0</v>
      </c>
      <c r="E322" s="27" t="s">
        <v>15</v>
      </c>
      <c r="F322" s="38" t="s">
        <v>12</v>
      </c>
      <c r="G322" s="38" t="s">
        <v>37</v>
      </c>
      <c r="H322" s="38" t="s">
        <v>41</v>
      </c>
      <c r="I322" s="27">
        <v>7018.0</v>
      </c>
      <c r="J322" s="27">
        <v>27046.0</v>
      </c>
      <c r="K322" s="27">
        <v>3.0</v>
      </c>
      <c r="L322" s="39" t="str">
        <f t="shared" si="113"/>
        <v>81138</v>
      </c>
      <c r="M322" s="40">
        <v>120345.0</v>
      </c>
      <c r="N322" s="36" t="str">
        <f>(L322+L323)-M322</f>
        <v>-2907</v>
      </c>
      <c r="O322" s="27" t="str">
        <f>N322+J322</f>
        <v>24139</v>
      </c>
    </row>
    <row r="323" ht="15.75" customHeight="1">
      <c r="A323" s="27"/>
      <c r="B323" s="27">
        <v>62.0</v>
      </c>
      <c r="C323" s="36" t="s">
        <v>99</v>
      </c>
      <c r="D323" s="47">
        <v>43907.0</v>
      </c>
      <c r="E323" s="27" t="s">
        <v>15</v>
      </c>
      <c r="F323" s="38" t="s">
        <v>12</v>
      </c>
      <c r="G323" s="38" t="s">
        <v>37</v>
      </c>
      <c r="H323" s="38" t="s">
        <v>41</v>
      </c>
      <c r="I323" s="27">
        <v>15001.0</v>
      </c>
      <c r="J323" s="27">
        <v>18150.0</v>
      </c>
      <c r="K323" s="27">
        <v>2.0</v>
      </c>
      <c r="L323" s="39" t="str">
        <f t="shared" si="113"/>
        <v>36300</v>
      </c>
      <c r="M323" s="40"/>
      <c r="N323" s="36"/>
      <c r="O323" s="27"/>
    </row>
    <row r="324" ht="15.75" customHeight="1">
      <c r="A324" s="27"/>
      <c r="B324" s="27"/>
      <c r="C324" s="36"/>
      <c r="D324" s="47">
        <v>43907.0</v>
      </c>
      <c r="E324" s="27"/>
      <c r="F324" s="38" t="s">
        <v>12</v>
      </c>
      <c r="G324" s="38" t="s">
        <v>44</v>
      </c>
      <c r="H324" s="38" t="s">
        <v>45</v>
      </c>
      <c r="I324" s="27"/>
      <c r="J324" s="27"/>
      <c r="K324" s="27"/>
      <c r="L324" s="39">
        <v>0.0</v>
      </c>
      <c r="M324" s="40">
        <v>0.0</v>
      </c>
      <c r="N324" s="36"/>
      <c r="O324" s="27"/>
    </row>
    <row r="325" ht="15.75" customHeight="1">
      <c r="A325" s="27"/>
      <c r="B325" s="27">
        <v>78.0</v>
      </c>
      <c r="C325" s="36" t="s">
        <v>113</v>
      </c>
      <c r="D325" s="47">
        <v>43907.0</v>
      </c>
      <c r="E325" s="27" t="s">
        <v>58</v>
      </c>
      <c r="F325" s="38" t="s">
        <v>12</v>
      </c>
      <c r="G325" s="38" t="s">
        <v>44</v>
      </c>
      <c r="H325" s="38" t="s">
        <v>48</v>
      </c>
      <c r="I325" s="27" t="s">
        <v>123</v>
      </c>
      <c r="J325" s="27">
        <v>38932.0</v>
      </c>
      <c r="K325" s="27">
        <v>7.0</v>
      </c>
      <c r="L325" s="39" t="str">
        <f>J325*K325</f>
        <v>272524</v>
      </c>
      <c r="M325" s="40">
        <v>262573.0</v>
      </c>
      <c r="N325" s="36" t="str">
        <f>M325-L325</f>
        <v>-9951</v>
      </c>
      <c r="O325" s="27" t="str">
        <f>N325+J325</f>
        <v>28981</v>
      </c>
    </row>
    <row r="326" ht="15.75" customHeight="1">
      <c r="A326" s="41"/>
      <c r="B326" s="41"/>
      <c r="C326" s="42"/>
      <c r="D326" s="48">
        <v>43907.0</v>
      </c>
      <c r="E326" s="41" t="s">
        <v>56</v>
      </c>
      <c r="F326" s="44" t="s">
        <v>12</v>
      </c>
      <c r="G326" s="44" t="s">
        <v>44</v>
      </c>
      <c r="H326" s="44" t="s">
        <v>48</v>
      </c>
      <c r="I326" s="41"/>
      <c r="J326" s="41"/>
      <c r="K326" s="41"/>
      <c r="L326" s="45"/>
      <c r="M326" s="46"/>
      <c r="N326" s="42"/>
      <c r="O326" s="41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27"/>
      <c r="B327" s="27">
        <v>87.0</v>
      </c>
      <c r="C327" s="36" t="s">
        <v>118</v>
      </c>
      <c r="D327" s="47">
        <v>43907.0</v>
      </c>
      <c r="E327" s="27" t="s">
        <v>75</v>
      </c>
      <c r="F327" s="38" t="s">
        <v>16</v>
      </c>
      <c r="G327" s="38" t="s">
        <v>11</v>
      </c>
      <c r="H327" s="38" t="s">
        <v>13</v>
      </c>
      <c r="I327" s="27">
        <v>24014.0</v>
      </c>
      <c r="J327" s="27">
        <v>40208.0</v>
      </c>
      <c r="K327" s="27" t="s">
        <v>90</v>
      </c>
      <c r="L327" s="39" t="str">
        <f>J327*5</f>
        <v>201040</v>
      </c>
      <c r="M327" s="40">
        <v>203436.0</v>
      </c>
      <c r="N327" s="36" t="str">
        <f>M327-L327</f>
        <v>2396</v>
      </c>
      <c r="O327" s="27" t="str">
        <f>N327-J327</f>
        <v>-37812</v>
      </c>
    </row>
    <row r="328" ht="15.75" customHeight="1">
      <c r="A328" s="27"/>
      <c r="B328" s="27">
        <v>124.0</v>
      </c>
      <c r="C328" s="36" t="s">
        <v>113</v>
      </c>
      <c r="D328" s="47">
        <v>43907.0</v>
      </c>
      <c r="E328" s="27" t="s">
        <v>75</v>
      </c>
      <c r="F328" s="38" t="s">
        <v>16</v>
      </c>
      <c r="G328" s="38" t="s">
        <v>11</v>
      </c>
      <c r="H328" s="38" t="s">
        <v>17</v>
      </c>
      <c r="I328" s="27" t="s">
        <v>114</v>
      </c>
      <c r="J328" s="27">
        <v>35703.0</v>
      </c>
      <c r="K328" s="27">
        <v>2.0</v>
      </c>
      <c r="L328" s="39" t="str">
        <f t="shared" ref="L328:L329" si="114">J328*K328</f>
        <v>71406</v>
      </c>
      <c r="M328" s="40">
        <v>214707.0</v>
      </c>
      <c r="N328" s="36" t="str">
        <f>(L328+L329)-M328</f>
        <v>-489</v>
      </c>
      <c r="O328" s="27" t="str">
        <f>N328+J328</f>
        <v>35214</v>
      </c>
    </row>
    <row r="329" ht="15.75" customHeight="1">
      <c r="A329" s="27"/>
      <c r="B329" s="27">
        <v>138.0</v>
      </c>
      <c r="C329" s="36" t="s">
        <v>105</v>
      </c>
      <c r="D329" s="47">
        <v>43907.0</v>
      </c>
      <c r="E329" s="27" t="s">
        <v>75</v>
      </c>
      <c r="F329" s="38" t="s">
        <v>16</v>
      </c>
      <c r="G329" s="38" t="s">
        <v>11</v>
      </c>
      <c r="H329" s="38" t="s">
        <v>17</v>
      </c>
      <c r="I329" s="27" t="s">
        <v>114</v>
      </c>
      <c r="J329" s="27">
        <v>35703.0</v>
      </c>
      <c r="K329" s="27">
        <v>4.0</v>
      </c>
      <c r="L329" s="39" t="str">
        <f t="shared" si="114"/>
        <v>142812</v>
      </c>
      <c r="M329" s="40"/>
      <c r="N329" s="36"/>
      <c r="O329" s="27"/>
    </row>
    <row r="330" ht="15.75" customHeight="1">
      <c r="A330" s="27"/>
      <c r="B330" s="27">
        <v>84.0</v>
      </c>
      <c r="C330" s="36" t="s">
        <v>113</v>
      </c>
      <c r="D330" s="47">
        <v>43907.0</v>
      </c>
      <c r="E330" s="27" t="s">
        <v>50</v>
      </c>
      <c r="F330" s="38" t="s">
        <v>16</v>
      </c>
      <c r="G330" s="38" t="s">
        <v>21</v>
      </c>
      <c r="H330" s="38" t="s">
        <v>22</v>
      </c>
      <c r="I330" s="27" t="s">
        <v>114</v>
      </c>
      <c r="J330" s="27">
        <v>35709.0</v>
      </c>
      <c r="K330" s="27" t="s">
        <v>82</v>
      </c>
      <c r="L330" s="39" t="str">
        <f>J330*6</f>
        <v>214254</v>
      </c>
      <c r="M330" s="40">
        <v>214018.0</v>
      </c>
      <c r="N330" s="36" t="str">
        <f>M330-L330</f>
        <v>-236</v>
      </c>
      <c r="O330" s="27" t="str">
        <f>N330+J330</f>
        <v>35473</v>
      </c>
    </row>
    <row r="331" ht="15.75" customHeight="1">
      <c r="A331" s="27"/>
      <c r="B331" s="27"/>
      <c r="C331" s="36"/>
      <c r="D331" s="47">
        <v>43907.0</v>
      </c>
      <c r="E331" s="27"/>
      <c r="F331" s="38" t="s">
        <v>16</v>
      </c>
      <c r="G331" s="38" t="s">
        <v>21</v>
      </c>
      <c r="H331" s="38" t="s">
        <v>25</v>
      </c>
      <c r="I331" s="27"/>
      <c r="J331" s="27"/>
      <c r="K331" s="27"/>
      <c r="L331" s="39"/>
      <c r="M331" s="40"/>
      <c r="N331" s="36"/>
      <c r="O331" s="27"/>
    </row>
    <row r="332" ht="15.75" customHeight="1">
      <c r="A332" s="27"/>
      <c r="B332" s="27"/>
      <c r="C332" s="36"/>
      <c r="D332" s="47">
        <v>43907.0</v>
      </c>
      <c r="E332" s="27" t="s">
        <v>54</v>
      </c>
      <c r="F332" s="38" t="s">
        <v>16</v>
      </c>
      <c r="G332" s="38" t="s">
        <v>29</v>
      </c>
      <c r="H332" s="38" t="s">
        <v>30</v>
      </c>
      <c r="I332" s="27">
        <v>15001.0</v>
      </c>
      <c r="J332" s="27">
        <v>18151.0</v>
      </c>
      <c r="K332" s="27" t="s">
        <v>85</v>
      </c>
      <c r="L332" s="39" t="str">
        <f>J332*11</f>
        <v>199661</v>
      </c>
      <c r="M332" s="40">
        <v>205980.0</v>
      </c>
      <c r="N332" s="36" t="str">
        <f t="shared" ref="N332:N335" si="115">M332-L332</f>
        <v>6319</v>
      </c>
      <c r="O332" s="27" t="str">
        <f t="shared" ref="O332:O335" si="116">N332-J332</f>
        <v>-11832</v>
      </c>
    </row>
    <row r="333" ht="15.75" customHeight="1">
      <c r="A333" s="27"/>
      <c r="B333" s="27"/>
      <c r="C333" s="36"/>
      <c r="D333" s="47">
        <v>43907.0</v>
      </c>
      <c r="E333" s="27" t="s">
        <v>54</v>
      </c>
      <c r="F333" s="38" t="s">
        <v>16</v>
      </c>
      <c r="G333" s="38" t="s">
        <v>29</v>
      </c>
      <c r="H333" s="38" t="s">
        <v>34</v>
      </c>
      <c r="I333" s="27" t="s">
        <v>116</v>
      </c>
      <c r="J333" s="27">
        <v>27729.0</v>
      </c>
      <c r="K333" s="27" t="s">
        <v>76</v>
      </c>
      <c r="L333" s="39" t="str">
        <f t="shared" ref="L333:L335" si="117">J333*7</f>
        <v>194103</v>
      </c>
      <c r="M333" s="40">
        <v>212780.0</v>
      </c>
      <c r="N333" s="36" t="str">
        <f t="shared" si="115"/>
        <v>18677</v>
      </c>
      <c r="O333" s="27" t="str">
        <f t="shared" si="116"/>
        <v>-9052</v>
      </c>
    </row>
    <row r="334" ht="15.75" customHeight="1">
      <c r="A334" s="27"/>
      <c r="B334" s="27">
        <v>128.0</v>
      </c>
      <c r="C334" s="36" t="s">
        <v>125</v>
      </c>
      <c r="D334" s="47">
        <v>43907.0</v>
      </c>
      <c r="E334" s="27" t="s">
        <v>84</v>
      </c>
      <c r="F334" s="38" t="s">
        <v>16</v>
      </c>
      <c r="G334" s="38" t="s">
        <v>37</v>
      </c>
      <c r="H334" s="38" t="s">
        <v>38</v>
      </c>
      <c r="I334" s="27">
        <v>15001.0</v>
      </c>
      <c r="J334" s="27">
        <v>17375.0</v>
      </c>
      <c r="K334" s="27" t="s">
        <v>76</v>
      </c>
      <c r="L334" s="39" t="str">
        <f t="shared" si="117"/>
        <v>121625</v>
      </c>
      <c r="M334" s="40">
        <v>125307.0</v>
      </c>
      <c r="N334" s="36" t="str">
        <f t="shared" si="115"/>
        <v>3682</v>
      </c>
      <c r="O334" s="27" t="str">
        <f t="shared" si="116"/>
        <v>-13693</v>
      </c>
    </row>
    <row r="335" ht="15.75" customHeight="1">
      <c r="A335" s="27"/>
      <c r="B335" s="27">
        <v>62.0</v>
      </c>
      <c r="C335" s="36" t="s">
        <v>99</v>
      </c>
      <c r="D335" s="47">
        <v>43907.0</v>
      </c>
      <c r="E335" s="27" t="s">
        <v>84</v>
      </c>
      <c r="F335" s="38" t="s">
        <v>16</v>
      </c>
      <c r="G335" s="38" t="s">
        <v>37</v>
      </c>
      <c r="H335" s="38" t="s">
        <v>41</v>
      </c>
      <c r="I335" s="27">
        <v>15001.0</v>
      </c>
      <c r="J335" s="27">
        <v>18150.0</v>
      </c>
      <c r="K335" s="27" t="s">
        <v>76</v>
      </c>
      <c r="L335" s="39" t="str">
        <f t="shared" si="117"/>
        <v>127050</v>
      </c>
      <c r="M335" s="40">
        <v>146522.0</v>
      </c>
      <c r="N335" s="36" t="str">
        <f t="shared" si="115"/>
        <v>19472</v>
      </c>
      <c r="O335" s="27" t="str">
        <f t="shared" si="116"/>
        <v>1322</v>
      </c>
    </row>
    <row r="336" ht="15.75" customHeight="1">
      <c r="A336" s="27"/>
      <c r="B336" s="27"/>
      <c r="C336" s="36"/>
      <c r="D336" s="47">
        <v>43907.0</v>
      </c>
      <c r="E336" s="27"/>
      <c r="F336" s="38" t="s">
        <v>16</v>
      </c>
      <c r="G336" s="38" t="s">
        <v>44</v>
      </c>
      <c r="H336" s="38" t="s">
        <v>45</v>
      </c>
      <c r="I336" s="27"/>
      <c r="J336" s="27"/>
      <c r="K336" s="27"/>
      <c r="L336" s="39">
        <v>0.0</v>
      </c>
      <c r="M336" s="40">
        <v>0.0</v>
      </c>
      <c r="N336" s="36"/>
      <c r="O336" s="27"/>
    </row>
    <row r="337" ht="15.75" customHeight="1">
      <c r="A337" s="41"/>
      <c r="B337" s="41">
        <v>78.0</v>
      </c>
      <c r="C337" s="42" t="s">
        <v>113</v>
      </c>
      <c r="D337" s="48">
        <v>43907.0</v>
      </c>
      <c r="E337" s="41" t="s">
        <v>47</v>
      </c>
      <c r="F337" s="41" t="s">
        <v>16</v>
      </c>
      <c r="G337" s="44" t="s">
        <v>44</v>
      </c>
      <c r="H337" s="44" t="s">
        <v>48</v>
      </c>
      <c r="I337" s="41" t="s">
        <v>123</v>
      </c>
      <c r="J337" s="41">
        <v>38932.0</v>
      </c>
      <c r="K337" s="41">
        <v>6.0</v>
      </c>
      <c r="L337" s="45" t="str">
        <f>J337*K337</f>
        <v>233592</v>
      </c>
      <c r="M337" s="46">
        <v>224352.0</v>
      </c>
      <c r="N337" s="42" t="str">
        <f t="shared" ref="N337:N345" si="118">M337-L337</f>
        <v>-9240</v>
      </c>
      <c r="O337" s="41" t="str">
        <f>N337+J337</f>
        <v>29692</v>
      </c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27"/>
      <c r="B338" s="27">
        <v>87.0</v>
      </c>
      <c r="C338" s="36"/>
      <c r="D338" s="47">
        <v>43908.0</v>
      </c>
      <c r="E338" s="27" t="s">
        <v>9</v>
      </c>
      <c r="F338" s="38" t="s">
        <v>12</v>
      </c>
      <c r="G338" s="38" t="s">
        <v>11</v>
      </c>
      <c r="H338" s="38" t="s">
        <v>13</v>
      </c>
      <c r="I338" s="27">
        <v>24014.0</v>
      </c>
      <c r="J338" s="27">
        <v>40208.0</v>
      </c>
      <c r="K338" s="27" t="s">
        <v>90</v>
      </c>
      <c r="L338" s="39" t="str">
        <f>J338*5</f>
        <v>201040</v>
      </c>
      <c r="M338" s="40">
        <v>205660.0</v>
      </c>
      <c r="N338" s="36" t="str">
        <f t="shared" si="118"/>
        <v>4620</v>
      </c>
      <c r="O338" s="27" t="str">
        <f t="shared" ref="O338:O343" si="119">N338-J338</f>
        <v>-35588</v>
      </c>
    </row>
    <row r="339" ht="15.75" customHeight="1">
      <c r="A339" s="27"/>
      <c r="B339" s="27">
        <v>138.0</v>
      </c>
      <c r="C339" s="36"/>
      <c r="D339" s="47">
        <v>43908.0</v>
      </c>
      <c r="E339" s="27" t="s">
        <v>9</v>
      </c>
      <c r="F339" s="38" t="s">
        <v>12</v>
      </c>
      <c r="G339" s="38" t="s">
        <v>11</v>
      </c>
      <c r="H339" s="38" t="s">
        <v>17</v>
      </c>
      <c r="I339" s="27" t="s">
        <v>114</v>
      </c>
      <c r="J339" s="27">
        <v>35703.0</v>
      </c>
      <c r="K339" s="27" t="s">
        <v>82</v>
      </c>
      <c r="L339" s="39" t="str">
        <f>J339*6</f>
        <v>214218</v>
      </c>
      <c r="M339" s="40">
        <v>217458.0</v>
      </c>
      <c r="N339" s="36" t="str">
        <f t="shared" si="118"/>
        <v>3240</v>
      </c>
      <c r="O339" s="27" t="str">
        <f t="shared" si="119"/>
        <v>-32463</v>
      </c>
    </row>
    <row r="340" ht="15.75" customHeight="1">
      <c r="A340" s="27"/>
      <c r="B340" s="27">
        <v>84.0</v>
      </c>
      <c r="C340" s="36"/>
      <c r="D340" s="47">
        <v>43908.0</v>
      </c>
      <c r="E340" s="27" t="s">
        <v>19</v>
      </c>
      <c r="F340" s="38" t="s">
        <v>12</v>
      </c>
      <c r="G340" s="38" t="s">
        <v>21</v>
      </c>
      <c r="H340" s="38" t="s">
        <v>22</v>
      </c>
      <c r="I340" s="27" t="s">
        <v>114</v>
      </c>
      <c r="J340" s="27">
        <v>35704.0</v>
      </c>
      <c r="K340" s="27" t="s">
        <v>90</v>
      </c>
      <c r="L340" s="39" t="str">
        <f>J340*5</f>
        <v>178520</v>
      </c>
      <c r="M340" s="40">
        <v>190255.0</v>
      </c>
      <c r="N340" s="36" t="str">
        <f t="shared" si="118"/>
        <v>11735</v>
      </c>
      <c r="O340" s="27" t="str">
        <f t="shared" si="119"/>
        <v>-23969</v>
      </c>
    </row>
    <row r="341" ht="15.75" customHeight="1">
      <c r="A341" s="27"/>
      <c r="B341" s="27"/>
      <c r="C341" s="36"/>
      <c r="D341" s="47">
        <v>43908.0</v>
      </c>
      <c r="E341" s="27" t="s">
        <v>19</v>
      </c>
      <c r="F341" s="38" t="s">
        <v>12</v>
      </c>
      <c r="G341" s="38" t="s">
        <v>21</v>
      </c>
      <c r="H341" s="38" t="s">
        <v>25</v>
      </c>
      <c r="I341" s="27">
        <v>31008.0</v>
      </c>
      <c r="J341" s="27">
        <v>33310.0</v>
      </c>
      <c r="K341" s="27">
        <v>6.0</v>
      </c>
      <c r="L341" s="39" t="str">
        <f>J341*K341</f>
        <v>199860</v>
      </c>
      <c r="M341" s="40">
        <v>208294.0</v>
      </c>
      <c r="N341" s="36" t="str">
        <f t="shared" si="118"/>
        <v>8434</v>
      </c>
      <c r="O341" s="27" t="str">
        <f t="shared" si="119"/>
        <v>-24876</v>
      </c>
    </row>
    <row r="342" ht="15.75" customHeight="1">
      <c r="A342" s="27"/>
      <c r="B342" s="27"/>
      <c r="C342" s="36"/>
      <c r="D342" s="47">
        <v>43908.0</v>
      </c>
      <c r="E342" s="27" t="s">
        <v>32</v>
      </c>
      <c r="F342" s="38" t="s">
        <v>12</v>
      </c>
      <c r="G342" s="38" t="s">
        <v>29</v>
      </c>
      <c r="H342" s="38" t="s">
        <v>30</v>
      </c>
      <c r="I342" s="27">
        <v>15001.0</v>
      </c>
      <c r="J342" s="27">
        <v>18151.0</v>
      </c>
      <c r="K342" s="27" t="s">
        <v>79</v>
      </c>
      <c r="L342" s="39" t="str">
        <f>J342*8</f>
        <v>145208</v>
      </c>
      <c r="M342" s="40">
        <v>148551.0</v>
      </c>
      <c r="N342" s="36" t="str">
        <f t="shared" si="118"/>
        <v>3343</v>
      </c>
      <c r="O342" s="27" t="str">
        <f t="shared" si="119"/>
        <v>-14808</v>
      </c>
    </row>
    <row r="343" ht="15.75" customHeight="1">
      <c r="A343" s="27"/>
      <c r="B343" s="27">
        <v>129.0</v>
      </c>
      <c r="C343" s="36"/>
      <c r="D343" s="47">
        <v>43908.0</v>
      </c>
      <c r="E343" s="27" t="s">
        <v>27</v>
      </c>
      <c r="F343" s="38" t="s">
        <v>12</v>
      </c>
      <c r="G343" s="38" t="s">
        <v>29</v>
      </c>
      <c r="H343" s="38" t="s">
        <v>34</v>
      </c>
      <c r="I343" s="27" t="s">
        <v>110</v>
      </c>
      <c r="J343" s="27">
        <v>27729.0</v>
      </c>
      <c r="K343" s="27" t="s">
        <v>76</v>
      </c>
      <c r="L343" s="39" t="str">
        <f t="shared" ref="L343:L344" si="120">J343*7</f>
        <v>194103</v>
      </c>
      <c r="M343" s="40">
        <v>195305.0</v>
      </c>
      <c r="N343" s="36" t="str">
        <f t="shared" si="118"/>
        <v>1202</v>
      </c>
      <c r="O343" s="27" t="str">
        <f t="shared" si="119"/>
        <v>-26527</v>
      </c>
    </row>
    <row r="344" ht="15.75" customHeight="1">
      <c r="A344" s="27"/>
      <c r="B344" s="27">
        <v>128.0</v>
      </c>
      <c r="C344" s="36"/>
      <c r="D344" s="47">
        <v>43908.0</v>
      </c>
      <c r="E344" s="27" t="s">
        <v>15</v>
      </c>
      <c r="F344" s="38" t="s">
        <v>12</v>
      </c>
      <c r="G344" s="38" t="s">
        <v>37</v>
      </c>
      <c r="H344" s="38" t="s">
        <v>38</v>
      </c>
      <c r="I344" s="27">
        <v>15001.0</v>
      </c>
      <c r="J344" s="27">
        <v>17375.0</v>
      </c>
      <c r="K344" s="27" t="s">
        <v>76</v>
      </c>
      <c r="L344" s="39" t="str">
        <f t="shared" si="120"/>
        <v>121625</v>
      </c>
      <c r="M344" s="40">
        <v>120721.0</v>
      </c>
      <c r="N344" s="36" t="str">
        <f t="shared" si="118"/>
        <v>-904</v>
      </c>
      <c r="O344" s="27" t="str">
        <f t="shared" ref="O344:O345" si="121">N344+J344</f>
        <v>16471</v>
      </c>
    </row>
    <row r="345" ht="15.75" customHeight="1">
      <c r="A345" s="27"/>
      <c r="B345" s="27">
        <v>62.0</v>
      </c>
      <c r="C345" s="36"/>
      <c r="D345" s="47">
        <v>43908.0</v>
      </c>
      <c r="E345" s="27" t="s">
        <v>15</v>
      </c>
      <c r="F345" s="38" t="s">
        <v>12</v>
      </c>
      <c r="G345" s="38" t="s">
        <v>37</v>
      </c>
      <c r="H345" s="38" t="s">
        <v>41</v>
      </c>
      <c r="I345" s="27">
        <v>15001.0</v>
      </c>
      <c r="J345" s="27">
        <v>18150.0</v>
      </c>
      <c r="K345" s="27">
        <v>8.0</v>
      </c>
      <c r="L345" s="39" t="str">
        <f>J345*K345</f>
        <v>145200</v>
      </c>
      <c r="M345" s="40">
        <v>140261.0</v>
      </c>
      <c r="N345" s="36" t="str">
        <f t="shared" si="118"/>
        <v>-4939</v>
      </c>
      <c r="O345" s="27" t="str">
        <f t="shared" si="121"/>
        <v>13211</v>
      </c>
    </row>
    <row r="346" ht="15.75" customHeight="1">
      <c r="A346" s="27"/>
      <c r="B346" s="27"/>
      <c r="C346" s="36"/>
      <c r="D346" s="47">
        <v>43908.0</v>
      </c>
      <c r="E346" s="27"/>
      <c r="F346" s="38" t="s">
        <v>12</v>
      </c>
      <c r="G346" s="38" t="s">
        <v>44</v>
      </c>
      <c r="H346" s="38" t="s">
        <v>45</v>
      </c>
      <c r="I346" s="27"/>
      <c r="J346" s="27"/>
      <c r="K346" s="27"/>
      <c r="L346" s="39">
        <v>0.0</v>
      </c>
      <c r="M346" s="40">
        <v>0.0</v>
      </c>
      <c r="N346" s="36"/>
      <c r="O346" s="27"/>
    </row>
    <row r="347" ht="15.75" customHeight="1">
      <c r="A347" s="27"/>
      <c r="B347" s="27"/>
      <c r="C347" s="36"/>
      <c r="D347" s="47">
        <v>43908.0</v>
      </c>
      <c r="E347" s="27" t="s">
        <v>58</v>
      </c>
      <c r="F347" s="38" t="s">
        <v>12</v>
      </c>
      <c r="G347" s="38" t="s">
        <v>44</v>
      </c>
      <c r="H347" s="38" t="s">
        <v>48</v>
      </c>
      <c r="I347" s="27" t="s">
        <v>123</v>
      </c>
      <c r="J347" s="27">
        <v>38932.0</v>
      </c>
      <c r="K347" s="27">
        <v>5.0</v>
      </c>
      <c r="L347" s="39" t="str">
        <f>J347*K347</f>
        <v>194660</v>
      </c>
      <c r="M347" s="40">
        <v>225601.0</v>
      </c>
      <c r="N347" s="36" t="str">
        <f>M347-L347</f>
        <v>30941</v>
      </c>
      <c r="O347" s="27" t="str">
        <f>N347-J347</f>
        <v>-7991</v>
      </c>
    </row>
    <row r="348" ht="15.75" customHeight="1">
      <c r="A348" s="41"/>
      <c r="B348" s="41">
        <v>78.0</v>
      </c>
      <c r="C348" s="42"/>
      <c r="D348" s="48">
        <v>43908.0</v>
      </c>
      <c r="E348" s="41" t="s">
        <v>56</v>
      </c>
      <c r="F348" s="44" t="s">
        <v>12</v>
      </c>
      <c r="G348" s="44" t="s">
        <v>44</v>
      </c>
      <c r="H348" s="44" t="s">
        <v>48</v>
      </c>
      <c r="I348" s="41" t="s">
        <v>103</v>
      </c>
      <c r="J348" s="41"/>
      <c r="K348" s="41"/>
      <c r="L348" s="45"/>
      <c r="M348" s="46"/>
      <c r="N348" s="42"/>
      <c r="O348" s="41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27"/>
      <c r="B349" s="27">
        <v>134.0</v>
      </c>
      <c r="C349" s="36"/>
      <c r="D349" s="47">
        <v>43908.0</v>
      </c>
      <c r="E349" s="27" t="s">
        <v>126</v>
      </c>
      <c r="F349" s="38" t="s">
        <v>16</v>
      </c>
      <c r="G349" s="38" t="s">
        <v>11</v>
      </c>
      <c r="H349" s="38" t="s">
        <v>13</v>
      </c>
      <c r="I349" s="27">
        <v>24022.0</v>
      </c>
      <c r="J349" s="27">
        <v>32676.0</v>
      </c>
      <c r="K349" s="27" t="s">
        <v>90</v>
      </c>
      <c r="L349" s="39" t="str">
        <f>J349*5</f>
        <v>163380</v>
      </c>
      <c r="M349" s="40">
        <v>176005.0</v>
      </c>
      <c r="N349" s="36" t="str">
        <f t="shared" ref="N349:N351" si="122">M349-L349</f>
        <v>12625</v>
      </c>
      <c r="O349" s="27" t="str">
        <f t="shared" ref="O349:O350" si="123">N349-J349</f>
        <v>-20051</v>
      </c>
    </row>
    <row r="350" ht="15.75" customHeight="1">
      <c r="A350" s="27"/>
      <c r="B350" s="27">
        <v>138.0</v>
      </c>
      <c r="C350" s="36"/>
      <c r="D350" s="47">
        <v>43908.0</v>
      </c>
      <c r="E350" s="27" t="s">
        <v>126</v>
      </c>
      <c r="F350" s="38" t="s">
        <v>16</v>
      </c>
      <c r="G350" s="38" t="s">
        <v>11</v>
      </c>
      <c r="H350" s="38" t="s">
        <v>17</v>
      </c>
      <c r="I350" s="27" t="s">
        <v>114</v>
      </c>
      <c r="J350" s="27">
        <v>35703.0</v>
      </c>
      <c r="K350" s="27" t="s">
        <v>82</v>
      </c>
      <c r="L350" s="39" t="str">
        <f>J350*6</f>
        <v>214218</v>
      </c>
      <c r="M350" s="40">
        <v>222209.0</v>
      </c>
      <c r="N350" s="36" t="str">
        <f t="shared" si="122"/>
        <v>7991</v>
      </c>
      <c r="O350" s="27" t="str">
        <f t="shared" si="123"/>
        <v>-27712</v>
      </c>
    </row>
    <row r="351" ht="15.75" customHeight="1">
      <c r="A351" s="27"/>
      <c r="B351" s="27">
        <v>84.0</v>
      </c>
      <c r="C351" s="36"/>
      <c r="D351" s="47">
        <v>43908.0</v>
      </c>
      <c r="E351" s="27" t="s">
        <v>50</v>
      </c>
      <c r="F351" s="38" t="s">
        <v>16</v>
      </c>
      <c r="G351" s="38" t="s">
        <v>21</v>
      </c>
      <c r="H351" s="38" t="s">
        <v>22</v>
      </c>
      <c r="I351" s="27" t="s">
        <v>114</v>
      </c>
      <c r="J351" s="27">
        <v>35704.0</v>
      </c>
      <c r="K351" s="27">
        <v>7.0</v>
      </c>
      <c r="L351" s="39" t="str">
        <f>J351*K351</f>
        <v>249928</v>
      </c>
      <c r="M351" s="40">
        <v>163188.0</v>
      </c>
      <c r="N351" s="36" t="str">
        <f t="shared" si="122"/>
        <v>-86740</v>
      </c>
      <c r="O351" s="27" t="str">
        <f>N351+J351</f>
        <v>-51036</v>
      </c>
    </row>
    <row r="352" ht="15.75" customHeight="1">
      <c r="A352" s="27"/>
      <c r="B352" s="27"/>
      <c r="C352" s="36"/>
      <c r="D352" s="47">
        <v>43908.0</v>
      </c>
      <c r="E352" s="27"/>
      <c r="F352" s="38" t="s">
        <v>16</v>
      </c>
      <c r="G352" s="38" t="s">
        <v>21</v>
      </c>
      <c r="H352" s="38" t="s">
        <v>25</v>
      </c>
      <c r="I352" s="27"/>
      <c r="J352" s="27"/>
      <c r="K352" s="27"/>
      <c r="L352" s="39"/>
      <c r="M352" s="40"/>
      <c r="N352" s="36"/>
      <c r="O352" s="27"/>
    </row>
    <row r="353" ht="15.75" customHeight="1">
      <c r="A353" s="27"/>
      <c r="B353" s="27"/>
      <c r="C353" s="36"/>
      <c r="D353" s="47">
        <v>43908.0</v>
      </c>
      <c r="E353" s="27" t="s">
        <v>54</v>
      </c>
      <c r="F353" s="38" t="s">
        <v>16</v>
      </c>
      <c r="G353" s="38" t="s">
        <v>29</v>
      </c>
      <c r="H353" s="38" t="s">
        <v>30</v>
      </c>
      <c r="I353" s="27">
        <v>15001.0</v>
      </c>
      <c r="J353" s="27">
        <v>18151.0</v>
      </c>
      <c r="K353" s="27" t="s">
        <v>93</v>
      </c>
      <c r="L353" s="39" t="str">
        <f>J353*9</f>
        <v>163359</v>
      </c>
      <c r="M353" s="40">
        <v>166448.0</v>
      </c>
      <c r="N353" s="36" t="str">
        <f>M353-L353</f>
        <v>3089</v>
      </c>
      <c r="O353" s="27" t="str">
        <f>N353-J353</f>
        <v>-15062</v>
      </c>
    </row>
    <row r="354" ht="15.75" customHeight="1">
      <c r="A354" s="27"/>
      <c r="B354" s="27"/>
      <c r="C354" s="36"/>
      <c r="D354" s="47">
        <v>43908.0</v>
      </c>
      <c r="E354" s="27" t="s">
        <v>54</v>
      </c>
      <c r="F354" s="38" t="s">
        <v>16</v>
      </c>
      <c r="G354" s="38" t="s">
        <v>29</v>
      </c>
      <c r="H354" s="38" t="s">
        <v>30</v>
      </c>
      <c r="I354" s="27">
        <v>9002.0</v>
      </c>
      <c r="J354" s="27">
        <v>18090.0</v>
      </c>
      <c r="K354" s="27"/>
      <c r="L354" s="39"/>
      <c r="M354" s="40"/>
      <c r="N354" s="36"/>
      <c r="O354" s="27"/>
    </row>
    <row r="355" ht="15.75" customHeight="1">
      <c r="A355" s="27"/>
      <c r="B355" s="27"/>
      <c r="C355" s="36"/>
      <c r="D355" s="47">
        <v>43908.0</v>
      </c>
      <c r="E355" s="27" t="s">
        <v>54</v>
      </c>
      <c r="F355" s="38" t="s">
        <v>16</v>
      </c>
      <c r="G355" s="38" t="s">
        <v>29</v>
      </c>
      <c r="H355" s="38" t="s">
        <v>34</v>
      </c>
      <c r="I355" s="27" t="s">
        <v>110</v>
      </c>
      <c r="J355" s="27">
        <v>27729.0</v>
      </c>
      <c r="K355" s="27" t="s">
        <v>76</v>
      </c>
      <c r="L355" s="39" t="str">
        <f t="shared" ref="L355:L356" si="124">J355*7</f>
        <v>194103</v>
      </c>
      <c r="M355" s="40">
        <v>190480.0</v>
      </c>
      <c r="N355" s="36" t="str">
        <f t="shared" ref="N355:N357" si="125">M355-L355</f>
        <v>-3623</v>
      </c>
      <c r="O355" s="27" t="str">
        <f>N355+J355</f>
        <v>24106</v>
      </c>
    </row>
    <row r="356" ht="15.75" customHeight="1">
      <c r="A356" s="27"/>
      <c r="B356" s="27">
        <v>128.0</v>
      </c>
      <c r="C356" s="36"/>
      <c r="D356" s="47">
        <v>43908.0</v>
      </c>
      <c r="E356" s="27" t="s">
        <v>84</v>
      </c>
      <c r="F356" s="38" t="s">
        <v>16</v>
      </c>
      <c r="G356" s="38" t="s">
        <v>37</v>
      </c>
      <c r="H356" s="38" t="s">
        <v>38</v>
      </c>
      <c r="I356" s="27">
        <v>15001.0</v>
      </c>
      <c r="J356" s="27">
        <v>17375.0</v>
      </c>
      <c r="K356" s="27" t="s">
        <v>76</v>
      </c>
      <c r="L356" s="39" t="str">
        <f t="shared" si="124"/>
        <v>121625</v>
      </c>
      <c r="M356" s="40">
        <v>135836.0</v>
      </c>
      <c r="N356" s="36" t="str">
        <f t="shared" si="125"/>
        <v>14211</v>
      </c>
      <c r="O356" s="27" t="str">
        <f>N356-J356</f>
        <v>-3164</v>
      </c>
    </row>
    <row r="357" ht="15.75" customHeight="1">
      <c r="A357" s="27"/>
      <c r="B357" s="27">
        <v>82.0</v>
      </c>
      <c r="C357" s="36"/>
      <c r="D357" s="47">
        <v>43908.0</v>
      </c>
      <c r="E357" s="27" t="s">
        <v>84</v>
      </c>
      <c r="F357" s="38" t="s">
        <v>16</v>
      </c>
      <c r="G357" s="38" t="s">
        <v>37</v>
      </c>
      <c r="H357" s="38" t="s">
        <v>41</v>
      </c>
      <c r="I357" s="27">
        <v>4003.0</v>
      </c>
      <c r="J357" s="27">
        <v>18150.0</v>
      </c>
      <c r="K357" s="27" t="s">
        <v>92</v>
      </c>
      <c r="L357" s="39" t="str">
        <f>J357*10</f>
        <v>181500</v>
      </c>
      <c r="M357" s="40">
        <v>151843.0</v>
      </c>
      <c r="N357" s="36" t="str">
        <f t="shared" si="125"/>
        <v>-29657</v>
      </c>
      <c r="O357" s="27" t="str">
        <f>N357+J357</f>
        <v>-11507</v>
      </c>
    </row>
    <row r="358" ht="15.75" customHeight="1">
      <c r="A358" s="27"/>
      <c r="B358" s="27"/>
      <c r="C358" s="36"/>
      <c r="D358" s="47">
        <v>43908.0</v>
      </c>
      <c r="E358" s="27"/>
      <c r="F358" s="38" t="s">
        <v>16</v>
      </c>
      <c r="G358" s="38" t="s">
        <v>44</v>
      </c>
      <c r="H358" s="38" t="s">
        <v>45</v>
      </c>
      <c r="I358" s="27"/>
      <c r="J358" s="27"/>
      <c r="K358" s="27"/>
      <c r="L358" s="39">
        <v>0.0</v>
      </c>
      <c r="M358" s="40">
        <v>0.0</v>
      </c>
      <c r="N358" s="36"/>
      <c r="O358" s="27"/>
    </row>
    <row r="359" ht="15.75" customHeight="1">
      <c r="A359" s="41"/>
      <c r="B359" s="41">
        <v>78.0</v>
      </c>
      <c r="C359" s="42"/>
      <c r="D359" s="48">
        <v>43908.0</v>
      </c>
      <c r="E359" s="41" t="s">
        <v>47</v>
      </c>
      <c r="F359" s="41" t="s">
        <v>16</v>
      </c>
      <c r="G359" s="44" t="s">
        <v>44</v>
      </c>
      <c r="H359" s="44" t="s">
        <v>48</v>
      </c>
      <c r="I359" s="41" t="s">
        <v>103</v>
      </c>
      <c r="J359" s="41">
        <v>38932.0</v>
      </c>
      <c r="K359" s="41" t="s">
        <v>80</v>
      </c>
      <c r="L359" s="45" t="str">
        <f>J359*3</f>
        <v>116796</v>
      </c>
      <c r="M359" s="46">
        <v>165625.0</v>
      </c>
      <c r="N359" s="42" t="str">
        <f t="shared" ref="N359:N367" si="126">M359-L359</f>
        <v>48829</v>
      </c>
      <c r="O359" s="41" t="str">
        <f t="shared" ref="O359:O364" si="127">N359-J359</f>
        <v>9897</v>
      </c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27"/>
      <c r="B360" s="27">
        <v>134.0</v>
      </c>
      <c r="C360" s="36"/>
      <c r="D360" s="47">
        <v>43909.0</v>
      </c>
      <c r="E360" s="27" t="s">
        <v>9</v>
      </c>
      <c r="F360" s="38" t="s">
        <v>12</v>
      </c>
      <c r="G360" s="38" t="s">
        <v>11</v>
      </c>
      <c r="H360" s="38" t="s">
        <v>13</v>
      </c>
      <c r="I360" s="27">
        <v>24022.0</v>
      </c>
      <c r="J360" s="27">
        <v>32676.0</v>
      </c>
      <c r="K360" s="27" t="s">
        <v>82</v>
      </c>
      <c r="L360" s="39" t="str">
        <f t="shared" ref="L360:L362" si="128">J360*6</f>
        <v>196056</v>
      </c>
      <c r="M360" s="40">
        <v>215155.0</v>
      </c>
      <c r="N360" s="36" t="str">
        <f t="shared" si="126"/>
        <v>19099</v>
      </c>
      <c r="O360" s="27" t="str">
        <f t="shared" si="127"/>
        <v>-13577</v>
      </c>
    </row>
    <row r="361" ht="15.75" customHeight="1">
      <c r="A361" s="27"/>
      <c r="B361" s="27">
        <v>138.0</v>
      </c>
      <c r="C361" s="36"/>
      <c r="D361" s="47">
        <v>43909.0</v>
      </c>
      <c r="E361" s="27" t="s">
        <v>9</v>
      </c>
      <c r="F361" s="38" t="s">
        <v>12</v>
      </c>
      <c r="G361" s="38" t="s">
        <v>11</v>
      </c>
      <c r="H361" s="38" t="s">
        <v>17</v>
      </c>
      <c r="I361" s="27" t="s">
        <v>114</v>
      </c>
      <c r="J361" s="27">
        <v>35703.0</v>
      </c>
      <c r="K361" s="27" t="s">
        <v>82</v>
      </c>
      <c r="L361" s="39" t="str">
        <f t="shared" si="128"/>
        <v>214218</v>
      </c>
      <c r="M361" s="40">
        <v>225321.0</v>
      </c>
      <c r="N361" s="36" t="str">
        <f t="shared" si="126"/>
        <v>11103</v>
      </c>
      <c r="O361" s="27" t="str">
        <f t="shared" si="127"/>
        <v>-24600</v>
      </c>
    </row>
    <row r="362" ht="15.75" customHeight="1">
      <c r="A362" s="27"/>
      <c r="B362" s="27">
        <v>133.5</v>
      </c>
      <c r="C362" s="36"/>
      <c r="D362" s="47">
        <v>43909.0</v>
      </c>
      <c r="E362" s="27" t="s">
        <v>19</v>
      </c>
      <c r="F362" s="38" t="s">
        <v>12</v>
      </c>
      <c r="G362" s="38" t="s">
        <v>21</v>
      </c>
      <c r="H362" s="38" t="s">
        <v>22</v>
      </c>
      <c r="I362" s="27" t="s">
        <v>100</v>
      </c>
      <c r="J362" s="27">
        <v>24714.0</v>
      </c>
      <c r="K362" s="27" t="s">
        <v>82</v>
      </c>
      <c r="L362" s="39" t="str">
        <f t="shared" si="128"/>
        <v>148284</v>
      </c>
      <c r="M362" s="40">
        <v>155966.0</v>
      </c>
      <c r="N362" s="36" t="str">
        <f t="shared" si="126"/>
        <v>7682</v>
      </c>
      <c r="O362" s="27" t="str">
        <f t="shared" si="127"/>
        <v>-17032</v>
      </c>
    </row>
    <row r="363" ht="15.75" customHeight="1">
      <c r="A363" s="27"/>
      <c r="B363" s="27"/>
      <c r="C363" s="36"/>
      <c r="D363" s="47">
        <v>43909.0</v>
      </c>
      <c r="E363" s="27" t="s">
        <v>19</v>
      </c>
      <c r="F363" s="38" t="s">
        <v>12</v>
      </c>
      <c r="G363" s="38" t="s">
        <v>21</v>
      </c>
      <c r="H363" s="38" t="s">
        <v>25</v>
      </c>
      <c r="I363" s="27">
        <v>31008.0</v>
      </c>
      <c r="J363" s="27">
        <v>33310.0</v>
      </c>
      <c r="K363" s="27" t="s">
        <v>90</v>
      </c>
      <c r="L363" s="39" t="str">
        <f>J363*5</f>
        <v>166550</v>
      </c>
      <c r="M363" s="40">
        <v>183464.0</v>
      </c>
      <c r="N363" s="36" t="str">
        <f t="shared" si="126"/>
        <v>16914</v>
      </c>
      <c r="O363" s="27" t="str">
        <f t="shared" si="127"/>
        <v>-16396</v>
      </c>
    </row>
    <row r="364" ht="15.75" customHeight="1">
      <c r="A364" s="27"/>
      <c r="B364" s="27"/>
      <c r="C364" s="36"/>
      <c r="D364" s="47">
        <v>43909.0</v>
      </c>
      <c r="E364" s="27" t="s">
        <v>27</v>
      </c>
      <c r="F364" s="38" t="s">
        <v>12</v>
      </c>
      <c r="G364" s="38" t="s">
        <v>29</v>
      </c>
      <c r="H364" s="38" t="s">
        <v>30</v>
      </c>
      <c r="I364" s="27">
        <v>9002.0</v>
      </c>
      <c r="J364" s="27">
        <v>18690.0</v>
      </c>
      <c r="K364" s="27" t="s">
        <v>76</v>
      </c>
      <c r="L364" s="39" t="str">
        <f>J364*7</f>
        <v>130830</v>
      </c>
      <c r="M364" s="40">
        <v>135695.0</v>
      </c>
      <c r="N364" s="36" t="str">
        <f t="shared" si="126"/>
        <v>4865</v>
      </c>
      <c r="O364" s="27" t="str">
        <f t="shared" si="127"/>
        <v>-13825</v>
      </c>
    </row>
    <row r="365" ht="15.75" customHeight="1">
      <c r="A365" s="27"/>
      <c r="B365" s="27"/>
      <c r="C365" s="36"/>
      <c r="D365" s="47">
        <v>43909.0</v>
      </c>
      <c r="E365" s="27" t="s">
        <v>27</v>
      </c>
      <c r="F365" s="38" t="s">
        <v>12</v>
      </c>
      <c r="G365" s="38" t="s">
        <v>29</v>
      </c>
      <c r="H365" s="38" t="s">
        <v>34</v>
      </c>
      <c r="I365" s="27" t="s">
        <v>88</v>
      </c>
      <c r="J365" s="27">
        <v>27729.0</v>
      </c>
      <c r="K365" s="27" t="s">
        <v>82</v>
      </c>
      <c r="L365" s="39" t="str">
        <f t="shared" ref="L365:L366" si="129">J365*6</f>
        <v>166374</v>
      </c>
      <c r="M365" s="40">
        <v>165680.0</v>
      </c>
      <c r="N365" s="36" t="str">
        <f t="shared" si="126"/>
        <v>-694</v>
      </c>
      <c r="O365" s="27" t="str">
        <f t="shared" ref="O365:O367" si="130">N365+J365</f>
        <v>27035</v>
      </c>
    </row>
    <row r="366" ht="15.75" customHeight="1">
      <c r="A366" s="27"/>
      <c r="B366" s="27">
        <v>89.5</v>
      </c>
      <c r="C366" s="36"/>
      <c r="D366" s="47">
        <v>43909.0</v>
      </c>
      <c r="E366" s="27" t="s">
        <v>15</v>
      </c>
      <c r="F366" s="38" t="s">
        <v>12</v>
      </c>
      <c r="G366" s="38" t="s">
        <v>37</v>
      </c>
      <c r="H366" s="38" t="s">
        <v>38</v>
      </c>
      <c r="I366" s="27">
        <v>15001.0</v>
      </c>
      <c r="J366" s="27">
        <v>17375.0</v>
      </c>
      <c r="K366" s="27" t="s">
        <v>82</v>
      </c>
      <c r="L366" s="39" t="str">
        <f t="shared" si="129"/>
        <v>104250</v>
      </c>
      <c r="M366" s="40">
        <v>100217.0</v>
      </c>
      <c r="N366" s="36" t="str">
        <f t="shared" si="126"/>
        <v>-4033</v>
      </c>
      <c r="O366" s="27" t="str">
        <f t="shared" si="130"/>
        <v>13342</v>
      </c>
    </row>
    <row r="367" ht="15.75" customHeight="1">
      <c r="A367" s="27"/>
      <c r="B367" s="27">
        <v>82.0</v>
      </c>
      <c r="C367" s="36"/>
      <c r="D367" s="47">
        <v>43909.0</v>
      </c>
      <c r="E367" s="27" t="s">
        <v>15</v>
      </c>
      <c r="F367" s="38" t="s">
        <v>12</v>
      </c>
      <c r="G367" s="38" t="s">
        <v>37</v>
      </c>
      <c r="H367" s="38" t="s">
        <v>41</v>
      </c>
      <c r="I367" s="27">
        <v>4003.0</v>
      </c>
      <c r="J367" s="27">
        <v>18150.0</v>
      </c>
      <c r="K367" s="27" t="s">
        <v>93</v>
      </c>
      <c r="L367" s="39" t="str">
        <f>J367*9</f>
        <v>163350</v>
      </c>
      <c r="M367" s="40">
        <v>140582.0</v>
      </c>
      <c r="N367" s="36" t="str">
        <f t="shared" si="126"/>
        <v>-22768</v>
      </c>
      <c r="O367" s="27" t="str">
        <f t="shared" si="130"/>
        <v>-4618</v>
      </c>
    </row>
    <row r="368" ht="15.75" customHeight="1">
      <c r="A368" s="27"/>
      <c r="B368" s="27">
        <v>135.5</v>
      </c>
      <c r="C368" s="36"/>
      <c r="D368" s="47">
        <v>43909.0</v>
      </c>
      <c r="E368" s="27" t="s">
        <v>15</v>
      </c>
      <c r="F368" s="38" t="s">
        <v>12</v>
      </c>
      <c r="G368" s="38" t="s">
        <v>37</v>
      </c>
      <c r="H368" s="38" t="s">
        <v>41</v>
      </c>
      <c r="I368" s="27" t="s">
        <v>127</v>
      </c>
      <c r="J368" s="27">
        <v>21885.0</v>
      </c>
      <c r="K368" s="27"/>
      <c r="L368" s="39"/>
      <c r="M368" s="40"/>
      <c r="N368" s="36"/>
      <c r="O368" s="27"/>
    </row>
    <row r="369" ht="15.75" customHeight="1">
      <c r="A369" s="27"/>
      <c r="B369" s="27"/>
      <c r="C369" s="36"/>
      <c r="D369" s="47">
        <v>43909.0</v>
      </c>
      <c r="E369" s="27"/>
      <c r="F369" s="38" t="s">
        <v>12</v>
      </c>
      <c r="G369" s="38" t="s">
        <v>44</v>
      </c>
      <c r="H369" s="38" t="s">
        <v>45</v>
      </c>
      <c r="I369" s="27"/>
      <c r="J369" s="27"/>
      <c r="K369" s="27"/>
      <c r="L369" s="39">
        <v>0.0</v>
      </c>
      <c r="M369" s="40">
        <v>0.0</v>
      </c>
      <c r="N369" s="36"/>
      <c r="O369" s="27"/>
    </row>
    <row r="370" ht="15.75" customHeight="1">
      <c r="A370" s="27"/>
      <c r="B370" s="27"/>
      <c r="C370" s="36"/>
      <c r="D370" s="47">
        <v>43909.0</v>
      </c>
      <c r="E370" s="27" t="s">
        <v>58</v>
      </c>
      <c r="F370" s="38" t="s">
        <v>12</v>
      </c>
      <c r="G370" s="38" t="s">
        <v>44</v>
      </c>
      <c r="H370" s="38" t="s">
        <v>48</v>
      </c>
      <c r="I370" s="27" t="s">
        <v>103</v>
      </c>
      <c r="J370" s="27">
        <v>38902.0</v>
      </c>
      <c r="K370" s="27">
        <v>5.0</v>
      </c>
      <c r="L370" s="39" t="str">
        <f>J370*K370</f>
        <v>194510</v>
      </c>
      <c r="M370" s="40">
        <v>215935.0</v>
      </c>
      <c r="N370" s="36" t="str">
        <f>M370-L370</f>
        <v>21425</v>
      </c>
      <c r="O370" s="27" t="str">
        <f>N370-J370</f>
        <v>-17477</v>
      </c>
    </row>
    <row r="371" ht="15.75" customHeight="1">
      <c r="A371" s="41"/>
      <c r="B371" s="41"/>
      <c r="C371" s="42"/>
      <c r="D371" s="48">
        <v>43909.0</v>
      </c>
      <c r="E371" s="41" t="s">
        <v>56</v>
      </c>
      <c r="F371" s="44" t="s">
        <v>12</v>
      </c>
      <c r="G371" s="44" t="s">
        <v>44</v>
      </c>
      <c r="H371" s="44" t="s">
        <v>48</v>
      </c>
      <c r="I371" s="41"/>
      <c r="J371" s="41"/>
      <c r="K371" s="41"/>
      <c r="L371" s="45"/>
      <c r="M371" s="46"/>
      <c r="N371" s="42"/>
      <c r="O371" s="41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27"/>
      <c r="B372" s="27">
        <v>134.0</v>
      </c>
      <c r="C372" s="36"/>
      <c r="D372" s="47">
        <v>43909.0</v>
      </c>
      <c r="E372" s="27" t="s">
        <v>75</v>
      </c>
      <c r="F372" s="38" t="s">
        <v>16</v>
      </c>
      <c r="G372" s="38" t="s">
        <v>11</v>
      </c>
      <c r="H372" s="38" t="s">
        <v>13</v>
      </c>
      <c r="I372" s="27">
        <v>24022.0</v>
      </c>
      <c r="J372" s="27">
        <v>32676.0</v>
      </c>
      <c r="K372" s="27" t="s">
        <v>76</v>
      </c>
      <c r="L372" s="39" t="str">
        <f>J372*7</f>
        <v>228732</v>
      </c>
      <c r="M372" s="40">
        <v>217956.0</v>
      </c>
      <c r="N372" s="36" t="str">
        <f>M372-L372</f>
        <v>-10776</v>
      </c>
      <c r="O372" s="27" t="str">
        <f t="shared" ref="O372:O373" si="131">N372+J372</f>
        <v>21900</v>
      </c>
    </row>
    <row r="373" ht="15.75" customHeight="1">
      <c r="A373" s="27"/>
      <c r="B373" s="27">
        <v>138.0</v>
      </c>
      <c r="C373" s="36"/>
      <c r="D373" s="47">
        <v>43909.0</v>
      </c>
      <c r="E373" s="27" t="s">
        <v>75</v>
      </c>
      <c r="F373" s="38" t="s">
        <v>16</v>
      </c>
      <c r="G373" s="38" t="s">
        <v>11</v>
      </c>
      <c r="H373" s="38" t="s">
        <v>17</v>
      </c>
      <c r="I373" s="27" t="s">
        <v>114</v>
      </c>
      <c r="J373" s="27">
        <v>35703.0</v>
      </c>
      <c r="K373" s="27">
        <v>1.0</v>
      </c>
      <c r="L373" s="39" t="str">
        <f t="shared" ref="L373:L374" si="132">J373*K373</f>
        <v>35703</v>
      </c>
      <c r="M373" s="40">
        <v>170965.0</v>
      </c>
      <c r="N373" s="36" t="str">
        <f>(L373+L374)-M373</f>
        <v>-3162</v>
      </c>
      <c r="O373" s="27" t="str">
        <f t="shared" si="131"/>
        <v>32541</v>
      </c>
    </row>
    <row r="374" ht="15.75" customHeight="1">
      <c r="A374" s="27"/>
      <c r="B374" s="27">
        <v>82.0</v>
      </c>
      <c r="C374" s="36"/>
      <c r="D374" s="47">
        <v>43909.0</v>
      </c>
      <c r="E374" s="27" t="s">
        <v>75</v>
      </c>
      <c r="F374" s="38" t="s">
        <v>16</v>
      </c>
      <c r="G374" s="38" t="s">
        <v>11</v>
      </c>
      <c r="H374" s="38" t="s">
        <v>17</v>
      </c>
      <c r="I374" s="27">
        <v>5028.0</v>
      </c>
      <c r="J374" s="27">
        <v>13210.0</v>
      </c>
      <c r="K374" s="27">
        <v>10.0</v>
      </c>
      <c r="L374" s="39" t="str">
        <f t="shared" si="132"/>
        <v>132100</v>
      </c>
      <c r="M374" s="40"/>
      <c r="N374" s="36"/>
      <c r="O374" s="27"/>
    </row>
    <row r="375" ht="15.75" customHeight="1">
      <c r="A375" s="27"/>
      <c r="B375" s="27">
        <v>133.5</v>
      </c>
      <c r="C375" s="36"/>
      <c r="D375" s="47">
        <v>43909.0</v>
      </c>
      <c r="E375" s="27" t="s">
        <v>50</v>
      </c>
      <c r="F375" s="38" t="s">
        <v>16</v>
      </c>
      <c r="G375" s="38" t="s">
        <v>21</v>
      </c>
      <c r="H375" s="38" t="s">
        <v>22</v>
      </c>
      <c r="I375" s="27" t="s">
        <v>100</v>
      </c>
      <c r="J375" s="27">
        <v>24719.0</v>
      </c>
      <c r="K375" s="27" t="s">
        <v>76</v>
      </c>
      <c r="L375" s="39" t="str">
        <f>J375*7</f>
        <v>173033</v>
      </c>
      <c r="M375" s="40">
        <v>183491.0</v>
      </c>
      <c r="N375" s="36" t="str">
        <f>M375-L375</f>
        <v>10458</v>
      </c>
      <c r="O375" s="27" t="str">
        <f>N375-J375</f>
        <v>-14261</v>
      </c>
    </row>
    <row r="376" ht="15.75" customHeight="1">
      <c r="A376" s="27"/>
      <c r="B376" s="27"/>
      <c r="C376" s="36"/>
      <c r="D376" s="47">
        <v>43909.0</v>
      </c>
      <c r="E376" s="27"/>
      <c r="F376" s="38" t="s">
        <v>16</v>
      </c>
      <c r="G376" s="38" t="s">
        <v>21</v>
      </c>
      <c r="H376" s="38" t="s">
        <v>25</v>
      </c>
      <c r="I376" s="27"/>
      <c r="J376" s="27"/>
      <c r="K376" s="27"/>
      <c r="L376" s="39"/>
      <c r="M376" s="40"/>
      <c r="N376" s="36"/>
      <c r="O376" s="27"/>
    </row>
    <row r="377" ht="15.75" customHeight="1">
      <c r="A377" s="27"/>
      <c r="B377" s="27"/>
      <c r="C377" s="36"/>
      <c r="D377" s="47">
        <v>43909.0</v>
      </c>
      <c r="E377" s="27" t="s">
        <v>54</v>
      </c>
      <c r="F377" s="38" t="s">
        <v>16</v>
      </c>
      <c r="G377" s="38" t="s">
        <v>29</v>
      </c>
      <c r="H377" s="38" t="s">
        <v>30</v>
      </c>
      <c r="I377" s="27">
        <v>9002.0</v>
      </c>
      <c r="J377" s="27">
        <v>18690.0</v>
      </c>
      <c r="K377" s="27"/>
      <c r="L377" s="39"/>
      <c r="M377" s="40">
        <v>165326.0</v>
      </c>
      <c r="N377" s="36" t="str">
        <f t="shared" ref="N377:N380" si="133">M377-L377</f>
        <v>165326</v>
      </c>
      <c r="O377" s="27" t="str">
        <f>N377-J377</f>
        <v>146636</v>
      </c>
    </row>
    <row r="378" ht="15.75" customHeight="1">
      <c r="A378" s="27"/>
      <c r="B378" s="27"/>
      <c r="C378" s="36"/>
      <c r="D378" s="47">
        <v>43909.0</v>
      </c>
      <c r="E378" s="27" t="s">
        <v>54</v>
      </c>
      <c r="F378" s="38" t="s">
        <v>16</v>
      </c>
      <c r="G378" s="38" t="s">
        <v>29</v>
      </c>
      <c r="H378" s="38" t="s">
        <v>34</v>
      </c>
      <c r="I378" s="27" t="s">
        <v>88</v>
      </c>
      <c r="J378" s="27">
        <v>27729.0</v>
      </c>
      <c r="K378" s="27" t="s">
        <v>76</v>
      </c>
      <c r="L378" s="39" t="str">
        <f>J378*7</f>
        <v>194103</v>
      </c>
      <c r="M378" s="40">
        <v>181249.0</v>
      </c>
      <c r="N378" s="36" t="str">
        <f t="shared" si="133"/>
        <v>-12854</v>
      </c>
      <c r="O378" s="27" t="str">
        <f>N378+J378</f>
        <v>14875</v>
      </c>
    </row>
    <row r="379" ht="15.75" customHeight="1">
      <c r="A379" s="27"/>
      <c r="B379" s="27">
        <v>113.5</v>
      </c>
      <c r="C379" s="36"/>
      <c r="D379" s="47">
        <v>43909.0</v>
      </c>
      <c r="E379" s="27" t="s">
        <v>84</v>
      </c>
      <c r="F379" s="38" t="s">
        <v>16</v>
      </c>
      <c r="G379" s="38" t="s">
        <v>37</v>
      </c>
      <c r="H379" s="38" t="s">
        <v>38</v>
      </c>
      <c r="I379" s="27" t="s">
        <v>128</v>
      </c>
      <c r="J379" s="27"/>
      <c r="K379" s="27" t="s">
        <v>93</v>
      </c>
      <c r="L379" s="39"/>
      <c r="M379" s="40">
        <v>160689.0</v>
      </c>
      <c r="N379" s="36" t="str">
        <f t="shared" si="133"/>
        <v>160689</v>
      </c>
      <c r="O379" s="27"/>
    </row>
    <row r="380" ht="15.75" customHeight="1">
      <c r="A380" s="27"/>
      <c r="B380" s="27">
        <v>135.5</v>
      </c>
      <c r="C380" s="36"/>
      <c r="D380" s="47">
        <v>43909.0</v>
      </c>
      <c r="E380" s="27" t="s">
        <v>84</v>
      </c>
      <c r="F380" s="38" t="s">
        <v>16</v>
      </c>
      <c r="G380" s="38" t="s">
        <v>37</v>
      </c>
      <c r="H380" s="38" t="s">
        <v>41</v>
      </c>
      <c r="I380" s="27" t="s">
        <v>127</v>
      </c>
      <c r="J380" s="27">
        <v>21885.0</v>
      </c>
      <c r="K380" s="27" t="s">
        <v>93</v>
      </c>
      <c r="L380" s="39" t="str">
        <f>J380*9</f>
        <v>196965</v>
      </c>
      <c r="M380" s="40">
        <v>188932.0</v>
      </c>
      <c r="N380" s="36" t="str">
        <f t="shared" si="133"/>
        <v>-8033</v>
      </c>
      <c r="O380" s="27" t="str">
        <f>N380+J380</f>
        <v>13852</v>
      </c>
    </row>
    <row r="381" ht="15.75" customHeight="1">
      <c r="A381" s="27"/>
      <c r="B381" s="27"/>
      <c r="C381" s="36"/>
      <c r="D381" s="47">
        <v>43909.0</v>
      </c>
      <c r="E381" s="27"/>
      <c r="F381" s="38" t="s">
        <v>16</v>
      </c>
      <c r="G381" s="38" t="s">
        <v>44</v>
      </c>
      <c r="H381" s="38" t="s">
        <v>45</v>
      </c>
      <c r="I381" s="27"/>
      <c r="J381" s="27"/>
      <c r="K381" s="27"/>
      <c r="L381" s="39">
        <v>0.0</v>
      </c>
      <c r="M381" s="40">
        <v>0.0</v>
      </c>
      <c r="N381" s="36"/>
      <c r="O381" s="27"/>
    </row>
    <row r="382" ht="15.75" customHeight="1">
      <c r="A382" s="27"/>
      <c r="B382" s="27">
        <v>78.0</v>
      </c>
      <c r="C382" s="36"/>
      <c r="D382" s="47">
        <v>43909.0</v>
      </c>
      <c r="E382" s="27" t="s">
        <v>47</v>
      </c>
      <c r="F382" s="27" t="s">
        <v>16</v>
      </c>
      <c r="G382" s="38" t="s">
        <v>44</v>
      </c>
      <c r="H382" s="38" t="s">
        <v>48</v>
      </c>
      <c r="I382" s="27" t="s">
        <v>103</v>
      </c>
      <c r="J382" s="27">
        <v>38932.0</v>
      </c>
      <c r="K382" s="27" t="s">
        <v>90</v>
      </c>
      <c r="L382" s="39" t="str">
        <f>J382*5</f>
        <v>194660</v>
      </c>
      <c r="M382" s="40">
        <v>201512.0</v>
      </c>
      <c r="N382" s="36" t="str">
        <f>M382-L382</f>
        <v>6852</v>
      </c>
      <c r="O382" s="27" t="str">
        <f>N382-J382</f>
        <v>-32080</v>
      </c>
    </row>
    <row r="383" ht="15.75" customHeight="1">
      <c r="A383" s="41"/>
      <c r="B383" s="41">
        <v>111.0</v>
      </c>
      <c r="C383" s="42"/>
      <c r="D383" s="48">
        <v>43909.0</v>
      </c>
      <c r="E383" s="41" t="s">
        <v>47</v>
      </c>
      <c r="F383" s="41" t="s">
        <v>16</v>
      </c>
      <c r="G383" s="44" t="s">
        <v>44</v>
      </c>
      <c r="H383" s="44" t="s">
        <v>48</v>
      </c>
      <c r="I383" s="41" t="s">
        <v>114</v>
      </c>
      <c r="J383" s="41">
        <v>35703.0</v>
      </c>
      <c r="K383" s="41"/>
      <c r="L383" s="45"/>
      <c r="M383" s="46"/>
      <c r="N383" s="42"/>
      <c r="O383" s="41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27"/>
      <c r="B384" s="27"/>
      <c r="C384" s="36"/>
      <c r="D384" s="27"/>
      <c r="E384" s="27"/>
      <c r="F384" s="27"/>
      <c r="G384" s="38"/>
      <c r="H384" s="38"/>
      <c r="I384" s="27"/>
      <c r="J384" s="27"/>
      <c r="K384" s="27"/>
      <c r="L384" s="39"/>
      <c r="M384" s="40"/>
      <c r="N384" s="36"/>
      <c r="O384" s="27"/>
    </row>
    <row r="385" ht="15.75" customHeight="1">
      <c r="A385" s="27"/>
      <c r="B385" s="27"/>
      <c r="C385" s="36"/>
      <c r="D385" s="27"/>
      <c r="E385" s="27"/>
      <c r="F385" s="27"/>
      <c r="G385" s="38"/>
      <c r="H385" s="38"/>
      <c r="I385" s="27"/>
      <c r="J385" s="27"/>
      <c r="K385" s="27"/>
      <c r="L385" s="39"/>
      <c r="M385" s="40"/>
      <c r="N385" s="36"/>
      <c r="O385" s="27"/>
    </row>
    <row r="386" ht="15.75" customHeight="1">
      <c r="A386" s="27"/>
      <c r="B386" s="27"/>
      <c r="C386" s="36"/>
      <c r="D386" s="27"/>
      <c r="E386" s="27"/>
      <c r="F386" s="27"/>
      <c r="G386" s="38"/>
      <c r="H386" s="38"/>
      <c r="I386" s="27"/>
      <c r="J386" s="27"/>
      <c r="K386" s="27"/>
      <c r="L386" s="39"/>
      <c r="M386" s="40"/>
      <c r="N386" s="36"/>
      <c r="O386" s="27"/>
    </row>
    <row r="387" ht="15.75" customHeight="1">
      <c r="A387" s="27"/>
      <c r="B387" s="27"/>
      <c r="C387" s="36"/>
      <c r="D387" s="27"/>
      <c r="E387" s="27"/>
      <c r="F387" s="27"/>
      <c r="G387" s="38"/>
      <c r="H387" s="38"/>
      <c r="I387" s="27"/>
      <c r="J387" s="27"/>
      <c r="K387" s="27"/>
      <c r="L387" s="39"/>
      <c r="M387" s="40"/>
      <c r="N387" s="36"/>
      <c r="O387" s="27"/>
    </row>
    <row r="388" ht="15.75" customHeight="1">
      <c r="A388" s="27"/>
      <c r="B388" s="27"/>
      <c r="C388" s="36"/>
      <c r="D388" s="27"/>
      <c r="E388" s="27"/>
      <c r="F388" s="27"/>
      <c r="G388" s="38"/>
      <c r="H388" s="38"/>
      <c r="I388" s="27"/>
      <c r="J388" s="27"/>
      <c r="K388" s="27"/>
      <c r="L388" s="39"/>
      <c r="M388" s="40"/>
      <c r="N388" s="36"/>
      <c r="O388" s="27"/>
    </row>
    <row r="389" ht="15.75" customHeight="1">
      <c r="A389" s="27"/>
      <c r="B389" s="27"/>
      <c r="C389" s="36"/>
      <c r="D389" s="27"/>
      <c r="E389" s="27"/>
      <c r="F389" s="27"/>
      <c r="G389" s="38"/>
      <c r="H389" s="38"/>
      <c r="I389" s="27"/>
      <c r="J389" s="27"/>
      <c r="K389" s="27"/>
      <c r="L389" s="39"/>
      <c r="M389" s="40"/>
      <c r="N389" s="36"/>
      <c r="O389" s="27"/>
    </row>
    <row r="390" ht="15.75" customHeight="1">
      <c r="A390" s="27"/>
      <c r="B390" s="27"/>
      <c r="C390" s="36"/>
      <c r="D390" s="27"/>
      <c r="E390" s="27"/>
      <c r="F390" s="27"/>
      <c r="G390" s="38"/>
      <c r="H390" s="38"/>
      <c r="I390" s="27"/>
      <c r="J390" s="27"/>
      <c r="K390" s="27"/>
      <c r="L390" s="39"/>
      <c r="M390" s="40"/>
      <c r="N390" s="36"/>
      <c r="O390" s="27"/>
    </row>
    <row r="391" ht="15.75" customHeight="1">
      <c r="A391" s="27"/>
      <c r="B391" s="27"/>
      <c r="C391" s="36"/>
      <c r="D391" s="27"/>
      <c r="E391" s="27"/>
      <c r="F391" s="27"/>
      <c r="G391" s="38"/>
      <c r="H391" s="38"/>
      <c r="I391" s="27"/>
      <c r="J391" s="27"/>
      <c r="K391" s="27"/>
      <c r="L391" s="39"/>
      <c r="M391" s="40"/>
      <c r="N391" s="36"/>
      <c r="O391" s="27"/>
    </row>
    <row r="392" ht="15.75" customHeight="1">
      <c r="A392" s="27"/>
      <c r="B392" s="27"/>
      <c r="C392" s="36"/>
      <c r="D392" s="27"/>
      <c r="E392" s="27"/>
      <c r="F392" s="27"/>
      <c r="G392" s="38"/>
      <c r="H392" s="38"/>
      <c r="I392" s="27"/>
      <c r="J392" s="27"/>
      <c r="K392" s="27"/>
      <c r="L392" s="39"/>
      <c r="M392" s="40"/>
      <c r="N392" s="36"/>
      <c r="O392" s="27"/>
    </row>
    <row r="393" ht="15.75" customHeight="1">
      <c r="A393" s="27"/>
      <c r="B393" s="27"/>
      <c r="C393" s="36"/>
      <c r="D393" s="27"/>
      <c r="E393" s="27"/>
      <c r="F393" s="27"/>
      <c r="G393" s="38"/>
      <c r="H393" s="38"/>
      <c r="I393" s="27"/>
      <c r="J393" s="27"/>
      <c r="K393" s="27"/>
      <c r="L393" s="39"/>
      <c r="M393" s="40"/>
      <c r="N393" s="36"/>
      <c r="O393" s="27"/>
    </row>
    <row r="394" ht="15.75" customHeight="1">
      <c r="A394" s="27"/>
      <c r="B394" s="27"/>
      <c r="C394" s="36"/>
      <c r="D394" s="27"/>
      <c r="E394" s="27"/>
      <c r="F394" s="27"/>
      <c r="G394" s="38"/>
      <c r="H394" s="38"/>
      <c r="I394" s="27"/>
      <c r="J394" s="27"/>
      <c r="K394" s="27"/>
      <c r="L394" s="39"/>
      <c r="M394" s="40"/>
      <c r="N394" s="36"/>
      <c r="O394" s="27"/>
    </row>
    <row r="395" ht="15.75" customHeight="1">
      <c r="A395" s="27"/>
      <c r="B395" s="27"/>
      <c r="C395" s="36"/>
      <c r="D395" s="27"/>
      <c r="E395" s="27"/>
      <c r="F395" s="27"/>
      <c r="G395" s="38"/>
      <c r="H395" s="38"/>
      <c r="I395" s="27"/>
      <c r="J395" s="27"/>
      <c r="K395" s="27"/>
      <c r="L395" s="39"/>
      <c r="M395" s="40"/>
      <c r="N395" s="36"/>
      <c r="O395" s="27"/>
    </row>
    <row r="396" ht="15.75" customHeight="1">
      <c r="A396" s="27"/>
      <c r="B396" s="27"/>
      <c r="C396" s="36"/>
      <c r="D396" s="27"/>
      <c r="E396" s="27"/>
      <c r="F396" s="27"/>
      <c r="G396" s="38"/>
      <c r="H396" s="38"/>
      <c r="I396" s="27"/>
      <c r="J396" s="27"/>
      <c r="K396" s="27"/>
      <c r="L396" s="39"/>
      <c r="M396" s="40"/>
      <c r="N396" s="36"/>
      <c r="O396" s="27"/>
    </row>
    <row r="397" ht="15.75" customHeight="1">
      <c r="A397" s="27"/>
      <c r="B397" s="27"/>
      <c r="C397" s="36"/>
      <c r="D397" s="27"/>
      <c r="E397" s="27"/>
      <c r="F397" s="27"/>
      <c r="G397" s="38"/>
      <c r="H397" s="38"/>
      <c r="I397" s="27"/>
      <c r="J397" s="27"/>
      <c r="K397" s="27"/>
      <c r="L397" s="39"/>
      <c r="M397" s="40"/>
      <c r="N397" s="36"/>
      <c r="O397" s="27"/>
    </row>
    <row r="398" ht="15.75" customHeight="1">
      <c r="A398" s="27"/>
      <c r="B398" s="27"/>
      <c r="C398" s="36"/>
      <c r="D398" s="27"/>
      <c r="E398" s="27"/>
      <c r="F398" s="27"/>
      <c r="G398" s="38"/>
      <c r="H398" s="38"/>
      <c r="I398" s="27"/>
      <c r="J398" s="27"/>
      <c r="K398" s="27"/>
      <c r="L398" s="39"/>
      <c r="M398" s="40"/>
      <c r="N398" s="36"/>
      <c r="O398" s="27"/>
    </row>
    <row r="399" ht="15.75" customHeight="1">
      <c r="A399" s="27"/>
      <c r="B399" s="27"/>
      <c r="C399" s="36"/>
      <c r="D399" s="27"/>
      <c r="E399" s="27"/>
      <c r="F399" s="27"/>
      <c r="G399" s="38"/>
      <c r="H399" s="38"/>
      <c r="I399" s="27"/>
      <c r="J399" s="27"/>
      <c r="K399" s="27"/>
      <c r="L399" s="39"/>
      <c r="M399" s="40"/>
      <c r="N399" s="36"/>
      <c r="O399" s="27"/>
    </row>
    <row r="400" ht="15.75" customHeight="1">
      <c r="A400" s="27"/>
      <c r="B400" s="27"/>
      <c r="C400" s="36"/>
      <c r="D400" s="27"/>
      <c r="E400" s="27"/>
      <c r="F400" s="27"/>
      <c r="G400" s="38"/>
      <c r="H400" s="38"/>
      <c r="I400" s="27"/>
      <c r="J400" s="27"/>
      <c r="K400" s="27"/>
      <c r="L400" s="39"/>
      <c r="M400" s="40"/>
      <c r="N400" s="36"/>
      <c r="O400" s="27"/>
    </row>
    <row r="401" ht="15.75" customHeight="1">
      <c r="A401" s="27"/>
      <c r="B401" s="27"/>
      <c r="C401" s="36"/>
      <c r="D401" s="27"/>
      <c r="E401" s="27"/>
      <c r="F401" s="27"/>
      <c r="G401" s="38"/>
      <c r="H401" s="38"/>
      <c r="I401" s="27"/>
      <c r="J401" s="27"/>
      <c r="K401" s="27"/>
      <c r="L401" s="39"/>
      <c r="M401" s="40"/>
      <c r="N401" s="36"/>
      <c r="O401" s="27"/>
    </row>
    <row r="402" ht="15.75" customHeight="1">
      <c r="A402" s="27"/>
      <c r="B402" s="27"/>
      <c r="C402" s="36"/>
      <c r="D402" s="27"/>
      <c r="E402" s="27"/>
      <c r="F402" s="27"/>
      <c r="G402" s="38"/>
      <c r="H402" s="38"/>
      <c r="I402" s="27"/>
      <c r="J402" s="27"/>
      <c r="K402" s="27"/>
      <c r="L402" s="39"/>
      <c r="M402" s="40"/>
      <c r="N402" s="36"/>
      <c r="O402" s="27"/>
    </row>
    <row r="403" ht="15.75" customHeight="1">
      <c r="A403" s="27"/>
      <c r="B403" s="27"/>
      <c r="C403" s="36"/>
      <c r="D403" s="27"/>
      <c r="E403" s="27"/>
      <c r="F403" s="27"/>
      <c r="G403" s="38"/>
      <c r="H403" s="38"/>
      <c r="I403" s="27"/>
      <c r="J403" s="27"/>
      <c r="K403" s="27"/>
      <c r="L403" s="39"/>
      <c r="M403" s="40"/>
      <c r="N403" s="36"/>
      <c r="O403" s="27"/>
    </row>
    <row r="404" ht="15.75" customHeight="1">
      <c r="A404" s="27"/>
      <c r="B404" s="27"/>
      <c r="C404" s="36"/>
      <c r="D404" s="27"/>
      <c r="E404" s="27"/>
      <c r="F404" s="27"/>
      <c r="G404" s="38"/>
      <c r="H404" s="38"/>
      <c r="I404" s="27"/>
      <c r="J404" s="27"/>
      <c r="K404" s="27"/>
      <c r="L404" s="39"/>
      <c r="M404" s="40"/>
      <c r="N404" s="36"/>
      <c r="O404" s="27"/>
    </row>
    <row r="405" ht="15.75" customHeight="1">
      <c r="A405" s="27"/>
      <c r="B405" s="27"/>
      <c r="C405" s="36"/>
      <c r="D405" s="27"/>
      <c r="E405" s="27"/>
      <c r="F405" s="27"/>
      <c r="G405" s="38"/>
      <c r="H405" s="38"/>
      <c r="I405" s="27"/>
      <c r="J405" s="27"/>
      <c r="K405" s="27"/>
      <c r="L405" s="39"/>
      <c r="M405" s="40"/>
      <c r="N405" s="36"/>
      <c r="O405" s="27"/>
    </row>
    <row r="406" ht="15.75" customHeight="1">
      <c r="A406" s="27"/>
      <c r="B406" s="27"/>
      <c r="C406" s="36"/>
      <c r="D406" s="27"/>
      <c r="E406" s="27"/>
      <c r="F406" s="27"/>
      <c r="G406" s="38"/>
      <c r="H406" s="38"/>
      <c r="I406" s="27"/>
      <c r="J406" s="27"/>
      <c r="K406" s="27"/>
      <c r="L406" s="39"/>
      <c r="M406" s="40"/>
      <c r="N406" s="36"/>
      <c r="O406" s="27"/>
    </row>
    <row r="407" ht="15.75" customHeight="1">
      <c r="A407" s="27"/>
      <c r="B407" s="27"/>
      <c r="C407" s="36"/>
      <c r="D407" s="27"/>
      <c r="E407" s="27"/>
      <c r="F407" s="27"/>
      <c r="G407" s="38"/>
      <c r="H407" s="38"/>
      <c r="I407" s="27"/>
      <c r="J407" s="27"/>
      <c r="K407" s="27"/>
      <c r="L407" s="39"/>
      <c r="M407" s="40"/>
      <c r="N407" s="36"/>
      <c r="O407" s="27"/>
    </row>
    <row r="408" ht="15.75" customHeight="1">
      <c r="A408" s="27"/>
      <c r="B408" s="27"/>
      <c r="C408" s="36"/>
      <c r="D408" s="27"/>
      <c r="E408" s="27"/>
      <c r="F408" s="27"/>
      <c r="G408" s="38"/>
      <c r="H408" s="38"/>
      <c r="I408" s="27"/>
      <c r="J408" s="27"/>
      <c r="K408" s="27"/>
      <c r="L408" s="39"/>
      <c r="M408" s="40"/>
      <c r="N408" s="36"/>
      <c r="O408" s="27"/>
    </row>
    <row r="409" ht="15.75" customHeight="1">
      <c r="A409" s="27"/>
      <c r="B409" s="27"/>
      <c r="C409" s="36"/>
      <c r="D409" s="27"/>
      <c r="E409" s="27"/>
      <c r="F409" s="27"/>
      <c r="G409" s="38"/>
      <c r="H409" s="38"/>
      <c r="I409" s="27"/>
      <c r="J409" s="27"/>
      <c r="K409" s="27"/>
      <c r="L409" s="39"/>
      <c r="M409" s="40"/>
      <c r="N409" s="36"/>
      <c r="O409" s="27"/>
    </row>
    <row r="410" ht="15.75" customHeight="1">
      <c r="A410" s="27"/>
      <c r="B410" s="27"/>
      <c r="C410" s="36"/>
      <c r="D410" s="27"/>
      <c r="E410" s="27"/>
      <c r="F410" s="27"/>
      <c r="G410" s="38"/>
      <c r="H410" s="38"/>
      <c r="I410" s="27"/>
      <c r="J410" s="27"/>
      <c r="K410" s="27"/>
      <c r="L410" s="39"/>
      <c r="M410" s="40"/>
      <c r="N410" s="36"/>
      <c r="O410" s="27"/>
    </row>
    <row r="411" ht="15.75" customHeight="1">
      <c r="A411" s="27"/>
      <c r="B411" s="27"/>
      <c r="C411" s="36"/>
      <c r="D411" s="27"/>
      <c r="E411" s="27"/>
      <c r="F411" s="27"/>
      <c r="G411" s="38"/>
      <c r="H411" s="38"/>
      <c r="I411" s="27"/>
      <c r="J411" s="27"/>
      <c r="K411" s="27"/>
      <c r="L411" s="39"/>
      <c r="M411" s="40"/>
      <c r="N411" s="36"/>
      <c r="O411" s="27"/>
    </row>
    <row r="412" ht="15.75" customHeight="1">
      <c r="A412" s="27"/>
      <c r="B412" s="27"/>
      <c r="C412" s="36"/>
      <c r="D412" s="27"/>
      <c r="E412" s="27"/>
      <c r="F412" s="27"/>
      <c r="G412" s="38"/>
      <c r="H412" s="38"/>
      <c r="I412" s="27"/>
      <c r="J412" s="27"/>
      <c r="K412" s="27"/>
      <c r="L412" s="39"/>
      <c r="M412" s="40"/>
      <c r="N412" s="36"/>
      <c r="O412" s="27"/>
    </row>
    <row r="413" ht="15.75" customHeight="1">
      <c r="A413" s="27"/>
      <c r="B413" s="27"/>
      <c r="C413" s="36"/>
      <c r="D413" s="27"/>
      <c r="E413" s="27"/>
      <c r="F413" s="27"/>
      <c r="G413" s="38"/>
      <c r="H413" s="38"/>
      <c r="I413" s="27"/>
      <c r="J413" s="27"/>
      <c r="K413" s="27"/>
      <c r="L413" s="39"/>
      <c r="M413" s="40"/>
      <c r="N413" s="36"/>
      <c r="O413" s="27"/>
    </row>
    <row r="414" ht="15.75" customHeight="1">
      <c r="A414" s="27"/>
      <c r="B414" s="27"/>
      <c r="C414" s="36"/>
      <c r="D414" s="27"/>
      <c r="E414" s="27"/>
      <c r="F414" s="27"/>
      <c r="G414" s="38"/>
      <c r="H414" s="38"/>
      <c r="I414" s="27"/>
      <c r="J414" s="27"/>
      <c r="K414" s="27"/>
      <c r="L414" s="39"/>
      <c r="M414" s="40"/>
      <c r="N414" s="36"/>
      <c r="O414" s="27"/>
    </row>
    <row r="415" ht="15.75" customHeight="1">
      <c r="A415" s="27"/>
      <c r="B415" s="27"/>
      <c r="C415" s="36"/>
      <c r="D415" s="27"/>
      <c r="E415" s="27"/>
      <c r="F415" s="27"/>
      <c r="G415" s="38"/>
      <c r="H415" s="38"/>
      <c r="I415" s="27"/>
      <c r="J415" s="27"/>
      <c r="K415" s="27"/>
      <c r="L415" s="39"/>
      <c r="M415" s="40"/>
      <c r="N415" s="36"/>
      <c r="O415" s="27"/>
    </row>
    <row r="416" ht="15.75" customHeight="1">
      <c r="A416" s="27"/>
      <c r="B416" s="27"/>
      <c r="C416" s="36"/>
      <c r="D416" s="27"/>
      <c r="E416" s="27"/>
      <c r="F416" s="27"/>
      <c r="G416" s="38"/>
      <c r="H416" s="38"/>
      <c r="I416" s="27"/>
      <c r="J416" s="27"/>
      <c r="K416" s="27"/>
      <c r="L416" s="39"/>
      <c r="M416" s="40"/>
      <c r="N416" s="36"/>
      <c r="O416" s="27"/>
    </row>
    <row r="417" ht="15.75" customHeight="1">
      <c r="A417" s="27"/>
      <c r="B417" s="27"/>
      <c r="C417" s="36"/>
      <c r="D417" s="27"/>
      <c r="E417" s="27"/>
      <c r="F417" s="27"/>
      <c r="G417" s="38"/>
      <c r="H417" s="38"/>
      <c r="I417" s="27"/>
      <c r="J417" s="27"/>
      <c r="K417" s="27"/>
      <c r="L417" s="39"/>
      <c r="M417" s="40"/>
      <c r="N417" s="36"/>
      <c r="O417" s="27"/>
    </row>
    <row r="418" ht="15.75" customHeight="1">
      <c r="A418" s="27"/>
      <c r="B418" s="27"/>
      <c r="C418" s="36"/>
      <c r="D418" s="27"/>
      <c r="E418" s="27"/>
      <c r="F418" s="27"/>
      <c r="G418" s="38"/>
      <c r="H418" s="38"/>
      <c r="I418" s="27"/>
      <c r="J418" s="27"/>
      <c r="K418" s="27"/>
      <c r="L418" s="39"/>
      <c r="M418" s="40"/>
      <c r="N418" s="36"/>
      <c r="O418" s="27"/>
    </row>
    <row r="419" ht="15.75" customHeight="1">
      <c r="A419" s="27"/>
      <c r="B419" s="27"/>
      <c r="C419" s="36"/>
      <c r="D419" s="27"/>
      <c r="E419" s="27"/>
      <c r="F419" s="27"/>
      <c r="G419" s="38"/>
      <c r="H419" s="38"/>
      <c r="I419" s="27"/>
      <c r="J419" s="27"/>
      <c r="K419" s="27"/>
      <c r="L419" s="39"/>
      <c r="M419" s="40"/>
      <c r="N419" s="36"/>
      <c r="O419" s="27"/>
    </row>
    <row r="420" ht="15.75" customHeight="1">
      <c r="A420" s="27"/>
      <c r="B420" s="27"/>
      <c r="C420" s="36"/>
      <c r="D420" s="27"/>
      <c r="E420" s="27"/>
      <c r="F420" s="27"/>
      <c r="G420" s="38"/>
      <c r="H420" s="38"/>
      <c r="I420" s="27"/>
      <c r="J420" s="27"/>
      <c r="K420" s="27"/>
      <c r="L420" s="39"/>
      <c r="M420" s="40"/>
      <c r="N420" s="36"/>
      <c r="O420" s="27"/>
    </row>
    <row r="421" ht="15.75" customHeight="1">
      <c r="A421" s="27"/>
      <c r="B421" s="27"/>
      <c r="C421" s="36"/>
      <c r="D421" s="27"/>
      <c r="E421" s="27"/>
      <c r="F421" s="27"/>
      <c r="G421" s="38"/>
      <c r="H421" s="38"/>
      <c r="I421" s="27"/>
      <c r="J421" s="27"/>
      <c r="K421" s="27"/>
      <c r="L421" s="39"/>
      <c r="M421" s="40"/>
      <c r="N421" s="36"/>
      <c r="O421" s="27"/>
    </row>
    <row r="422" ht="15.75" customHeight="1">
      <c r="A422" s="27"/>
      <c r="B422" s="27"/>
      <c r="C422" s="36"/>
      <c r="D422" s="27"/>
      <c r="E422" s="27"/>
      <c r="F422" s="27"/>
      <c r="G422" s="38"/>
      <c r="H422" s="38"/>
      <c r="I422" s="27"/>
      <c r="J422" s="27"/>
      <c r="K422" s="27"/>
      <c r="L422" s="39"/>
      <c r="M422" s="40"/>
      <c r="N422" s="36"/>
      <c r="O422" s="27"/>
    </row>
    <row r="423" ht="15.75" customHeight="1">
      <c r="A423" s="27"/>
      <c r="B423" s="27"/>
      <c r="C423" s="36"/>
      <c r="D423" s="27"/>
      <c r="E423" s="27"/>
      <c r="F423" s="27"/>
      <c r="G423" s="38"/>
      <c r="H423" s="38"/>
      <c r="I423" s="27"/>
      <c r="J423" s="27"/>
      <c r="K423" s="27"/>
      <c r="L423" s="39"/>
      <c r="M423" s="40"/>
      <c r="N423" s="36"/>
      <c r="O423" s="27"/>
    </row>
    <row r="424" ht="15.75" customHeight="1">
      <c r="A424" s="27"/>
      <c r="B424" s="27"/>
      <c r="C424" s="36"/>
      <c r="D424" s="27"/>
      <c r="E424" s="27"/>
      <c r="F424" s="27"/>
      <c r="G424" s="38"/>
      <c r="H424" s="38"/>
      <c r="I424" s="27"/>
      <c r="J424" s="27"/>
      <c r="K424" s="27"/>
      <c r="L424" s="39"/>
      <c r="M424" s="40"/>
      <c r="N424" s="36"/>
      <c r="O424" s="27"/>
    </row>
    <row r="425" ht="15.75" customHeight="1">
      <c r="A425" s="27"/>
      <c r="B425" s="27"/>
      <c r="C425" s="36"/>
      <c r="D425" s="27"/>
      <c r="E425" s="27"/>
      <c r="F425" s="27"/>
      <c r="G425" s="38"/>
      <c r="H425" s="38"/>
      <c r="I425" s="27"/>
      <c r="J425" s="27"/>
      <c r="K425" s="27"/>
      <c r="L425" s="39"/>
      <c r="M425" s="40"/>
      <c r="N425" s="36"/>
      <c r="O425" s="27"/>
    </row>
    <row r="426" ht="15.75" customHeight="1">
      <c r="A426" s="27"/>
      <c r="B426" s="27"/>
      <c r="C426" s="36"/>
      <c r="D426" s="27"/>
      <c r="E426" s="27"/>
      <c r="F426" s="27"/>
      <c r="G426" s="38"/>
      <c r="H426" s="38"/>
      <c r="I426" s="27"/>
      <c r="J426" s="27"/>
      <c r="K426" s="27"/>
      <c r="L426" s="39"/>
      <c r="M426" s="40"/>
      <c r="N426" s="36"/>
      <c r="O426" s="27"/>
    </row>
    <row r="427" ht="15.75" customHeight="1">
      <c r="A427" s="27"/>
      <c r="B427" s="27"/>
      <c r="C427" s="36"/>
      <c r="D427" s="27"/>
      <c r="E427" s="27"/>
      <c r="F427" s="27"/>
      <c r="G427" s="38"/>
      <c r="H427" s="38"/>
      <c r="I427" s="27"/>
      <c r="J427" s="27"/>
      <c r="K427" s="27"/>
      <c r="L427" s="39"/>
      <c r="M427" s="40"/>
      <c r="N427" s="36"/>
      <c r="O427" s="27"/>
    </row>
    <row r="428" ht="15.75" customHeight="1">
      <c r="A428" s="27"/>
      <c r="B428" s="27"/>
      <c r="C428" s="36"/>
      <c r="D428" s="27"/>
      <c r="E428" s="27"/>
      <c r="F428" s="27"/>
      <c r="G428" s="38"/>
      <c r="H428" s="38"/>
      <c r="I428" s="27"/>
      <c r="J428" s="27"/>
      <c r="K428" s="27"/>
      <c r="L428" s="39"/>
      <c r="M428" s="40"/>
      <c r="N428" s="36"/>
      <c r="O428" s="27"/>
    </row>
    <row r="429" ht="15.75" customHeight="1">
      <c r="A429" s="27"/>
      <c r="B429" s="27"/>
      <c r="C429" s="36"/>
      <c r="D429" s="27"/>
      <c r="E429" s="27"/>
      <c r="F429" s="27"/>
      <c r="G429" s="38"/>
      <c r="H429" s="38"/>
      <c r="I429" s="27"/>
      <c r="J429" s="27"/>
      <c r="K429" s="27"/>
      <c r="L429" s="39"/>
      <c r="M429" s="40"/>
      <c r="N429" s="36"/>
      <c r="O429" s="27"/>
    </row>
    <row r="430" ht="15.75" customHeight="1">
      <c r="A430" s="27"/>
      <c r="B430" s="27"/>
      <c r="C430" s="36"/>
      <c r="D430" s="27"/>
      <c r="E430" s="27"/>
      <c r="F430" s="27"/>
      <c r="G430" s="38"/>
      <c r="H430" s="38"/>
      <c r="I430" s="27"/>
      <c r="J430" s="27"/>
      <c r="K430" s="27"/>
      <c r="L430" s="39"/>
      <c r="M430" s="40"/>
      <c r="N430" s="36"/>
      <c r="O430" s="27"/>
    </row>
    <row r="431" ht="15.75" customHeight="1">
      <c r="A431" s="27"/>
      <c r="B431" s="27"/>
      <c r="C431" s="36"/>
      <c r="D431" s="27"/>
      <c r="E431" s="27"/>
      <c r="F431" s="27"/>
      <c r="G431" s="38"/>
      <c r="H431" s="38"/>
      <c r="I431" s="27"/>
      <c r="J431" s="27"/>
      <c r="K431" s="27"/>
      <c r="L431" s="39"/>
      <c r="M431" s="40"/>
      <c r="N431" s="36"/>
      <c r="O431" s="27"/>
    </row>
    <row r="432" ht="15.75" customHeight="1">
      <c r="A432" s="27"/>
      <c r="B432" s="27"/>
      <c r="C432" s="36"/>
      <c r="D432" s="27"/>
      <c r="E432" s="27"/>
      <c r="F432" s="27"/>
      <c r="G432" s="38"/>
      <c r="H432" s="38"/>
      <c r="I432" s="27"/>
      <c r="J432" s="27"/>
      <c r="K432" s="27"/>
      <c r="L432" s="39"/>
      <c r="M432" s="40"/>
      <c r="N432" s="36"/>
      <c r="O432" s="27"/>
    </row>
    <row r="433" ht="15.75" customHeight="1">
      <c r="A433" s="27"/>
      <c r="B433" s="27"/>
      <c r="C433" s="36"/>
      <c r="D433" s="27"/>
      <c r="E433" s="27"/>
      <c r="F433" s="27"/>
      <c r="G433" s="38"/>
      <c r="H433" s="38"/>
      <c r="I433" s="27"/>
      <c r="J433" s="27"/>
      <c r="K433" s="27"/>
      <c r="L433" s="39"/>
      <c r="M433" s="40"/>
      <c r="N433" s="36"/>
      <c r="O433" s="27"/>
    </row>
    <row r="434" ht="15.75" customHeight="1">
      <c r="A434" s="27"/>
      <c r="B434" s="27"/>
      <c r="C434" s="36"/>
      <c r="D434" s="27"/>
      <c r="E434" s="27"/>
      <c r="F434" s="27"/>
      <c r="G434" s="38"/>
      <c r="H434" s="38"/>
      <c r="I434" s="27"/>
      <c r="J434" s="27"/>
      <c r="K434" s="27"/>
      <c r="L434" s="39"/>
      <c r="M434" s="40"/>
      <c r="N434" s="36"/>
      <c r="O434" s="27"/>
    </row>
    <row r="435" ht="15.75" customHeight="1">
      <c r="A435" s="27"/>
      <c r="B435" s="27"/>
      <c r="C435" s="36"/>
      <c r="D435" s="27"/>
      <c r="E435" s="27"/>
      <c r="F435" s="27"/>
      <c r="G435" s="38"/>
      <c r="H435" s="38"/>
      <c r="I435" s="27"/>
      <c r="J435" s="27"/>
      <c r="K435" s="27"/>
      <c r="L435" s="39"/>
      <c r="M435" s="40"/>
      <c r="N435" s="36"/>
      <c r="O435" s="27"/>
    </row>
    <row r="436" ht="15.75" customHeight="1">
      <c r="A436" s="27"/>
      <c r="B436" s="27"/>
      <c r="C436" s="36"/>
      <c r="D436" s="27"/>
      <c r="E436" s="27"/>
      <c r="F436" s="27"/>
      <c r="G436" s="38"/>
      <c r="H436" s="38"/>
      <c r="I436" s="27"/>
      <c r="J436" s="27"/>
      <c r="K436" s="27"/>
      <c r="L436" s="39"/>
      <c r="M436" s="40"/>
      <c r="N436" s="36"/>
      <c r="O436" s="27"/>
    </row>
    <row r="437" ht="15.75" customHeight="1">
      <c r="A437" s="27"/>
      <c r="B437" s="27"/>
      <c r="C437" s="36"/>
      <c r="D437" s="27"/>
      <c r="E437" s="27"/>
      <c r="F437" s="27"/>
      <c r="G437" s="38"/>
      <c r="H437" s="38"/>
      <c r="I437" s="27"/>
      <c r="J437" s="27"/>
      <c r="K437" s="27"/>
      <c r="L437" s="39"/>
      <c r="M437" s="40"/>
      <c r="N437" s="36"/>
      <c r="O437" s="27"/>
    </row>
    <row r="438" ht="15.75" customHeight="1">
      <c r="A438" s="27"/>
      <c r="B438" s="27"/>
      <c r="C438" s="36"/>
      <c r="D438" s="27"/>
      <c r="E438" s="27"/>
      <c r="F438" s="27"/>
      <c r="G438" s="38"/>
      <c r="H438" s="38"/>
      <c r="I438" s="27"/>
      <c r="J438" s="27"/>
      <c r="K438" s="27"/>
      <c r="L438" s="39"/>
      <c r="M438" s="40"/>
      <c r="N438" s="36"/>
      <c r="O438" s="27"/>
    </row>
    <row r="439" ht="15.75" customHeight="1">
      <c r="A439" s="27"/>
      <c r="B439" s="27"/>
      <c r="C439" s="36"/>
      <c r="D439" s="27"/>
      <c r="E439" s="27"/>
      <c r="F439" s="27"/>
      <c r="G439" s="38"/>
      <c r="H439" s="38"/>
      <c r="I439" s="27"/>
      <c r="J439" s="27"/>
      <c r="K439" s="27"/>
      <c r="L439" s="39"/>
      <c r="M439" s="40"/>
      <c r="N439" s="36"/>
      <c r="O439" s="27"/>
    </row>
    <row r="440" ht="15.75" customHeight="1">
      <c r="A440" s="27"/>
      <c r="B440" s="27"/>
      <c r="C440" s="36"/>
      <c r="D440" s="27"/>
      <c r="E440" s="27"/>
      <c r="F440" s="27"/>
      <c r="G440" s="38"/>
      <c r="H440" s="38"/>
      <c r="I440" s="27"/>
      <c r="J440" s="27"/>
      <c r="K440" s="27"/>
      <c r="L440" s="39"/>
      <c r="M440" s="40"/>
      <c r="N440" s="36"/>
      <c r="O440" s="27"/>
    </row>
    <row r="441" ht="15.75" customHeight="1">
      <c r="A441" s="27"/>
      <c r="B441" s="27"/>
      <c r="C441" s="36"/>
      <c r="D441" s="27"/>
      <c r="E441" s="27"/>
      <c r="F441" s="27"/>
      <c r="G441" s="38"/>
      <c r="H441" s="38"/>
      <c r="I441" s="27"/>
      <c r="J441" s="27"/>
      <c r="K441" s="27"/>
      <c r="L441" s="39"/>
      <c r="M441" s="40"/>
      <c r="N441" s="36"/>
      <c r="O441" s="27"/>
    </row>
    <row r="442" ht="15.75" customHeight="1">
      <c r="A442" s="27"/>
      <c r="B442" s="27"/>
      <c r="C442" s="36"/>
      <c r="D442" s="27"/>
      <c r="E442" s="27"/>
      <c r="F442" s="27"/>
      <c r="G442" s="38"/>
      <c r="H442" s="38"/>
      <c r="I442" s="27"/>
      <c r="J442" s="27"/>
      <c r="K442" s="27"/>
      <c r="L442" s="39"/>
      <c r="M442" s="40"/>
      <c r="N442" s="36"/>
      <c r="O442" s="27"/>
    </row>
    <row r="443" ht="15.75" customHeight="1">
      <c r="A443" s="27"/>
      <c r="B443" s="27"/>
      <c r="C443" s="36"/>
      <c r="D443" s="27"/>
      <c r="E443" s="27"/>
      <c r="F443" s="27"/>
      <c r="G443" s="38"/>
      <c r="H443" s="38"/>
      <c r="I443" s="27"/>
      <c r="J443" s="27"/>
      <c r="K443" s="27"/>
      <c r="L443" s="39"/>
      <c r="M443" s="40"/>
      <c r="N443" s="36"/>
      <c r="O443" s="27"/>
    </row>
    <row r="444" ht="15.75" customHeight="1">
      <c r="A444" s="27"/>
      <c r="B444" s="27"/>
      <c r="C444" s="36"/>
      <c r="D444" s="27"/>
      <c r="E444" s="27"/>
      <c r="F444" s="27"/>
      <c r="G444" s="38"/>
      <c r="H444" s="38"/>
      <c r="I444" s="27"/>
      <c r="J444" s="27"/>
      <c r="K444" s="27"/>
      <c r="L444" s="39"/>
      <c r="M444" s="40"/>
      <c r="N444" s="36"/>
      <c r="O444" s="27"/>
    </row>
    <row r="445" ht="15.75" customHeight="1">
      <c r="A445" s="27"/>
      <c r="B445" s="27"/>
      <c r="C445" s="36"/>
      <c r="D445" s="27"/>
      <c r="E445" s="27"/>
      <c r="F445" s="27"/>
      <c r="G445" s="38"/>
      <c r="H445" s="38"/>
      <c r="I445" s="27"/>
      <c r="J445" s="27"/>
      <c r="K445" s="27"/>
      <c r="L445" s="39"/>
      <c r="M445" s="40"/>
      <c r="N445" s="36"/>
      <c r="O445" s="27"/>
    </row>
    <row r="446" ht="15.75" customHeight="1">
      <c r="A446" s="27"/>
      <c r="B446" s="27"/>
      <c r="C446" s="36"/>
      <c r="D446" s="27"/>
      <c r="E446" s="27"/>
      <c r="F446" s="27"/>
      <c r="G446" s="38"/>
      <c r="H446" s="38"/>
      <c r="I446" s="27"/>
      <c r="J446" s="27"/>
      <c r="K446" s="27"/>
      <c r="L446" s="39"/>
      <c r="M446" s="40"/>
      <c r="N446" s="36"/>
      <c r="O446" s="27"/>
    </row>
    <row r="447" ht="15.75" customHeight="1">
      <c r="A447" s="27"/>
      <c r="B447" s="27"/>
      <c r="C447" s="36"/>
      <c r="D447" s="27"/>
      <c r="E447" s="27"/>
      <c r="F447" s="27"/>
      <c r="G447" s="38"/>
      <c r="H447" s="38"/>
      <c r="I447" s="27"/>
      <c r="J447" s="27"/>
      <c r="K447" s="27"/>
      <c r="L447" s="39"/>
      <c r="M447" s="40"/>
      <c r="N447" s="36"/>
      <c r="O447" s="27"/>
    </row>
    <row r="448" ht="15.75" customHeight="1">
      <c r="A448" s="27"/>
      <c r="B448" s="27"/>
      <c r="C448" s="36"/>
      <c r="D448" s="27"/>
      <c r="E448" s="27"/>
      <c r="F448" s="27"/>
      <c r="G448" s="38"/>
      <c r="H448" s="38"/>
      <c r="I448" s="27"/>
      <c r="J448" s="27"/>
      <c r="K448" s="27"/>
      <c r="L448" s="39"/>
      <c r="M448" s="40"/>
      <c r="N448" s="36"/>
      <c r="O448" s="27"/>
    </row>
    <row r="449" ht="15.75" customHeight="1">
      <c r="A449" s="27"/>
      <c r="B449" s="27"/>
      <c r="C449" s="36"/>
      <c r="D449" s="27"/>
      <c r="E449" s="27"/>
      <c r="F449" s="27"/>
      <c r="G449" s="38"/>
      <c r="H449" s="38"/>
      <c r="I449" s="27"/>
      <c r="J449" s="27"/>
      <c r="K449" s="27"/>
      <c r="L449" s="39"/>
      <c r="M449" s="40"/>
      <c r="N449" s="36"/>
      <c r="O449" s="27"/>
    </row>
    <row r="450" ht="15.75" customHeight="1">
      <c r="A450" s="27"/>
      <c r="B450" s="27"/>
      <c r="C450" s="36"/>
      <c r="D450" s="27"/>
      <c r="E450" s="27"/>
      <c r="F450" s="27"/>
      <c r="G450" s="38"/>
      <c r="H450" s="38"/>
      <c r="I450" s="27"/>
      <c r="J450" s="27"/>
      <c r="K450" s="27"/>
      <c r="L450" s="39"/>
      <c r="M450" s="40"/>
      <c r="N450" s="36"/>
      <c r="O450" s="27"/>
    </row>
    <row r="451" ht="15.75" customHeight="1">
      <c r="A451" s="27"/>
      <c r="B451" s="27"/>
      <c r="C451" s="36"/>
      <c r="D451" s="27"/>
      <c r="E451" s="27"/>
      <c r="F451" s="27"/>
      <c r="G451" s="38"/>
      <c r="H451" s="38"/>
      <c r="I451" s="27"/>
      <c r="J451" s="27"/>
      <c r="K451" s="27"/>
      <c r="L451" s="39"/>
      <c r="M451" s="40"/>
      <c r="N451" s="36"/>
      <c r="O451" s="27"/>
    </row>
    <row r="452" ht="15.75" customHeight="1">
      <c r="A452" s="27"/>
      <c r="B452" s="27"/>
      <c r="C452" s="36"/>
      <c r="D452" s="27"/>
      <c r="E452" s="27"/>
      <c r="F452" s="27"/>
      <c r="G452" s="38"/>
      <c r="H452" s="38"/>
      <c r="I452" s="27"/>
      <c r="J452" s="27"/>
      <c r="K452" s="27"/>
      <c r="L452" s="39"/>
      <c r="M452" s="40"/>
      <c r="N452" s="36"/>
      <c r="O452" s="27"/>
    </row>
    <row r="453" ht="15.75" customHeight="1">
      <c r="A453" s="27"/>
      <c r="B453" s="27"/>
      <c r="C453" s="36"/>
      <c r="D453" s="27"/>
      <c r="E453" s="27"/>
      <c r="F453" s="27"/>
      <c r="G453" s="38"/>
      <c r="H453" s="38"/>
      <c r="I453" s="27"/>
      <c r="J453" s="27"/>
      <c r="K453" s="27"/>
      <c r="L453" s="39"/>
      <c r="M453" s="40"/>
      <c r="N453" s="36"/>
      <c r="O453" s="27"/>
    </row>
    <row r="454" ht="15.75" customHeight="1">
      <c r="A454" s="27"/>
      <c r="B454" s="27"/>
      <c r="C454" s="36"/>
      <c r="D454" s="27"/>
      <c r="E454" s="27"/>
      <c r="F454" s="27"/>
      <c r="G454" s="38"/>
      <c r="H454" s="38"/>
      <c r="I454" s="27"/>
      <c r="J454" s="27"/>
      <c r="K454" s="27"/>
      <c r="L454" s="39"/>
      <c r="M454" s="40"/>
      <c r="N454" s="36"/>
      <c r="O454" s="27"/>
    </row>
    <row r="455" ht="15.75" customHeight="1">
      <c r="A455" s="27"/>
      <c r="B455" s="27"/>
      <c r="C455" s="36"/>
      <c r="D455" s="27"/>
      <c r="E455" s="27"/>
      <c r="F455" s="27"/>
      <c r="G455" s="38"/>
      <c r="H455" s="38"/>
      <c r="I455" s="27"/>
      <c r="J455" s="27"/>
      <c r="K455" s="27"/>
      <c r="L455" s="39"/>
      <c r="M455" s="40"/>
      <c r="N455" s="36"/>
      <c r="O455" s="27"/>
    </row>
    <row r="456" ht="15.75" customHeight="1">
      <c r="A456" s="27"/>
      <c r="B456" s="27"/>
      <c r="C456" s="36"/>
      <c r="D456" s="27"/>
      <c r="E456" s="27"/>
      <c r="F456" s="27"/>
      <c r="G456" s="38"/>
      <c r="H456" s="38"/>
      <c r="I456" s="27"/>
      <c r="J456" s="27"/>
      <c r="K456" s="27"/>
      <c r="L456" s="39"/>
      <c r="M456" s="40"/>
      <c r="N456" s="36"/>
      <c r="O456" s="27"/>
    </row>
    <row r="457" ht="15.75" customHeight="1">
      <c r="A457" s="27"/>
      <c r="B457" s="27"/>
      <c r="C457" s="36"/>
      <c r="D457" s="27"/>
      <c r="E457" s="27"/>
      <c r="F457" s="27"/>
      <c r="G457" s="38"/>
      <c r="H457" s="38"/>
      <c r="I457" s="27"/>
      <c r="J457" s="27"/>
      <c r="K457" s="27"/>
      <c r="L457" s="39"/>
      <c r="M457" s="40"/>
      <c r="N457" s="36"/>
      <c r="O457" s="27"/>
    </row>
    <row r="458" ht="15.75" customHeight="1">
      <c r="A458" s="27"/>
      <c r="B458" s="27"/>
      <c r="C458" s="36"/>
      <c r="D458" s="27"/>
      <c r="E458" s="27"/>
      <c r="F458" s="27"/>
      <c r="G458" s="38"/>
      <c r="H458" s="38"/>
      <c r="I458" s="27"/>
      <c r="J458" s="27"/>
      <c r="K458" s="27"/>
      <c r="L458" s="39"/>
      <c r="M458" s="40"/>
      <c r="N458" s="36"/>
      <c r="O458" s="27"/>
    </row>
    <row r="459" ht="15.75" customHeight="1">
      <c r="A459" s="27"/>
      <c r="B459" s="27"/>
      <c r="C459" s="36"/>
      <c r="D459" s="27"/>
      <c r="E459" s="27"/>
      <c r="F459" s="27"/>
      <c r="G459" s="38"/>
      <c r="H459" s="38"/>
      <c r="I459" s="27"/>
      <c r="J459" s="27"/>
      <c r="K459" s="27"/>
      <c r="L459" s="39"/>
      <c r="M459" s="40"/>
      <c r="N459" s="36"/>
      <c r="O459" s="27"/>
    </row>
    <row r="460" ht="15.75" customHeight="1">
      <c r="A460" s="27"/>
      <c r="B460" s="27"/>
      <c r="C460" s="36"/>
      <c r="D460" s="27"/>
      <c r="E460" s="27"/>
      <c r="F460" s="27"/>
      <c r="G460" s="38"/>
      <c r="H460" s="38"/>
      <c r="I460" s="27"/>
      <c r="J460" s="27"/>
      <c r="K460" s="27"/>
      <c r="L460" s="39"/>
      <c r="M460" s="40"/>
      <c r="N460" s="36"/>
      <c r="O460" s="27"/>
    </row>
    <row r="461" ht="15.75" customHeight="1">
      <c r="A461" s="27"/>
      <c r="B461" s="27"/>
      <c r="C461" s="36"/>
      <c r="D461" s="27"/>
      <c r="E461" s="27"/>
      <c r="F461" s="27"/>
      <c r="G461" s="38"/>
      <c r="H461" s="38"/>
      <c r="I461" s="27"/>
      <c r="J461" s="27"/>
      <c r="K461" s="27"/>
      <c r="L461" s="39"/>
      <c r="M461" s="40"/>
      <c r="N461" s="36"/>
      <c r="O461" s="27"/>
    </row>
    <row r="462" ht="15.75" customHeight="1">
      <c r="A462" s="27"/>
      <c r="B462" s="27"/>
      <c r="C462" s="36"/>
      <c r="D462" s="27"/>
      <c r="E462" s="27"/>
      <c r="F462" s="27"/>
      <c r="G462" s="38"/>
      <c r="H462" s="38"/>
      <c r="I462" s="27"/>
      <c r="J462" s="27"/>
      <c r="K462" s="27"/>
      <c r="L462" s="39"/>
      <c r="M462" s="40"/>
      <c r="N462" s="36"/>
      <c r="O462" s="27"/>
    </row>
    <row r="463" ht="15.75" customHeight="1">
      <c r="A463" s="27"/>
      <c r="B463" s="27"/>
      <c r="C463" s="36"/>
      <c r="D463" s="27"/>
      <c r="E463" s="27"/>
      <c r="F463" s="27"/>
      <c r="G463" s="38"/>
      <c r="H463" s="38"/>
      <c r="I463" s="27"/>
      <c r="J463" s="27"/>
      <c r="K463" s="27"/>
      <c r="L463" s="39"/>
      <c r="M463" s="40"/>
      <c r="N463" s="36"/>
      <c r="O463" s="27"/>
    </row>
    <row r="464" ht="15.75" customHeight="1">
      <c r="A464" s="27"/>
      <c r="B464" s="27"/>
      <c r="C464" s="36"/>
      <c r="D464" s="27"/>
      <c r="E464" s="27"/>
      <c r="F464" s="27"/>
      <c r="G464" s="38"/>
      <c r="H464" s="38"/>
      <c r="I464" s="27"/>
      <c r="J464" s="27"/>
      <c r="K464" s="27"/>
      <c r="L464" s="39"/>
      <c r="M464" s="40"/>
      <c r="N464" s="36"/>
      <c r="O464" s="27"/>
    </row>
    <row r="465" ht="15.75" customHeight="1">
      <c r="A465" s="27"/>
      <c r="B465" s="27"/>
      <c r="C465" s="36"/>
      <c r="D465" s="27"/>
      <c r="E465" s="27"/>
      <c r="F465" s="27"/>
      <c r="G465" s="38"/>
      <c r="H465" s="38"/>
      <c r="I465" s="27"/>
      <c r="J465" s="27"/>
      <c r="K465" s="27"/>
      <c r="L465" s="39"/>
      <c r="M465" s="40"/>
      <c r="N465" s="36"/>
      <c r="O465" s="27"/>
    </row>
    <row r="466" ht="15.75" customHeight="1">
      <c r="A466" s="27"/>
      <c r="B466" s="27"/>
      <c r="C466" s="36"/>
      <c r="D466" s="27"/>
      <c r="E466" s="27"/>
      <c r="F466" s="27"/>
      <c r="G466" s="38"/>
      <c r="H466" s="38"/>
      <c r="I466" s="27"/>
      <c r="J466" s="27"/>
      <c r="K466" s="27"/>
      <c r="L466" s="39"/>
      <c r="M466" s="40"/>
      <c r="N466" s="36"/>
      <c r="O466" s="27"/>
    </row>
    <row r="467" ht="15.75" customHeight="1">
      <c r="A467" s="27"/>
      <c r="B467" s="27"/>
      <c r="C467" s="36"/>
      <c r="D467" s="27"/>
      <c r="E467" s="27"/>
      <c r="F467" s="27"/>
      <c r="G467" s="38"/>
      <c r="H467" s="38"/>
      <c r="I467" s="27"/>
      <c r="J467" s="27"/>
      <c r="K467" s="27"/>
      <c r="L467" s="39"/>
      <c r="M467" s="40"/>
      <c r="N467" s="36"/>
      <c r="O467" s="27"/>
    </row>
    <row r="468" ht="15.75" customHeight="1">
      <c r="A468" s="27"/>
      <c r="B468" s="27"/>
      <c r="C468" s="36"/>
      <c r="D468" s="27"/>
      <c r="E468" s="27"/>
      <c r="F468" s="27"/>
      <c r="G468" s="38"/>
      <c r="H468" s="38"/>
      <c r="I468" s="27"/>
      <c r="J468" s="27"/>
      <c r="K468" s="27"/>
      <c r="L468" s="39"/>
      <c r="M468" s="40"/>
      <c r="N468" s="36"/>
      <c r="O468" s="27"/>
    </row>
    <row r="469" ht="15.75" customHeight="1">
      <c r="A469" s="27"/>
      <c r="B469" s="27"/>
      <c r="C469" s="36"/>
      <c r="D469" s="27"/>
      <c r="E469" s="27"/>
      <c r="F469" s="27"/>
      <c r="G469" s="38"/>
      <c r="H469" s="38"/>
      <c r="I469" s="27"/>
      <c r="J469" s="27"/>
      <c r="K469" s="27"/>
      <c r="L469" s="39"/>
      <c r="M469" s="40"/>
      <c r="N469" s="36"/>
      <c r="O469" s="27"/>
    </row>
    <row r="470" ht="15.75" customHeight="1">
      <c r="A470" s="27"/>
      <c r="B470" s="27"/>
      <c r="C470" s="36"/>
      <c r="D470" s="27"/>
      <c r="E470" s="27"/>
      <c r="F470" s="27"/>
      <c r="G470" s="38"/>
      <c r="H470" s="38"/>
      <c r="I470" s="27"/>
      <c r="J470" s="27"/>
      <c r="K470" s="27"/>
      <c r="L470" s="39"/>
      <c r="M470" s="40"/>
      <c r="N470" s="36"/>
      <c r="O470" s="27"/>
    </row>
    <row r="471" ht="15.75" customHeight="1">
      <c r="A471" s="27"/>
      <c r="B471" s="27"/>
      <c r="C471" s="36"/>
      <c r="D471" s="27"/>
      <c r="E471" s="27"/>
      <c r="F471" s="27"/>
      <c r="G471" s="38"/>
      <c r="H471" s="38"/>
      <c r="I471" s="27"/>
      <c r="J471" s="27"/>
      <c r="K471" s="27"/>
      <c r="L471" s="39"/>
      <c r="M471" s="40"/>
      <c r="N471" s="36"/>
      <c r="O471" s="27"/>
    </row>
    <row r="472" ht="15.75" customHeight="1">
      <c r="A472" s="27"/>
      <c r="B472" s="27"/>
      <c r="C472" s="36"/>
      <c r="D472" s="27"/>
      <c r="E472" s="27"/>
      <c r="F472" s="27"/>
      <c r="G472" s="38"/>
      <c r="H472" s="38"/>
      <c r="I472" s="27"/>
      <c r="J472" s="27"/>
      <c r="K472" s="27"/>
      <c r="L472" s="39"/>
      <c r="M472" s="40"/>
      <c r="N472" s="36"/>
      <c r="O472" s="27"/>
    </row>
    <row r="473" ht="15.75" customHeight="1">
      <c r="A473" s="27"/>
      <c r="B473" s="27"/>
      <c r="C473" s="36"/>
      <c r="D473" s="27"/>
      <c r="E473" s="27"/>
      <c r="F473" s="27"/>
      <c r="G473" s="38"/>
      <c r="H473" s="38"/>
      <c r="I473" s="27"/>
      <c r="J473" s="27"/>
      <c r="K473" s="27"/>
      <c r="L473" s="39"/>
      <c r="M473" s="40"/>
      <c r="N473" s="36"/>
      <c r="O473" s="27"/>
    </row>
    <row r="474" ht="15.75" customHeight="1">
      <c r="A474" s="27"/>
      <c r="B474" s="27"/>
      <c r="C474" s="36"/>
      <c r="D474" s="27"/>
      <c r="E474" s="27"/>
      <c r="F474" s="27"/>
      <c r="G474" s="38"/>
      <c r="H474" s="38"/>
      <c r="I474" s="27"/>
      <c r="J474" s="27"/>
      <c r="K474" s="27"/>
      <c r="L474" s="39"/>
      <c r="M474" s="40"/>
      <c r="N474" s="36"/>
      <c r="O474" s="27"/>
    </row>
    <row r="475" ht="15.75" customHeight="1">
      <c r="A475" s="27"/>
      <c r="B475" s="27"/>
      <c r="C475" s="36"/>
      <c r="D475" s="27"/>
      <c r="E475" s="27"/>
      <c r="F475" s="27"/>
      <c r="G475" s="38"/>
      <c r="H475" s="38"/>
      <c r="I475" s="27"/>
      <c r="J475" s="27"/>
      <c r="K475" s="27"/>
      <c r="L475" s="39"/>
      <c r="M475" s="40"/>
      <c r="N475" s="36"/>
      <c r="O475" s="27"/>
    </row>
    <row r="476" ht="15.75" customHeight="1">
      <c r="A476" s="27"/>
      <c r="B476" s="27"/>
      <c r="C476" s="36"/>
      <c r="D476" s="27"/>
      <c r="E476" s="27"/>
      <c r="F476" s="27"/>
      <c r="G476" s="38"/>
      <c r="H476" s="38"/>
      <c r="I476" s="27"/>
      <c r="J476" s="27"/>
      <c r="K476" s="27"/>
      <c r="L476" s="39"/>
      <c r="M476" s="40"/>
      <c r="N476" s="36"/>
      <c r="O476" s="27"/>
    </row>
    <row r="477" ht="15.75" customHeight="1">
      <c r="A477" s="27"/>
      <c r="B477" s="27"/>
      <c r="C477" s="36"/>
      <c r="D477" s="27"/>
      <c r="E477" s="27"/>
      <c r="F477" s="27"/>
      <c r="G477" s="38"/>
      <c r="H477" s="38"/>
      <c r="I477" s="27"/>
      <c r="J477" s="27"/>
      <c r="K477" s="27"/>
      <c r="L477" s="39"/>
      <c r="M477" s="40"/>
      <c r="N477" s="36"/>
      <c r="O477" s="27"/>
    </row>
    <row r="478" ht="15.75" customHeight="1">
      <c r="A478" s="27"/>
      <c r="B478" s="27"/>
      <c r="C478" s="36"/>
      <c r="D478" s="27"/>
      <c r="E478" s="27"/>
      <c r="F478" s="27"/>
      <c r="G478" s="38"/>
      <c r="H478" s="38"/>
      <c r="I478" s="27"/>
      <c r="J478" s="27"/>
      <c r="K478" s="27"/>
      <c r="L478" s="39"/>
      <c r="M478" s="40"/>
      <c r="N478" s="36"/>
      <c r="O478" s="27"/>
    </row>
    <row r="479" ht="15.75" customHeight="1">
      <c r="A479" s="27"/>
      <c r="B479" s="27"/>
      <c r="C479" s="36"/>
      <c r="D479" s="27"/>
      <c r="E479" s="27"/>
      <c r="F479" s="27"/>
      <c r="G479" s="38"/>
      <c r="H479" s="38"/>
      <c r="I479" s="27"/>
      <c r="J479" s="27"/>
      <c r="K479" s="27"/>
      <c r="L479" s="39"/>
      <c r="M479" s="40"/>
      <c r="N479" s="36"/>
      <c r="O479" s="27"/>
    </row>
    <row r="480" ht="15.75" customHeight="1">
      <c r="A480" s="27"/>
      <c r="B480" s="27"/>
      <c r="C480" s="36"/>
      <c r="D480" s="27"/>
      <c r="E480" s="27"/>
      <c r="F480" s="27"/>
      <c r="G480" s="38"/>
      <c r="H480" s="38"/>
      <c r="I480" s="27"/>
      <c r="J480" s="27"/>
      <c r="K480" s="27"/>
      <c r="L480" s="39"/>
      <c r="M480" s="40"/>
      <c r="N480" s="36"/>
      <c r="O480" s="27"/>
    </row>
    <row r="481" ht="15.75" customHeight="1">
      <c r="A481" s="27"/>
      <c r="B481" s="27"/>
      <c r="C481" s="36"/>
      <c r="D481" s="27"/>
      <c r="E481" s="27"/>
      <c r="F481" s="27"/>
      <c r="G481" s="38"/>
      <c r="H481" s="38"/>
      <c r="I481" s="27"/>
      <c r="J481" s="27"/>
      <c r="K481" s="27"/>
      <c r="L481" s="39"/>
      <c r="M481" s="40"/>
      <c r="N481" s="36"/>
      <c r="O481" s="27"/>
    </row>
    <row r="482" ht="15.75" customHeight="1">
      <c r="A482" s="27"/>
      <c r="B482" s="27"/>
      <c r="C482" s="36"/>
      <c r="D482" s="27"/>
      <c r="E482" s="27"/>
      <c r="F482" s="27"/>
      <c r="G482" s="38"/>
      <c r="H482" s="38"/>
      <c r="I482" s="27"/>
      <c r="J482" s="27"/>
      <c r="K482" s="27"/>
      <c r="L482" s="39"/>
      <c r="M482" s="40"/>
      <c r="N482" s="36"/>
      <c r="O482" s="27"/>
    </row>
    <row r="483" ht="15.75" customHeight="1">
      <c r="A483" s="27"/>
      <c r="B483" s="27"/>
      <c r="C483" s="36"/>
      <c r="D483" s="27"/>
      <c r="E483" s="27"/>
      <c r="F483" s="27"/>
      <c r="G483" s="38"/>
      <c r="H483" s="38"/>
      <c r="I483" s="27"/>
      <c r="J483" s="27"/>
      <c r="K483" s="27"/>
      <c r="L483" s="39"/>
      <c r="M483" s="40"/>
      <c r="N483" s="36"/>
      <c r="O483" s="27"/>
    </row>
    <row r="484" ht="15.75" customHeight="1">
      <c r="A484" s="27"/>
      <c r="B484" s="27"/>
      <c r="C484" s="36"/>
      <c r="D484" s="27"/>
      <c r="E484" s="27"/>
      <c r="F484" s="27"/>
      <c r="G484" s="38"/>
      <c r="H484" s="38"/>
      <c r="I484" s="27"/>
      <c r="J484" s="27"/>
      <c r="K484" s="27"/>
      <c r="L484" s="39"/>
      <c r="M484" s="40"/>
      <c r="N484" s="36"/>
      <c r="O484" s="27"/>
    </row>
    <row r="485" ht="15.75" customHeight="1">
      <c r="A485" s="27"/>
      <c r="B485" s="27"/>
      <c r="C485" s="36"/>
      <c r="D485" s="27"/>
      <c r="E485" s="27"/>
      <c r="F485" s="27"/>
      <c r="G485" s="38"/>
      <c r="H485" s="38"/>
      <c r="I485" s="27"/>
      <c r="J485" s="27"/>
      <c r="K485" s="27"/>
      <c r="L485" s="39"/>
      <c r="M485" s="40"/>
      <c r="N485" s="36"/>
      <c r="O485" s="27"/>
    </row>
    <row r="486" ht="15.75" customHeight="1">
      <c r="A486" s="27"/>
      <c r="B486" s="27"/>
      <c r="C486" s="36"/>
      <c r="D486" s="27"/>
      <c r="E486" s="27"/>
      <c r="F486" s="27"/>
      <c r="G486" s="38"/>
      <c r="H486" s="38"/>
      <c r="I486" s="27"/>
      <c r="J486" s="27"/>
      <c r="K486" s="27"/>
      <c r="L486" s="39"/>
      <c r="M486" s="40"/>
      <c r="N486" s="36"/>
      <c r="O486" s="27"/>
    </row>
    <row r="487" ht="15.75" customHeight="1">
      <c r="A487" s="27"/>
      <c r="B487" s="27"/>
      <c r="C487" s="36"/>
      <c r="D487" s="27"/>
      <c r="E487" s="27"/>
      <c r="F487" s="27"/>
      <c r="G487" s="38"/>
      <c r="H487" s="38"/>
      <c r="I487" s="27"/>
      <c r="J487" s="27"/>
      <c r="K487" s="27"/>
      <c r="L487" s="39"/>
      <c r="M487" s="40"/>
      <c r="N487" s="36"/>
      <c r="O487" s="27"/>
    </row>
    <row r="488" ht="15.75" customHeight="1">
      <c r="A488" s="27"/>
      <c r="B488" s="27"/>
      <c r="C488" s="36"/>
      <c r="D488" s="27"/>
      <c r="E488" s="27"/>
      <c r="F488" s="27"/>
      <c r="G488" s="38"/>
      <c r="H488" s="38"/>
      <c r="I488" s="27"/>
      <c r="J488" s="27"/>
      <c r="K488" s="27"/>
      <c r="L488" s="39"/>
      <c r="M488" s="40"/>
      <c r="N488" s="36"/>
      <c r="O488" s="27"/>
    </row>
    <row r="489" ht="15.75" customHeight="1">
      <c r="A489" s="27"/>
      <c r="B489" s="27"/>
      <c r="C489" s="36"/>
      <c r="D489" s="27"/>
      <c r="E489" s="27"/>
      <c r="F489" s="27"/>
      <c r="G489" s="38"/>
      <c r="H489" s="38"/>
      <c r="I489" s="27"/>
      <c r="J489" s="27"/>
      <c r="K489" s="27"/>
      <c r="L489" s="39"/>
      <c r="M489" s="40"/>
      <c r="N489" s="36"/>
      <c r="O489" s="27"/>
    </row>
    <row r="490" ht="15.75" customHeight="1">
      <c r="A490" s="27"/>
      <c r="B490" s="27"/>
      <c r="C490" s="36"/>
      <c r="D490" s="27"/>
      <c r="E490" s="27"/>
      <c r="F490" s="27"/>
      <c r="G490" s="38"/>
      <c r="H490" s="38"/>
      <c r="I490" s="27"/>
      <c r="J490" s="27"/>
      <c r="K490" s="27"/>
      <c r="L490" s="39"/>
      <c r="M490" s="40"/>
      <c r="N490" s="36"/>
      <c r="O490" s="27"/>
    </row>
    <row r="491" ht="15.75" customHeight="1">
      <c r="A491" s="27"/>
      <c r="B491" s="27"/>
      <c r="C491" s="36"/>
      <c r="D491" s="27"/>
      <c r="E491" s="27"/>
      <c r="F491" s="27"/>
      <c r="G491" s="38"/>
      <c r="H491" s="38"/>
      <c r="I491" s="27"/>
      <c r="J491" s="27"/>
      <c r="K491" s="27"/>
      <c r="L491" s="39"/>
      <c r="M491" s="40"/>
      <c r="N491" s="36"/>
      <c r="O491" s="27"/>
    </row>
    <row r="492" ht="15.75" customHeight="1">
      <c r="A492" s="27"/>
      <c r="B492" s="27"/>
      <c r="C492" s="36"/>
      <c r="D492" s="27"/>
      <c r="E492" s="27"/>
      <c r="F492" s="27"/>
      <c r="G492" s="38"/>
      <c r="H492" s="38"/>
      <c r="I492" s="27"/>
      <c r="J492" s="27"/>
      <c r="K492" s="27"/>
      <c r="L492" s="39"/>
      <c r="M492" s="40"/>
      <c r="N492" s="36"/>
      <c r="O492" s="27"/>
    </row>
    <row r="493" ht="15.75" customHeight="1">
      <c r="A493" s="27"/>
      <c r="B493" s="27"/>
      <c r="C493" s="36"/>
      <c r="D493" s="27"/>
      <c r="E493" s="27"/>
      <c r="F493" s="27"/>
      <c r="G493" s="38"/>
      <c r="H493" s="38"/>
      <c r="I493" s="27"/>
      <c r="J493" s="27"/>
      <c r="K493" s="27"/>
      <c r="L493" s="39"/>
      <c r="M493" s="40"/>
      <c r="N493" s="36"/>
      <c r="O493" s="27"/>
    </row>
    <row r="494" ht="15.75" customHeight="1">
      <c r="A494" s="27"/>
      <c r="B494" s="27"/>
      <c r="C494" s="36"/>
      <c r="D494" s="27"/>
      <c r="E494" s="27"/>
      <c r="F494" s="27"/>
      <c r="G494" s="38"/>
      <c r="H494" s="38"/>
      <c r="I494" s="27"/>
      <c r="J494" s="27"/>
      <c r="K494" s="27"/>
      <c r="L494" s="39"/>
      <c r="M494" s="40"/>
      <c r="N494" s="36"/>
      <c r="O494" s="27"/>
    </row>
    <row r="495" ht="15.75" customHeight="1">
      <c r="A495" s="27"/>
      <c r="B495" s="27"/>
      <c r="C495" s="36"/>
      <c r="D495" s="27"/>
      <c r="E495" s="27"/>
      <c r="F495" s="27"/>
      <c r="G495" s="38"/>
      <c r="H495" s="38"/>
      <c r="I495" s="27"/>
      <c r="J495" s="27"/>
      <c r="K495" s="27"/>
      <c r="L495" s="39"/>
      <c r="M495" s="40"/>
      <c r="N495" s="36"/>
      <c r="O495" s="27"/>
    </row>
    <row r="496" ht="15.75" customHeight="1">
      <c r="A496" s="27"/>
      <c r="B496" s="27"/>
      <c r="C496" s="36"/>
      <c r="D496" s="27"/>
      <c r="E496" s="27"/>
      <c r="F496" s="27"/>
      <c r="G496" s="38"/>
      <c r="H496" s="38"/>
      <c r="I496" s="27"/>
      <c r="J496" s="27"/>
      <c r="K496" s="27"/>
      <c r="L496" s="39"/>
      <c r="M496" s="40"/>
      <c r="N496" s="36"/>
      <c r="O496" s="27"/>
    </row>
    <row r="497" ht="15.75" customHeight="1">
      <c r="A497" s="27"/>
      <c r="B497" s="27"/>
      <c r="C497" s="36"/>
      <c r="D497" s="27"/>
      <c r="E497" s="27"/>
      <c r="F497" s="27"/>
      <c r="G497" s="38"/>
      <c r="H497" s="38"/>
      <c r="I497" s="27"/>
      <c r="J497" s="27"/>
      <c r="K497" s="27"/>
      <c r="L497" s="39"/>
      <c r="M497" s="40"/>
      <c r="N497" s="36"/>
      <c r="O497" s="27"/>
    </row>
    <row r="498" ht="15.75" customHeight="1">
      <c r="A498" s="27"/>
      <c r="B498" s="27"/>
      <c r="C498" s="36"/>
      <c r="D498" s="27"/>
      <c r="E498" s="27"/>
      <c r="F498" s="27"/>
      <c r="G498" s="38"/>
      <c r="H498" s="38"/>
      <c r="I498" s="27"/>
      <c r="J498" s="27"/>
      <c r="K498" s="27"/>
      <c r="L498" s="39"/>
      <c r="M498" s="40"/>
      <c r="N498" s="36"/>
      <c r="O498" s="27"/>
    </row>
    <row r="499" ht="15.75" customHeight="1">
      <c r="A499" s="27"/>
      <c r="B499" s="27"/>
      <c r="C499" s="36"/>
      <c r="D499" s="27"/>
      <c r="E499" s="27"/>
      <c r="F499" s="27"/>
      <c r="G499" s="38"/>
      <c r="H499" s="38"/>
      <c r="I499" s="27"/>
      <c r="J499" s="27"/>
      <c r="K499" s="27"/>
      <c r="L499" s="39"/>
      <c r="M499" s="40"/>
      <c r="N499" s="36"/>
      <c r="O499" s="27"/>
    </row>
    <row r="500" ht="15.75" customHeight="1">
      <c r="A500" s="27"/>
      <c r="B500" s="27"/>
      <c r="C500" s="36"/>
      <c r="D500" s="27"/>
      <c r="E500" s="27"/>
      <c r="F500" s="27"/>
      <c r="G500" s="38"/>
      <c r="H500" s="38"/>
      <c r="I500" s="27"/>
      <c r="J500" s="27"/>
      <c r="K500" s="27"/>
      <c r="L500" s="39"/>
      <c r="M500" s="40"/>
      <c r="N500" s="36"/>
      <c r="O500" s="27"/>
    </row>
    <row r="501" ht="15.75" customHeight="1">
      <c r="A501" s="27"/>
      <c r="B501" s="27"/>
      <c r="C501" s="36"/>
      <c r="D501" s="27"/>
      <c r="E501" s="27"/>
      <c r="F501" s="27"/>
      <c r="G501" s="38"/>
      <c r="H501" s="38"/>
      <c r="I501" s="27"/>
      <c r="J501" s="27"/>
      <c r="K501" s="27"/>
      <c r="L501" s="39"/>
      <c r="M501" s="40"/>
      <c r="N501" s="36"/>
      <c r="O501" s="27"/>
    </row>
    <row r="502" ht="15.75" customHeight="1">
      <c r="A502" s="27"/>
      <c r="B502" s="27"/>
      <c r="C502" s="36"/>
      <c r="D502" s="27"/>
      <c r="E502" s="27"/>
      <c r="F502" s="27"/>
      <c r="G502" s="38"/>
      <c r="H502" s="38"/>
      <c r="I502" s="27"/>
      <c r="J502" s="27"/>
      <c r="K502" s="27"/>
      <c r="L502" s="39"/>
      <c r="M502" s="40"/>
      <c r="N502" s="36"/>
      <c r="O502" s="27"/>
    </row>
    <row r="503" ht="15.75" customHeight="1">
      <c r="A503" s="27"/>
      <c r="B503" s="27"/>
      <c r="C503" s="36"/>
      <c r="D503" s="27"/>
      <c r="E503" s="27"/>
      <c r="F503" s="27"/>
      <c r="G503" s="38"/>
      <c r="H503" s="38"/>
      <c r="I503" s="27"/>
      <c r="J503" s="27"/>
      <c r="K503" s="27"/>
      <c r="L503" s="39"/>
      <c r="M503" s="40"/>
      <c r="N503" s="36"/>
      <c r="O503" s="27"/>
    </row>
    <row r="504" ht="15.75" customHeight="1">
      <c r="A504" s="27"/>
      <c r="B504" s="27"/>
      <c r="C504" s="36"/>
      <c r="D504" s="27"/>
      <c r="E504" s="27"/>
      <c r="F504" s="27"/>
      <c r="G504" s="38"/>
      <c r="H504" s="38"/>
      <c r="I504" s="27"/>
      <c r="J504" s="27"/>
      <c r="K504" s="27"/>
      <c r="L504" s="39"/>
      <c r="M504" s="40"/>
      <c r="N504" s="36"/>
      <c r="O504" s="27"/>
    </row>
    <row r="505" ht="15.75" customHeight="1">
      <c r="A505" s="27"/>
      <c r="B505" s="27"/>
      <c r="C505" s="36"/>
      <c r="D505" s="27"/>
      <c r="E505" s="27"/>
      <c r="F505" s="27"/>
      <c r="G505" s="38"/>
      <c r="H505" s="38"/>
      <c r="I505" s="27"/>
      <c r="J505" s="27"/>
      <c r="K505" s="27"/>
      <c r="L505" s="39"/>
      <c r="M505" s="40"/>
      <c r="N505" s="36"/>
      <c r="O505" s="27"/>
    </row>
    <row r="506" ht="15.75" customHeight="1">
      <c r="A506" s="27"/>
      <c r="B506" s="27"/>
      <c r="C506" s="36"/>
      <c r="D506" s="27"/>
      <c r="E506" s="27"/>
      <c r="F506" s="27"/>
      <c r="G506" s="38"/>
      <c r="H506" s="38"/>
      <c r="I506" s="27"/>
      <c r="J506" s="27"/>
      <c r="K506" s="27"/>
      <c r="L506" s="39"/>
      <c r="M506" s="40"/>
      <c r="N506" s="36"/>
      <c r="O506" s="27"/>
    </row>
    <row r="507" ht="15.75" customHeight="1">
      <c r="A507" s="27"/>
      <c r="B507" s="27"/>
      <c r="C507" s="36"/>
      <c r="D507" s="27"/>
      <c r="E507" s="27"/>
      <c r="F507" s="27"/>
      <c r="G507" s="38"/>
      <c r="H507" s="38"/>
      <c r="I507" s="27"/>
      <c r="J507" s="27"/>
      <c r="K507" s="27"/>
      <c r="L507" s="39"/>
      <c r="M507" s="40"/>
      <c r="N507" s="36"/>
      <c r="O507" s="27"/>
    </row>
    <row r="508" ht="15.75" customHeight="1">
      <c r="A508" s="27"/>
      <c r="B508" s="27"/>
      <c r="C508" s="36"/>
      <c r="D508" s="27"/>
      <c r="E508" s="27"/>
      <c r="F508" s="27"/>
      <c r="G508" s="38"/>
      <c r="H508" s="38"/>
      <c r="I508" s="27"/>
      <c r="J508" s="27"/>
      <c r="K508" s="27"/>
      <c r="L508" s="39"/>
      <c r="M508" s="40"/>
      <c r="N508" s="36"/>
      <c r="O508" s="27"/>
    </row>
    <row r="509" ht="15.75" customHeight="1">
      <c r="A509" s="27"/>
      <c r="B509" s="27"/>
      <c r="C509" s="36"/>
      <c r="D509" s="27"/>
      <c r="E509" s="27"/>
      <c r="F509" s="27"/>
      <c r="G509" s="38"/>
      <c r="H509" s="38"/>
      <c r="I509" s="27"/>
      <c r="J509" s="27"/>
      <c r="K509" s="27"/>
      <c r="L509" s="39"/>
      <c r="M509" s="40"/>
      <c r="N509" s="36"/>
      <c r="O509" s="27"/>
    </row>
    <row r="510" ht="15.75" customHeight="1">
      <c r="A510" s="27"/>
      <c r="B510" s="27"/>
      <c r="C510" s="36"/>
      <c r="D510" s="27"/>
      <c r="E510" s="27"/>
      <c r="F510" s="27"/>
      <c r="G510" s="38"/>
      <c r="H510" s="38"/>
      <c r="I510" s="27"/>
      <c r="J510" s="27"/>
      <c r="K510" s="27"/>
      <c r="L510" s="39"/>
      <c r="M510" s="40"/>
      <c r="N510" s="36"/>
      <c r="O510" s="27"/>
    </row>
    <row r="511" ht="15.75" customHeight="1">
      <c r="A511" s="27"/>
      <c r="B511" s="27"/>
      <c r="C511" s="36"/>
      <c r="D511" s="27"/>
      <c r="E511" s="27"/>
      <c r="F511" s="27"/>
      <c r="G511" s="38"/>
      <c r="H511" s="38"/>
      <c r="I511" s="27"/>
      <c r="J511" s="27"/>
      <c r="K511" s="27"/>
      <c r="L511" s="39"/>
      <c r="M511" s="40"/>
      <c r="N511" s="36"/>
      <c r="O511" s="27"/>
    </row>
    <row r="512" ht="15.75" customHeight="1">
      <c r="A512" s="27"/>
      <c r="B512" s="27"/>
      <c r="C512" s="36"/>
      <c r="D512" s="27"/>
      <c r="E512" s="27"/>
      <c r="F512" s="27"/>
      <c r="G512" s="38"/>
      <c r="H512" s="38"/>
      <c r="I512" s="27"/>
      <c r="J512" s="27"/>
      <c r="K512" s="27"/>
      <c r="L512" s="39"/>
      <c r="M512" s="40"/>
      <c r="N512" s="36"/>
      <c r="O512" s="27"/>
    </row>
    <row r="513" ht="15.75" customHeight="1">
      <c r="A513" s="27"/>
      <c r="B513" s="27"/>
      <c r="C513" s="36"/>
      <c r="D513" s="27"/>
      <c r="E513" s="27"/>
      <c r="F513" s="27"/>
      <c r="G513" s="38"/>
      <c r="H513" s="38"/>
      <c r="I513" s="27"/>
      <c r="J513" s="27"/>
      <c r="K513" s="27"/>
      <c r="L513" s="39"/>
      <c r="M513" s="40"/>
      <c r="N513" s="36"/>
      <c r="O513" s="27"/>
    </row>
    <row r="514" ht="15.75" customHeight="1">
      <c r="A514" s="27"/>
      <c r="B514" s="27"/>
      <c r="C514" s="36"/>
      <c r="D514" s="27"/>
      <c r="E514" s="27"/>
      <c r="F514" s="27"/>
      <c r="G514" s="38"/>
      <c r="H514" s="38"/>
      <c r="I514" s="27"/>
      <c r="J514" s="27"/>
      <c r="K514" s="27"/>
      <c r="L514" s="39"/>
      <c r="M514" s="40"/>
      <c r="N514" s="36"/>
      <c r="O514" s="27"/>
    </row>
    <row r="515" ht="15.75" customHeight="1">
      <c r="A515" s="27"/>
      <c r="B515" s="27"/>
      <c r="C515" s="36"/>
      <c r="D515" s="27"/>
      <c r="E515" s="27"/>
      <c r="F515" s="27"/>
      <c r="G515" s="38"/>
      <c r="H515" s="38"/>
      <c r="I515" s="27"/>
      <c r="J515" s="27"/>
      <c r="K515" s="27"/>
      <c r="L515" s="39"/>
      <c r="M515" s="40"/>
      <c r="N515" s="36"/>
      <c r="O515" s="27"/>
    </row>
    <row r="516" ht="15.75" customHeight="1">
      <c r="A516" s="27"/>
      <c r="B516" s="27"/>
      <c r="C516" s="36"/>
      <c r="D516" s="27"/>
      <c r="E516" s="27"/>
      <c r="F516" s="27"/>
      <c r="G516" s="38"/>
      <c r="H516" s="38"/>
      <c r="I516" s="27"/>
      <c r="J516" s="27"/>
      <c r="K516" s="27"/>
      <c r="L516" s="39"/>
      <c r="M516" s="40"/>
      <c r="N516" s="36"/>
      <c r="O516" s="27"/>
    </row>
    <row r="517" ht="15.75" customHeight="1">
      <c r="A517" s="27"/>
      <c r="B517" s="27"/>
      <c r="C517" s="36"/>
      <c r="D517" s="27"/>
      <c r="E517" s="27"/>
      <c r="F517" s="27"/>
      <c r="G517" s="38"/>
      <c r="H517" s="38"/>
      <c r="I517" s="27"/>
      <c r="J517" s="27"/>
      <c r="K517" s="27"/>
      <c r="L517" s="39"/>
      <c r="M517" s="40"/>
      <c r="N517" s="36"/>
      <c r="O517" s="27"/>
    </row>
    <row r="518" ht="15.75" customHeight="1">
      <c r="A518" s="27"/>
      <c r="B518" s="27"/>
      <c r="C518" s="36"/>
      <c r="D518" s="27"/>
      <c r="E518" s="27"/>
      <c r="F518" s="27"/>
      <c r="G518" s="38"/>
      <c r="H518" s="38"/>
      <c r="I518" s="27"/>
      <c r="J518" s="27"/>
      <c r="K518" s="27"/>
      <c r="L518" s="39"/>
      <c r="M518" s="40"/>
      <c r="N518" s="36"/>
      <c r="O518" s="27"/>
    </row>
    <row r="519" ht="15.75" customHeight="1">
      <c r="A519" s="27"/>
      <c r="B519" s="27"/>
      <c r="C519" s="36"/>
      <c r="D519" s="27"/>
      <c r="E519" s="27"/>
      <c r="F519" s="27"/>
      <c r="G519" s="38"/>
      <c r="H519" s="38"/>
      <c r="I519" s="27"/>
      <c r="J519" s="27"/>
      <c r="K519" s="27"/>
      <c r="L519" s="39"/>
      <c r="M519" s="40"/>
      <c r="N519" s="36"/>
      <c r="O519" s="27"/>
    </row>
    <row r="520" ht="15.75" customHeight="1">
      <c r="A520" s="27"/>
      <c r="B520" s="27"/>
      <c r="C520" s="36"/>
      <c r="D520" s="27"/>
      <c r="E520" s="27"/>
      <c r="F520" s="27"/>
      <c r="G520" s="38"/>
      <c r="H520" s="38"/>
      <c r="I520" s="27"/>
      <c r="J520" s="27"/>
      <c r="K520" s="27"/>
      <c r="L520" s="39"/>
      <c r="M520" s="40"/>
      <c r="N520" s="36"/>
      <c r="O520" s="27"/>
    </row>
    <row r="521" ht="15.75" customHeight="1">
      <c r="A521" s="27"/>
      <c r="B521" s="27"/>
      <c r="C521" s="36"/>
      <c r="D521" s="27"/>
      <c r="E521" s="27"/>
      <c r="F521" s="27"/>
      <c r="G521" s="38"/>
      <c r="H521" s="38"/>
      <c r="I521" s="27"/>
      <c r="J521" s="27"/>
      <c r="K521" s="27"/>
      <c r="L521" s="39"/>
      <c r="M521" s="40"/>
      <c r="N521" s="36"/>
      <c r="O521" s="27"/>
    </row>
    <row r="522" ht="15.75" customHeight="1">
      <c r="A522" s="27"/>
      <c r="B522" s="27"/>
      <c r="C522" s="36"/>
      <c r="D522" s="27"/>
      <c r="E522" s="27"/>
      <c r="F522" s="27"/>
      <c r="G522" s="38"/>
      <c r="H522" s="38"/>
      <c r="I522" s="27"/>
      <c r="J522" s="27"/>
      <c r="K522" s="27"/>
      <c r="L522" s="39"/>
      <c r="M522" s="40"/>
      <c r="N522" s="36"/>
      <c r="O522" s="27"/>
    </row>
    <row r="523" ht="15.75" customHeight="1">
      <c r="A523" s="27"/>
      <c r="B523" s="27"/>
      <c r="C523" s="36"/>
      <c r="D523" s="27"/>
      <c r="E523" s="27"/>
      <c r="F523" s="27"/>
      <c r="G523" s="38"/>
      <c r="H523" s="38"/>
      <c r="I523" s="27"/>
      <c r="J523" s="27"/>
      <c r="K523" s="27"/>
      <c r="L523" s="39"/>
      <c r="M523" s="40"/>
      <c r="N523" s="36"/>
      <c r="O523" s="27"/>
    </row>
    <row r="524" ht="15.75" customHeight="1">
      <c r="A524" s="27"/>
      <c r="B524" s="27"/>
      <c r="C524" s="36"/>
      <c r="D524" s="27"/>
      <c r="E524" s="27"/>
      <c r="F524" s="27"/>
      <c r="G524" s="38"/>
      <c r="H524" s="38"/>
      <c r="I524" s="27"/>
      <c r="J524" s="27"/>
      <c r="K524" s="27"/>
      <c r="L524" s="39"/>
      <c r="M524" s="40"/>
      <c r="N524" s="36"/>
      <c r="O524" s="27"/>
    </row>
    <row r="525" ht="15.75" customHeight="1">
      <c r="A525" s="27"/>
      <c r="B525" s="27"/>
      <c r="C525" s="36"/>
      <c r="D525" s="27"/>
      <c r="E525" s="27"/>
      <c r="F525" s="27"/>
      <c r="G525" s="38"/>
      <c r="H525" s="38"/>
      <c r="I525" s="27"/>
      <c r="J525" s="27"/>
      <c r="K525" s="27"/>
      <c r="L525" s="39"/>
      <c r="M525" s="40"/>
      <c r="N525" s="36"/>
      <c r="O525" s="27"/>
    </row>
    <row r="526" ht="15.75" customHeight="1">
      <c r="A526" s="27"/>
      <c r="B526" s="27"/>
      <c r="C526" s="36"/>
      <c r="D526" s="27"/>
      <c r="E526" s="27"/>
      <c r="F526" s="27"/>
      <c r="G526" s="38"/>
      <c r="H526" s="38"/>
      <c r="I526" s="27"/>
      <c r="J526" s="27"/>
      <c r="K526" s="27"/>
      <c r="L526" s="39"/>
      <c r="M526" s="40"/>
      <c r="N526" s="36"/>
      <c r="O526" s="27"/>
    </row>
    <row r="527" ht="15.75" customHeight="1">
      <c r="A527" s="27"/>
      <c r="B527" s="27"/>
      <c r="C527" s="36"/>
      <c r="D527" s="27"/>
      <c r="E527" s="27"/>
      <c r="F527" s="27"/>
      <c r="G527" s="38"/>
      <c r="H527" s="38"/>
      <c r="I527" s="27"/>
      <c r="J527" s="27"/>
      <c r="K527" s="27"/>
      <c r="L527" s="39"/>
      <c r="M527" s="40"/>
      <c r="N527" s="36"/>
      <c r="O527" s="27"/>
    </row>
    <row r="528" ht="15.75" customHeight="1">
      <c r="A528" s="27"/>
      <c r="B528" s="27"/>
      <c r="C528" s="36"/>
      <c r="D528" s="27"/>
      <c r="E528" s="27"/>
      <c r="F528" s="27"/>
      <c r="G528" s="38"/>
      <c r="H528" s="38"/>
      <c r="I528" s="27"/>
      <c r="J528" s="27"/>
      <c r="K528" s="27"/>
      <c r="L528" s="39"/>
      <c r="M528" s="40"/>
      <c r="N528" s="36"/>
      <c r="O528" s="27"/>
    </row>
    <row r="529" ht="15.75" customHeight="1">
      <c r="A529" s="27"/>
      <c r="B529" s="27"/>
      <c r="C529" s="36"/>
      <c r="D529" s="27"/>
      <c r="E529" s="27"/>
      <c r="F529" s="27"/>
      <c r="G529" s="38"/>
      <c r="H529" s="38"/>
      <c r="I529" s="27"/>
      <c r="J529" s="27"/>
      <c r="K529" s="27"/>
      <c r="L529" s="39"/>
      <c r="M529" s="40"/>
      <c r="N529" s="36"/>
      <c r="O529" s="27"/>
    </row>
    <row r="530" ht="15.75" customHeight="1">
      <c r="A530" s="27"/>
      <c r="B530" s="27"/>
      <c r="C530" s="36"/>
      <c r="D530" s="27"/>
      <c r="E530" s="27"/>
      <c r="F530" s="27"/>
      <c r="G530" s="38"/>
      <c r="H530" s="38"/>
      <c r="I530" s="27"/>
      <c r="J530" s="27"/>
      <c r="K530" s="27"/>
      <c r="L530" s="39"/>
      <c r="M530" s="40"/>
      <c r="N530" s="36"/>
      <c r="O530" s="27"/>
    </row>
    <row r="531" ht="15.75" customHeight="1">
      <c r="A531" s="27"/>
      <c r="B531" s="27"/>
      <c r="C531" s="36"/>
      <c r="D531" s="27"/>
      <c r="E531" s="27"/>
      <c r="F531" s="27"/>
      <c r="G531" s="38"/>
      <c r="H531" s="38"/>
      <c r="I531" s="27"/>
      <c r="J531" s="27"/>
      <c r="K531" s="27"/>
      <c r="L531" s="39"/>
      <c r="M531" s="40"/>
      <c r="N531" s="36"/>
      <c r="O531" s="27"/>
    </row>
    <row r="532" ht="15.75" customHeight="1">
      <c r="A532" s="27"/>
      <c r="B532" s="27"/>
      <c r="C532" s="36"/>
      <c r="D532" s="27"/>
      <c r="E532" s="27"/>
      <c r="F532" s="27"/>
      <c r="G532" s="38"/>
      <c r="H532" s="38"/>
      <c r="I532" s="27"/>
      <c r="J532" s="27"/>
      <c r="K532" s="27"/>
      <c r="L532" s="39"/>
      <c r="M532" s="40"/>
      <c r="N532" s="36"/>
      <c r="O532" s="27"/>
    </row>
    <row r="533" ht="15.75" customHeight="1">
      <c r="A533" s="27"/>
      <c r="B533" s="27"/>
      <c r="C533" s="36"/>
      <c r="D533" s="27"/>
      <c r="E533" s="27"/>
      <c r="F533" s="27"/>
      <c r="G533" s="38"/>
      <c r="H533" s="38"/>
      <c r="I533" s="27"/>
      <c r="J533" s="27"/>
      <c r="K533" s="27"/>
      <c r="L533" s="39"/>
      <c r="M533" s="40"/>
      <c r="N533" s="36"/>
      <c r="O533" s="27"/>
    </row>
    <row r="534" ht="15.75" customHeight="1">
      <c r="A534" s="27"/>
      <c r="B534" s="27"/>
      <c r="C534" s="36"/>
      <c r="D534" s="27"/>
      <c r="E534" s="27"/>
      <c r="F534" s="27"/>
      <c r="G534" s="38"/>
      <c r="H534" s="38"/>
      <c r="I534" s="27"/>
      <c r="J534" s="27"/>
      <c r="K534" s="27"/>
      <c r="L534" s="39"/>
      <c r="M534" s="40"/>
      <c r="N534" s="36"/>
      <c r="O534" s="27"/>
    </row>
    <row r="535" ht="15.75" customHeight="1">
      <c r="A535" s="27"/>
      <c r="B535" s="27"/>
      <c r="C535" s="36"/>
      <c r="D535" s="27"/>
      <c r="E535" s="27"/>
      <c r="F535" s="27"/>
      <c r="G535" s="38"/>
      <c r="H535" s="38"/>
      <c r="I535" s="27"/>
      <c r="J535" s="27"/>
      <c r="K535" s="27"/>
      <c r="L535" s="39"/>
      <c r="M535" s="40"/>
      <c r="N535" s="36"/>
      <c r="O535" s="27"/>
    </row>
    <row r="536" ht="15.75" customHeight="1">
      <c r="A536" s="27"/>
      <c r="B536" s="27"/>
      <c r="C536" s="36"/>
      <c r="D536" s="27"/>
      <c r="E536" s="27"/>
      <c r="F536" s="27"/>
      <c r="G536" s="38"/>
      <c r="H536" s="38"/>
      <c r="I536" s="27"/>
      <c r="J536" s="27"/>
      <c r="K536" s="27"/>
      <c r="L536" s="39"/>
      <c r="M536" s="40"/>
      <c r="N536" s="36"/>
      <c r="O536" s="27"/>
    </row>
    <row r="537" ht="15.75" customHeight="1">
      <c r="A537" s="27"/>
      <c r="B537" s="27"/>
      <c r="C537" s="36"/>
      <c r="D537" s="27"/>
      <c r="E537" s="27"/>
      <c r="F537" s="27"/>
      <c r="G537" s="38"/>
      <c r="H537" s="38"/>
      <c r="I537" s="27"/>
      <c r="J537" s="27"/>
      <c r="K537" s="27"/>
      <c r="L537" s="39"/>
      <c r="M537" s="40"/>
      <c r="N537" s="36"/>
      <c r="O537" s="27"/>
    </row>
    <row r="538" ht="15.75" customHeight="1">
      <c r="A538" s="27"/>
      <c r="B538" s="27"/>
      <c r="C538" s="36"/>
      <c r="D538" s="27"/>
      <c r="E538" s="27"/>
      <c r="F538" s="27"/>
      <c r="G538" s="38"/>
      <c r="H538" s="38"/>
      <c r="I538" s="27"/>
      <c r="J538" s="27"/>
      <c r="K538" s="27"/>
      <c r="L538" s="39"/>
      <c r="M538" s="40"/>
      <c r="N538" s="36"/>
      <c r="O538" s="27"/>
    </row>
    <row r="539" ht="15.75" customHeight="1">
      <c r="A539" s="27"/>
      <c r="B539" s="27"/>
      <c r="C539" s="36"/>
      <c r="D539" s="27"/>
      <c r="E539" s="27"/>
      <c r="F539" s="27"/>
      <c r="G539" s="38"/>
      <c r="H539" s="38"/>
      <c r="I539" s="27"/>
      <c r="J539" s="27"/>
      <c r="K539" s="27"/>
      <c r="L539" s="39"/>
      <c r="M539" s="40"/>
      <c r="N539" s="36"/>
      <c r="O539" s="27"/>
    </row>
    <row r="540" ht="15.75" customHeight="1">
      <c r="A540" s="27"/>
      <c r="B540" s="27"/>
      <c r="C540" s="36"/>
      <c r="D540" s="27"/>
      <c r="E540" s="27"/>
      <c r="F540" s="27"/>
      <c r="G540" s="38"/>
      <c r="H540" s="38"/>
      <c r="I540" s="27"/>
      <c r="J540" s="27"/>
      <c r="K540" s="27"/>
      <c r="L540" s="39"/>
      <c r="M540" s="40"/>
      <c r="N540" s="36"/>
      <c r="O540" s="27"/>
    </row>
    <row r="541" ht="15.75" customHeight="1">
      <c r="A541" s="27"/>
      <c r="B541" s="27"/>
      <c r="C541" s="36"/>
      <c r="D541" s="27"/>
      <c r="E541" s="27"/>
      <c r="F541" s="27"/>
      <c r="G541" s="38"/>
      <c r="H541" s="38"/>
      <c r="I541" s="27"/>
      <c r="J541" s="27"/>
      <c r="K541" s="27"/>
      <c r="L541" s="39"/>
      <c r="M541" s="40"/>
      <c r="N541" s="36"/>
      <c r="O541" s="27"/>
    </row>
    <row r="542" ht="15.75" customHeight="1">
      <c r="A542" s="27"/>
      <c r="B542" s="27"/>
      <c r="C542" s="36"/>
      <c r="D542" s="27"/>
      <c r="E542" s="27"/>
      <c r="F542" s="27"/>
      <c r="G542" s="38"/>
      <c r="H542" s="38"/>
      <c r="I542" s="27"/>
      <c r="J542" s="27"/>
      <c r="K542" s="27"/>
      <c r="L542" s="39"/>
      <c r="M542" s="40"/>
      <c r="N542" s="36"/>
      <c r="O542" s="27"/>
    </row>
    <row r="543" ht="15.75" customHeight="1">
      <c r="A543" s="27"/>
      <c r="B543" s="27"/>
      <c r="C543" s="36"/>
      <c r="D543" s="27"/>
      <c r="E543" s="27"/>
      <c r="F543" s="27"/>
      <c r="G543" s="38"/>
      <c r="H543" s="38"/>
      <c r="I543" s="27"/>
      <c r="J543" s="27"/>
      <c r="K543" s="27"/>
      <c r="L543" s="39"/>
      <c r="M543" s="40"/>
      <c r="N543" s="36"/>
      <c r="O543" s="27"/>
    </row>
    <row r="544" ht="15.75" customHeight="1">
      <c r="A544" s="27"/>
      <c r="B544" s="27"/>
      <c r="C544" s="36"/>
      <c r="D544" s="27"/>
      <c r="E544" s="27"/>
      <c r="F544" s="27"/>
      <c r="G544" s="38"/>
      <c r="H544" s="38"/>
      <c r="I544" s="27"/>
      <c r="J544" s="27"/>
      <c r="K544" s="27"/>
      <c r="L544" s="39"/>
      <c r="M544" s="40"/>
      <c r="N544" s="36"/>
      <c r="O544" s="27"/>
    </row>
    <row r="545" ht="15.75" customHeight="1">
      <c r="A545" s="27"/>
      <c r="B545" s="27"/>
      <c r="C545" s="36"/>
      <c r="D545" s="27"/>
      <c r="E545" s="27"/>
      <c r="F545" s="27"/>
      <c r="G545" s="38"/>
      <c r="H545" s="38"/>
      <c r="I545" s="27"/>
      <c r="J545" s="27"/>
      <c r="K545" s="27"/>
      <c r="L545" s="39"/>
      <c r="M545" s="40"/>
      <c r="N545" s="36"/>
      <c r="O545" s="27"/>
    </row>
    <row r="546" ht="15.75" customHeight="1">
      <c r="A546" s="27"/>
      <c r="B546" s="27"/>
      <c r="C546" s="36"/>
      <c r="D546" s="27"/>
      <c r="E546" s="27"/>
      <c r="F546" s="27"/>
      <c r="G546" s="38"/>
      <c r="H546" s="38"/>
      <c r="I546" s="27"/>
      <c r="J546" s="27"/>
      <c r="K546" s="27"/>
      <c r="L546" s="39"/>
      <c r="M546" s="40"/>
      <c r="N546" s="36"/>
      <c r="O546" s="27"/>
    </row>
    <row r="547" ht="15.75" customHeight="1">
      <c r="A547" s="27"/>
      <c r="B547" s="27"/>
      <c r="C547" s="36"/>
      <c r="D547" s="27"/>
      <c r="E547" s="27"/>
      <c r="F547" s="27"/>
      <c r="G547" s="38"/>
      <c r="H547" s="38"/>
      <c r="I547" s="27"/>
      <c r="J547" s="27"/>
      <c r="K547" s="27"/>
      <c r="L547" s="39"/>
      <c r="M547" s="40"/>
      <c r="N547" s="36"/>
      <c r="O547" s="27"/>
    </row>
    <row r="548" ht="15.75" customHeight="1">
      <c r="A548" s="27"/>
      <c r="B548" s="27"/>
      <c r="C548" s="36"/>
      <c r="D548" s="27"/>
      <c r="E548" s="27"/>
      <c r="F548" s="27"/>
      <c r="G548" s="38"/>
      <c r="H548" s="38"/>
      <c r="I548" s="27"/>
      <c r="J548" s="27"/>
      <c r="K548" s="27"/>
      <c r="L548" s="39"/>
      <c r="M548" s="40"/>
      <c r="N548" s="36"/>
      <c r="O548" s="27"/>
    </row>
    <row r="549" ht="15.75" customHeight="1">
      <c r="A549" s="27"/>
      <c r="B549" s="27"/>
      <c r="C549" s="36"/>
      <c r="D549" s="27"/>
      <c r="E549" s="27"/>
      <c r="F549" s="27"/>
      <c r="G549" s="38"/>
      <c r="H549" s="38"/>
      <c r="I549" s="27"/>
      <c r="J549" s="27"/>
      <c r="K549" s="27"/>
      <c r="L549" s="39"/>
      <c r="M549" s="40"/>
      <c r="N549" s="36"/>
      <c r="O549" s="27"/>
    </row>
    <row r="550" ht="15.75" customHeight="1">
      <c r="A550" s="27"/>
      <c r="B550" s="27"/>
      <c r="C550" s="36"/>
      <c r="D550" s="27"/>
      <c r="E550" s="27"/>
      <c r="F550" s="27"/>
      <c r="G550" s="38"/>
      <c r="H550" s="38"/>
      <c r="I550" s="27"/>
      <c r="J550" s="27"/>
      <c r="K550" s="27"/>
      <c r="L550" s="39"/>
      <c r="M550" s="40"/>
      <c r="N550" s="36"/>
      <c r="O550" s="27"/>
    </row>
    <row r="551" ht="15.75" customHeight="1">
      <c r="A551" s="27"/>
      <c r="B551" s="27"/>
      <c r="C551" s="36"/>
      <c r="D551" s="27"/>
      <c r="E551" s="27"/>
      <c r="F551" s="27"/>
      <c r="G551" s="38"/>
      <c r="H551" s="38"/>
      <c r="I551" s="27"/>
      <c r="J551" s="27"/>
      <c r="K551" s="27"/>
      <c r="L551" s="39"/>
      <c r="M551" s="40"/>
      <c r="N551" s="36"/>
      <c r="O551" s="27"/>
    </row>
    <row r="552" ht="15.75" customHeight="1">
      <c r="A552" s="27"/>
      <c r="B552" s="27"/>
      <c r="C552" s="36"/>
      <c r="D552" s="27"/>
      <c r="E552" s="27"/>
      <c r="F552" s="27"/>
      <c r="G552" s="38"/>
      <c r="H552" s="38"/>
      <c r="I552" s="27"/>
      <c r="J552" s="27"/>
      <c r="K552" s="27"/>
      <c r="L552" s="39"/>
      <c r="M552" s="40"/>
      <c r="N552" s="36"/>
      <c r="O552" s="27"/>
    </row>
    <row r="553" ht="15.75" customHeight="1">
      <c r="A553" s="27"/>
      <c r="B553" s="27"/>
      <c r="C553" s="36"/>
      <c r="D553" s="27"/>
      <c r="E553" s="27"/>
      <c r="F553" s="27"/>
      <c r="G553" s="38"/>
      <c r="H553" s="38"/>
      <c r="I553" s="27"/>
      <c r="J553" s="27"/>
      <c r="K553" s="27"/>
      <c r="L553" s="39"/>
      <c r="M553" s="40"/>
      <c r="N553" s="36"/>
      <c r="O553" s="27"/>
    </row>
    <row r="554" ht="15.75" customHeight="1">
      <c r="A554" s="27"/>
      <c r="B554" s="27"/>
      <c r="C554" s="36"/>
      <c r="D554" s="27"/>
      <c r="E554" s="27"/>
      <c r="F554" s="27"/>
      <c r="G554" s="38"/>
      <c r="H554" s="38"/>
      <c r="I554" s="27"/>
      <c r="J554" s="27"/>
      <c r="K554" s="27"/>
      <c r="L554" s="39"/>
      <c r="M554" s="40"/>
      <c r="N554" s="36"/>
      <c r="O554" s="27"/>
    </row>
    <row r="555" ht="15.75" customHeight="1">
      <c r="A555" s="27"/>
      <c r="B555" s="27"/>
      <c r="C555" s="36"/>
      <c r="D555" s="27"/>
      <c r="E555" s="27"/>
      <c r="F555" s="27"/>
      <c r="G555" s="38"/>
      <c r="H555" s="38"/>
      <c r="I555" s="27"/>
      <c r="J555" s="27"/>
      <c r="K555" s="27"/>
      <c r="L555" s="39"/>
      <c r="M555" s="40"/>
      <c r="N555" s="36"/>
      <c r="O555" s="27"/>
    </row>
    <row r="556" ht="15.75" customHeight="1">
      <c r="A556" s="27"/>
      <c r="B556" s="27"/>
      <c r="C556" s="36"/>
      <c r="D556" s="27"/>
      <c r="E556" s="27"/>
      <c r="F556" s="27"/>
      <c r="G556" s="38"/>
      <c r="H556" s="38"/>
      <c r="I556" s="27"/>
      <c r="J556" s="27"/>
      <c r="K556" s="27"/>
      <c r="L556" s="39"/>
      <c r="M556" s="40"/>
      <c r="N556" s="36"/>
      <c r="O556" s="27"/>
    </row>
    <row r="557" ht="15.75" customHeight="1">
      <c r="A557" s="27"/>
      <c r="B557" s="27"/>
      <c r="C557" s="36"/>
      <c r="D557" s="27"/>
      <c r="E557" s="27"/>
      <c r="F557" s="27"/>
      <c r="G557" s="38"/>
      <c r="H557" s="38"/>
      <c r="I557" s="27"/>
      <c r="J557" s="27"/>
      <c r="K557" s="27"/>
      <c r="L557" s="39"/>
      <c r="M557" s="40"/>
      <c r="N557" s="36"/>
      <c r="O557" s="27"/>
    </row>
    <row r="558" ht="15.75" customHeight="1">
      <c r="A558" s="27"/>
      <c r="B558" s="27"/>
      <c r="C558" s="36"/>
      <c r="D558" s="27"/>
      <c r="E558" s="27"/>
      <c r="F558" s="27"/>
      <c r="G558" s="38"/>
      <c r="H558" s="38"/>
      <c r="I558" s="27"/>
      <c r="J558" s="27"/>
      <c r="K558" s="27"/>
      <c r="L558" s="39"/>
      <c r="M558" s="40"/>
      <c r="N558" s="36"/>
      <c r="O558" s="27"/>
    </row>
    <row r="559" ht="15.75" customHeight="1">
      <c r="A559" s="27"/>
      <c r="B559" s="27"/>
      <c r="C559" s="36"/>
      <c r="D559" s="27"/>
      <c r="E559" s="27"/>
      <c r="F559" s="27"/>
      <c r="G559" s="38"/>
      <c r="H559" s="38"/>
      <c r="I559" s="27"/>
      <c r="J559" s="27"/>
      <c r="K559" s="27"/>
      <c r="L559" s="39"/>
      <c r="M559" s="40"/>
      <c r="N559" s="36"/>
      <c r="O559" s="27"/>
    </row>
    <row r="560" ht="15.75" customHeight="1">
      <c r="A560" s="27"/>
      <c r="B560" s="27"/>
      <c r="C560" s="36"/>
      <c r="D560" s="27"/>
      <c r="E560" s="27"/>
      <c r="F560" s="27"/>
      <c r="G560" s="38"/>
      <c r="H560" s="38"/>
      <c r="I560" s="27"/>
      <c r="J560" s="27"/>
      <c r="K560" s="27"/>
      <c r="L560" s="39"/>
      <c r="M560" s="40"/>
      <c r="N560" s="36"/>
      <c r="O560" s="27"/>
    </row>
    <row r="561" ht="15.75" customHeight="1">
      <c r="A561" s="27"/>
      <c r="B561" s="27"/>
      <c r="C561" s="36"/>
      <c r="D561" s="27"/>
      <c r="E561" s="27"/>
      <c r="F561" s="27"/>
      <c r="G561" s="38"/>
      <c r="H561" s="38"/>
      <c r="I561" s="27"/>
      <c r="J561" s="27"/>
      <c r="K561" s="27"/>
      <c r="L561" s="39"/>
      <c r="M561" s="40"/>
      <c r="N561" s="36"/>
      <c r="O561" s="27"/>
    </row>
    <row r="562" ht="15.75" customHeight="1">
      <c r="A562" s="27"/>
      <c r="B562" s="27"/>
      <c r="C562" s="36"/>
      <c r="D562" s="27"/>
      <c r="E562" s="27"/>
      <c r="F562" s="27"/>
      <c r="G562" s="38"/>
      <c r="H562" s="38"/>
      <c r="I562" s="27"/>
      <c r="J562" s="27"/>
      <c r="K562" s="27"/>
      <c r="L562" s="39"/>
      <c r="M562" s="40"/>
      <c r="N562" s="36"/>
      <c r="O562" s="27"/>
    </row>
    <row r="563" ht="15.75" customHeight="1">
      <c r="A563" s="27"/>
      <c r="B563" s="27"/>
      <c r="C563" s="36"/>
      <c r="D563" s="27"/>
      <c r="E563" s="27"/>
      <c r="F563" s="27"/>
      <c r="G563" s="38"/>
      <c r="H563" s="38"/>
      <c r="I563" s="27"/>
      <c r="J563" s="27"/>
      <c r="K563" s="27"/>
      <c r="L563" s="39"/>
      <c r="M563" s="40"/>
      <c r="N563" s="36"/>
      <c r="O563" s="27"/>
    </row>
    <row r="564" ht="15.75" customHeight="1">
      <c r="A564" s="27"/>
      <c r="B564" s="27"/>
      <c r="C564" s="36"/>
      <c r="D564" s="27"/>
      <c r="E564" s="27"/>
      <c r="F564" s="27"/>
      <c r="G564" s="38"/>
      <c r="H564" s="38"/>
      <c r="I564" s="27"/>
      <c r="J564" s="27"/>
      <c r="K564" s="27"/>
      <c r="L564" s="39"/>
      <c r="M564" s="40"/>
      <c r="N564" s="36"/>
      <c r="O564" s="27"/>
    </row>
    <row r="565" ht="15.75" customHeight="1">
      <c r="A565" s="27"/>
      <c r="B565" s="27"/>
      <c r="C565" s="36"/>
      <c r="D565" s="27"/>
      <c r="E565" s="27"/>
      <c r="F565" s="27"/>
      <c r="G565" s="38"/>
      <c r="H565" s="38"/>
      <c r="I565" s="27"/>
      <c r="J565" s="27"/>
      <c r="K565" s="27"/>
      <c r="L565" s="39"/>
      <c r="M565" s="40"/>
      <c r="N565" s="36"/>
      <c r="O565" s="27"/>
    </row>
    <row r="566" ht="15.75" customHeight="1">
      <c r="A566" s="27"/>
      <c r="B566" s="27"/>
      <c r="C566" s="36"/>
      <c r="D566" s="27"/>
      <c r="E566" s="27"/>
      <c r="F566" s="27"/>
      <c r="G566" s="38"/>
      <c r="H566" s="38"/>
      <c r="I566" s="27"/>
      <c r="J566" s="27"/>
      <c r="K566" s="27"/>
      <c r="L566" s="39"/>
      <c r="M566" s="40"/>
      <c r="N566" s="36"/>
      <c r="O566" s="27"/>
    </row>
    <row r="567" ht="15.75" customHeight="1">
      <c r="A567" s="27"/>
      <c r="B567" s="27"/>
      <c r="C567" s="36"/>
      <c r="D567" s="27"/>
      <c r="E567" s="27"/>
      <c r="F567" s="27"/>
      <c r="G567" s="38"/>
      <c r="H567" s="38"/>
      <c r="I567" s="27"/>
      <c r="J567" s="27"/>
      <c r="K567" s="27"/>
      <c r="L567" s="39"/>
      <c r="M567" s="40"/>
      <c r="N567" s="36"/>
      <c r="O567" s="27"/>
    </row>
    <row r="568" ht="15.75" customHeight="1">
      <c r="A568" s="27"/>
      <c r="B568" s="27"/>
      <c r="C568" s="36"/>
      <c r="D568" s="27"/>
      <c r="E568" s="27"/>
      <c r="F568" s="27"/>
      <c r="G568" s="38"/>
      <c r="H568" s="38"/>
      <c r="I568" s="27"/>
      <c r="J568" s="27"/>
      <c r="K568" s="27"/>
      <c r="L568" s="39"/>
      <c r="M568" s="40"/>
      <c r="N568" s="36"/>
      <c r="O568" s="27"/>
    </row>
    <row r="569" ht="15.75" customHeight="1">
      <c r="A569" s="27"/>
      <c r="B569" s="27"/>
      <c r="C569" s="36"/>
      <c r="D569" s="27"/>
      <c r="E569" s="27"/>
      <c r="F569" s="27"/>
      <c r="G569" s="38"/>
      <c r="H569" s="38"/>
      <c r="I569" s="27"/>
      <c r="J569" s="27"/>
      <c r="K569" s="27"/>
      <c r="L569" s="39"/>
      <c r="M569" s="40"/>
      <c r="N569" s="36"/>
      <c r="O569" s="27"/>
    </row>
    <row r="570" ht="15.75" customHeight="1">
      <c r="A570" s="27"/>
      <c r="B570" s="27"/>
      <c r="C570" s="36"/>
      <c r="D570" s="27"/>
      <c r="E570" s="27"/>
      <c r="F570" s="27"/>
      <c r="G570" s="38"/>
      <c r="H570" s="38"/>
      <c r="I570" s="27"/>
      <c r="J570" s="27"/>
      <c r="K570" s="27"/>
      <c r="L570" s="39"/>
      <c r="M570" s="40"/>
      <c r="N570" s="36"/>
      <c r="O570" s="27"/>
    </row>
    <row r="571" ht="15.75" customHeight="1">
      <c r="A571" s="27"/>
      <c r="B571" s="27"/>
      <c r="C571" s="36"/>
      <c r="D571" s="27"/>
      <c r="E571" s="27"/>
      <c r="F571" s="27"/>
      <c r="G571" s="38"/>
      <c r="H571" s="38"/>
      <c r="I571" s="27"/>
      <c r="J571" s="27"/>
      <c r="K571" s="27"/>
      <c r="L571" s="39"/>
      <c r="M571" s="40"/>
      <c r="N571" s="36"/>
      <c r="O571" s="27"/>
    </row>
    <row r="572" ht="15.75" customHeight="1">
      <c r="A572" s="27"/>
      <c r="B572" s="27"/>
      <c r="C572" s="36"/>
      <c r="D572" s="27"/>
      <c r="E572" s="27"/>
      <c r="F572" s="27"/>
      <c r="G572" s="38"/>
      <c r="H572" s="38"/>
      <c r="I572" s="27"/>
      <c r="J572" s="27"/>
      <c r="K572" s="27"/>
      <c r="L572" s="39"/>
      <c r="M572" s="40"/>
      <c r="N572" s="36"/>
      <c r="O572" s="27"/>
    </row>
    <row r="573" ht="15.75" customHeight="1">
      <c r="A573" s="27"/>
      <c r="B573" s="27"/>
      <c r="C573" s="36"/>
      <c r="D573" s="27"/>
      <c r="E573" s="27"/>
      <c r="F573" s="27"/>
      <c r="G573" s="38"/>
      <c r="H573" s="38"/>
      <c r="I573" s="27"/>
      <c r="J573" s="27"/>
      <c r="K573" s="27"/>
      <c r="L573" s="39"/>
      <c r="M573" s="40"/>
      <c r="N573" s="36"/>
      <c r="O573" s="27"/>
    </row>
    <row r="574" ht="15.75" customHeight="1">
      <c r="A574" s="27"/>
      <c r="B574" s="27"/>
      <c r="C574" s="36"/>
      <c r="D574" s="27"/>
      <c r="E574" s="27"/>
      <c r="F574" s="27"/>
      <c r="G574" s="38"/>
      <c r="H574" s="38"/>
      <c r="I574" s="27"/>
      <c r="J574" s="27"/>
      <c r="K574" s="27"/>
      <c r="L574" s="39"/>
      <c r="M574" s="40"/>
      <c r="N574" s="36"/>
      <c r="O574" s="27"/>
    </row>
    <row r="575" ht="15.75" customHeight="1">
      <c r="A575" s="27"/>
      <c r="B575" s="27"/>
      <c r="C575" s="36"/>
      <c r="D575" s="27"/>
      <c r="E575" s="27"/>
      <c r="F575" s="27"/>
      <c r="G575" s="38"/>
      <c r="H575" s="38"/>
      <c r="I575" s="27"/>
      <c r="J575" s="27"/>
      <c r="K575" s="27"/>
      <c r="L575" s="39"/>
      <c r="M575" s="40"/>
      <c r="N575" s="36"/>
      <c r="O575" s="27"/>
    </row>
    <row r="576" ht="15.75" customHeight="1">
      <c r="A576" s="27"/>
      <c r="B576" s="27"/>
      <c r="C576" s="36"/>
      <c r="D576" s="27"/>
      <c r="E576" s="27"/>
      <c r="F576" s="27"/>
      <c r="G576" s="38"/>
      <c r="H576" s="38"/>
      <c r="I576" s="27"/>
      <c r="J576" s="27"/>
      <c r="K576" s="27"/>
      <c r="L576" s="39"/>
      <c r="M576" s="40"/>
      <c r="N576" s="36"/>
      <c r="O576" s="27"/>
    </row>
    <row r="577" ht="15.75" customHeight="1">
      <c r="A577" s="27"/>
      <c r="B577" s="27"/>
      <c r="C577" s="36"/>
      <c r="D577" s="27"/>
      <c r="E577" s="27"/>
      <c r="F577" s="27"/>
      <c r="G577" s="38"/>
      <c r="H577" s="38"/>
      <c r="I577" s="27"/>
      <c r="J577" s="27"/>
      <c r="K577" s="27"/>
      <c r="L577" s="39"/>
      <c r="M577" s="40"/>
      <c r="N577" s="36"/>
      <c r="O577" s="27"/>
    </row>
    <row r="578" ht="15.75" customHeight="1">
      <c r="A578" s="27"/>
      <c r="B578" s="27"/>
      <c r="C578" s="36"/>
      <c r="D578" s="27"/>
      <c r="E578" s="27"/>
      <c r="F578" s="27"/>
      <c r="G578" s="38"/>
      <c r="H578" s="38"/>
      <c r="I578" s="27"/>
      <c r="J578" s="27"/>
      <c r="K578" s="27"/>
      <c r="L578" s="39"/>
      <c r="M578" s="40"/>
      <c r="N578" s="36"/>
      <c r="O578" s="27"/>
    </row>
    <row r="579" ht="15.75" customHeight="1">
      <c r="A579" s="27"/>
      <c r="B579" s="27"/>
      <c r="C579" s="36"/>
      <c r="D579" s="27"/>
      <c r="E579" s="27"/>
      <c r="F579" s="27"/>
      <c r="G579" s="38"/>
      <c r="H579" s="38"/>
      <c r="I579" s="27"/>
      <c r="J579" s="27"/>
      <c r="K579" s="27"/>
      <c r="L579" s="39"/>
      <c r="M579" s="40"/>
      <c r="N579" s="36"/>
      <c r="O579" s="27"/>
    </row>
    <row r="580" ht="15.75" customHeight="1">
      <c r="A580" s="27"/>
      <c r="B580" s="27"/>
      <c r="C580" s="36"/>
      <c r="D580" s="27"/>
      <c r="E580" s="27"/>
      <c r="F580" s="27"/>
      <c r="G580" s="38"/>
      <c r="H580" s="38"/>
      <c r="I580" s="27"/>
      <c r="J580" s="27"/>
      <c r="K580" s="27"/>
      <c r="L580" s="39"/>
      <c r="M580" s="40"/>
      <c r="N580" s="36"/>
      <c r="O580" s="27"/>
    </row>
    <row r="581" ht="15.75" customHeight="1">
      <c r="A581" s="27"/>
      <c r="B581" s="27"/>
      <c r="C581" s="36"/>
      <c r="D581" s="27"/>
      <c r="E581" s="27"/>
      <c r="F581" s="27"/>
      <c r="G581" s="38"/>
      <c r="H581" s="38"/>
      <c r="I581" s="27"/>
      <c r="J581" s="27"/>
      <c r="K581" s="27"/>
      <c r="L581" s="39"/>
      <c r="M581" s="40"/>
      <c r="N581" s="36"/>
      <c r="O581" s="27"/>
    </row>
    <row r="582" ht="15.75" customHeight="1">
      <c r="A582" s="27"/>
      <c r="B582" s="27"/>
      <c r="C582" s="36"/>
      <c r="D582" s="27"/>
      <c r="E582" s="27"/>
      <c r="F582" s="27"/>
      <c r="G582" s="38"/>
      <c r="H582" s="38"/>
      <c r="I582" s="27"/>
      <c r="J582" s="27"/>
      <c r="K582" s="27"/>
      <c r="L582" s="39"/>
      <c r="M582" s="40"/>
      <c r="N582" s="36"/>
      <c r="O582" s="27"/>
    </row>
    <row r="583" ht="15.75" customHeight="1">
      <c r="A583" s="27"/>
      <c r="B583" s="27"/>
      <c r="C583" s="36"/>
      <c r="D583" s="27"/>
      <c r="E583" s="27"/>
      <c r="F583" s="27"/>
      <c r="G583" s="38"/>
      <c r="H583" s="38"/>
      <c r="I583" s="27"/>
      <c r="J583" s="27"/>
      <c r="K583" s="27"/>
      <c r="L583" s="39"/>
      <c r="M583" s="40"/>
      <c r="N583" s="36"/>
      <c r="O583" s="27"/>
    </row>
  </sheetData>
  <autoFilter ref="$A$1:$AA$583"/>
  <printOptions/>
  <pageMargins bottom="0.75" footer="0.0" header="0.0" left="0.7" right="0.7" top="0.75"/>
  <pageSetup paperSize="9" scale="7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2.57"/>
    <col customWidth="1" min="7" max="7" width="14.29"/>
    <col customWidth="1" min="8" max="11" width="12.57"/>
  </cols>
  <sheetData>
    <row r="1">
      <c r="A1" s="50" t="s">
        <v>0</v>
      </c>
      <c r="B1" s="51" t="s">
        <v>1</v>
      </c>
      <c r="C1" s="51" t="s">
        <v>2</v>
      </c>
      <c r="D1" s="7" t="s">
        <v>6</v>
      </c>
      <c r="E1" s="7" t="s">
        <v>5</v>
      </c>
      <c r="F1" s="7" t="s">
        <v>7</v>
      </c>
      <c r="G1" s="52" t="s">
        <v>129</v>
      </c>
      <c r="H1" s="52" t="s">
        <v>130</v>
      </c>
    </row>
    <row r="2">
      <c r="A2" s="53" t="str">
        <f>'_Working3_'!A2</f>
        <v>3/2/2020</v>
      </c>
      <c r="B2" s="14" t="str">
        <f>'_Working3_'!B2</f>
        <v>Keshav Patil</v>
      </c>
      <c r="C2" s="14" t="str">
        <f>'_Working3_'!C2</f>
        <v>Keshav Patil</v>
      </c>
      <c r="D2" s="14" t="str">
        <f>'_Working3_'!H2</f>
        <v>Night</v>
      </c>
      <c r="E2" s="14" t="str">
        <f>'_Working3_'!I2</f>
        <v>Set 1</v>
      </c>
      <c r="F2" s="14" t="str">
        <f>'_Working3_'!J2</f>
        <v>Sheen 2</v>
      </c>
      <c r="G2" s="54" t="str">
        <f>'_Working3_'!E2</f>
        <v>164382</v>
      </c>
      <c r="H2" s="54" t="str">
        <f>IF(
A2,
(G2/1000)*vlookup(
B2,
MasterData!$C$2:$G1000,
4,
0
)
,
"")</f>
        <v>164.382</v>
      </c>
    </row>
    <row r="3">
      <c r="A3" s="53" t="str">
        <f>'_Working3_'!A3</f>
        <v>3/2/2020</v>
      </c>
      <c r="B3" s="14" t="str">
        <f>'_Working3_'!B3</f>
        <v>Rahul</v>
      </c>
      <c r="C3" s="14" t="str">
        <f>'_Working3_'!C3</f>
        <v>Rahul</v>
      </c>
      <c r="D3" s="14" t="str">
        <f>'_Working3_'!H3</f>
        <v>Night</v>
      </c>
      <c r="E3" s="14" t="str">
        <f>'_Working3_'!I3</f>
        <v>Set 3</v>
      </c>
      <c r="F3" s="14" t="str">
        <f>'_Working3_'!J3</f>
        <v>Feiya - 1</v>
      </c>
      <c r="G3" s="54" t="str">
        <f>'_Working3_'!E3</f>
        <v>81214</v>
      </c>
      <c r="H3" s="54" t="str">
        <f>IF(
A3,
(G3/1000)*vlookup(
B3,
MasterData!$C$2:$G1000,
4,
0
)
,
"")</f>
        <v>81.214</v>
      </c>
    </row>
    <row r="4">
      <c r="A4" s="53" t="str">
        <f>'_Working3_'!A4</f>
        <v>3/2/2020</v>
      </c>
      <c r="B4" s="14" t="str">
        <f>'_Working3_'!B4</f>
        <v>Kayam</v>
      </c>
      <c r="C4" s="14" t="str">
        <f>'_Working3_'!C4</f>
        <v>Kayam</v>
      </c>
      <c r="D4" s="14" t="str">
        <f>'_Working3_'!H4</f>
        <v>Night</v>
      </c>
      <c r="E4" s="14" t="str">
        <f>'_Working3_'!I4</f>
        <v>Set 2</v>
      </c>
      <c r="F4" s="14" t="str">
        <f>'_Working3_'!J4</f>
        <v>Mtex- 2</v>
      </c>
      <c r="G4" s="54" t="str">
        <f>'_Working3_'!E4</f>
        <v>190882</v>
      </c>
      <c r="H4" s="54" t="str">
        <f>IF(
A4,
(G4/1000)*vlookup(
B4,
MasterData!$C$2:$G1000,
4,
0
)
,
"")</f>
        <v>190.882</v>
      </c>
    </row>
    <row r="5">
      <c r="A5" s="53" t="str">
        <f>'_Working3_'!A5</f>
        <v>3/2/2020</v>
      </c>
      <c r="B5" s="14" t="str">
        <f>'_Working3_'!B5</f>
        <v>Manish</v>
      </c>
      <c r="C5" s="14" t="str">
        <f>'_Working3_'!C5</f>
        <v>Manish</v>
      </c>
      <c r="D5" s="14" t="str">
        <f>'_Working3_'!H5</f>
        <v>-</v>
      </c>
      <c r="E5" s="14" t="str">
        <f>'_Working3_'!I5</f>
        <v>-</v>
      </c>
      <c r="F5" s="14" t="str">
        <f>'_Working3_'!J5</f>
        <v>-</v>
      </c>
      <c r="G5" s="54" t="str">
        <f>'_Working3_'!E5</f>
        <v>0</v>
      </c>
      <c r="H5" s="54" t="str">
        <f>IF(
A5,
(G5/1000)*vlookup(
B5,
MasterData!$C$2:$G1000,
4,
0
)
,
"")</f>
        <v>0</v>
      </c>
    </row>
    <row r="6">
      <c r="A6" s="53" t="str">
        <f>'_Working3_'!A6</f>
        <v>3/2/2020</v>
      </c>
      <c r="B6" s="14" t="str">
        <f>'_Working3_'!B6</f>
        <v>Anand</v>
      </c>
      <c r="C6" s="14" t="str">
        <f>'_Working3_'!C6</f>
        <v>Anand</v>
      </c>
      <c r="D6" s="14" t="str">
        <f>'_Working3_'!H6</f>
        <v>Day</v>
      </c>
      <c r="E6" s="14" t="str">
        <f>'_Working3_'!I6</f>
        <v>Set 2</v>
      </c>
      <c r="F6" s="14" t="str">
        <f>'_Working3_'!J6</f>
        <v>Feiya - 2</v>
      </c>
      <c r="G6" s="54" t="str">
        <f>'_Working3_'!E6</f>
        <v>155102</v>
      </c>
      <c r="H6" s="54" t="str">
        <f>IF(
A6,
(G6/1000)*vlookup(
B6,
MasterData!$C$2:$G1000,
4,
0
)
,
"")</f>
        <v>0</v>
      </c>
    </row>
    <row r="7">
      <c r="A7" s="53" t="str">
        <f>'_Working3_'!A7</f>
        <v>3/2/2020</v>
      </c>
      <c r="B7" s="14" t="str">
        <f>'_Working3_'!B7</f>
        <v>Guddu</v>
      </c>
      <c r="C7" s="14" t="str">
        <f>'_Working3_'!C7</f>
        <v>Anand</v>
      </c>
      <c r="D7" s="14" t="str">
        <f>'_Working3_'!H7</f>
        <v>Day</v>
      </c>
      <c r="E7" s="14" t="str">
        <f>'_Working3_'!I7</f>
        <v>Set 3</v>
      </c>
      <c r="F7" s="14" t="str">
        <f>'_Working3_'!J7</f>
        <v>Mtex- 1</v>
      </c>
      <c r="G7" s="54" t="str">
        <f>'_Working3_'!E7</f>
        <v>121223</v>
      </c>
      <c r="H7" s="54" t="str">
        <f>IF(
A7,
(G7/1000)*vlookup(
B7,
MasterData!$C$2:$G1000,
4,
0
)
,
"")</f>
        <v>24.2446</v>
      </c>
    </row>
    <row r="8">
      <c r="A8" s="53" t="str">
        <f>'_Working3_'!A8</f>
        <v>3/2/2020</v>
      </c>
      <c r="B8" s="14" t="str">
        <f>'_Working3_'!B8</f>
        <v> Rakesh</v>
      </c>
      <c r="C8" s="14" t="str">
        <f>'_Working3_'!C8</f>
        <v>Anand</v>
      </c>
      <c r="D8" s="14" t="str">
        <f>'_Working3_'!H8</f>
        <v>-</v>
      </c>
      <c r="E8" s="14" t="str">
        <f>'_Working3_'!I8</f>
        <v>-</v>
      </c>
      <c r="F8" s="14" t="str">
        <f>'_Working3_'!J8</f>
        <v>-</v>
      </c>
      <c r="G8" s="54" t="str">
        <f>'_Working3_'!E8</f>
        <v>0</v>
      </c>
      <c r="H8" s="54" t="str">
        <f>IF(
A8,
(G8/1000)*vlookup(
B8,
MasterData!$C$2:$G1000,
4,
0
)
,
"")</f>
        <v>0</v>
      </c>
    </row>
    <row r="9">
      <c r="A9" s="53" t="str">
        <f>'_Working3_'!A9</f>
        <v>3/2/2020</v>
      </c>
      <c r="B9" s="14" t="str">
        <f>'_Working3_'!B9</f>
        <v>Deepak patil</v>
      </c>
      <c r="C9" s="14" t="str">
        <f>'_Working3_'!C9</f>
        <v>Deepak patil</v>
      </c>
      <c r="D9" s="14" t="str">
        <f>'_Working3_'!H9</f>
        <v>Day</v>
      </c>
      <c r="E9" s="14" t="str">
        <f>'_Working3_'!I9</f>
        <v>Set 4</v>
      </c>
      <c r="F9" s="14" t="str">
        <f>'_Working3_'!J9</f>
        <v>24 head</v>
      </c>
      <c r="G9" s="54" t="str">
        <f>'_Working3_'!E9</f>
        <v>147401</v>
      </c>
      <c r="H9" s="54" t="str">
        <f>IF(
A9,
(G9/1000)*vlookup(
B9,
MasterData!$C$2:$G1000,
4,
0
)
,
"")</f>
        <v>147.401</v>
      </c>
    </row>
    <row r="10">
      <c r="A10" s="53" t="str">
        <f>'_Working3_'!A10</f>
        <v>3/2/2020</v>
      </c>
      <c r="B10" s="14" t="str">
        <f>'_Working3_'!B10</f>
        <v>Munna Kumar</v>
      </c>
      <c r="C10" s="14" t="str">
        <f>'_Working3_'!C10</f>
        <v>Munna Kumar</v>
      </c>
      <c r="D10" s="14" t="str">
        <f>'_Working3_'!H10</f>
        <v>-</v>
      </c>
      <c r="E10" s="14" t="str">
        <f>'_Working3_'!I10</f>
        <v>-</v>
      </c>
      <c r="F10" s="14" t="str">
        <f>'_Working3_'!J10</f>
        <v>-</v>
      </c>
      <c r="G10" s="54" t="str">
        <f>'_Working3_'!E10</f>
        <v>0</v>
      </c>
      <c r="H10" s="54" t="str">
        <f>IF(
A10,
(G10/1000)*vlookup(
B10,
MasterData!$C$2:$G1000,
4,
0
)
,
"")</f>
        <v>0</v>
      </c>
    </row>
    <row r="11">
      <c r="A11" s="53" t="str">
        <f>'_Working3_'!A11</f>
        <v>3/2/2020</v>
      </c>
      <c r="B11" s="14" t="str">
        <f>'_Working3_'!B11</f>
        <v>Laxmikant</v>
      </c>
      <c r="C11" s="14" t="str">
        <f>'_Working3_'!C11</f>
        <v>Laxmikant</v>
      </c>
      <c r="D11" s="14" t="str">
        <f>'_Working3_'!H11</f>
        <v>Day</v>
      </c>
      <c r="E11" s="14" t="str">
        <f>'_Working3_'!I11</f>
        <v>Set 5</v>
      </c>
      <c r="F11" s="14" t="str">
        <f>'_Working3_'!J11</f>
        <v>SWF - 1</v>
      </c>
      <c r="G11" s="54" t="str">
        <f>'_Working3_'!E11</f>
        <v>234896</v>
      </c>
      <c r="H11" s="54" t="str">
        <f>IF(
A11,
(G11/1000)*vlookup(
B11,
MasterData!$C$2:$G1000,
4,
0
)
,
"")</f>
        <v>234.896</v>
      </c>
    </row>
    <row r="12">
      <c r="A12" s="53" t="str">
        <f>'_Working3_'!A12</f>
        <v>3/2/2020</v>
      </c>
      <c r="B12" s="14" t="str">
        <f>'_Working3_'!B12</f>
        <v>Raj</v>
      </c>
      <c r="C12" s="14" t="str">
        <f>'_Working3_'!C12</f>
        <v>Raj</v>
      </c>
      <c r="D12" s="14" t="str">
        <f>'_Working3_'!H12</f>
        <v>Day</v>
      </c>
      <c r="E12" s="14" t="str">
        <f>'_Working3_'!I12</f>
        <v>Set 5</v>
      </c>
      <c r="F12" s="14" t="str">
        <f>'_Working3_'!J12</f>
        <v>SWF - 2</v>
      </c>
      <c r="G12" s="54" t="str">
        <f>'_Working3_'!E12</f>
        <v>207537</v>
      </c>
      <c r="H12" s="54" t="str">
        <f>IF(
A12,
(G12/1000)*vlookup(
B12,
MasterData!$C$2:$G1000,
4,
0
)
,
"")</f>
        <v>207.537</v>
      </c>
    </row>
    <row r="13">
      <c r="A13" s="53" t="str">
        <f>'_Working3_'!A13</f>
        <v>3/2/2020</v>
      </c>
      <c r="B13" s="14" t="str">
        <f>'_Working3_'!B13</f>
        <v>Anil</v>
      </c>
      <c r="C13" s="14" t="str">
        <f>'_Working3_'!C13</f>
        <v>Anil</v>
      </c>
      <c r="D13" s="14" t="str">
        <f>'_Working3_'!H13</f>
        <v>Day</v>
      </c>
      <c r="E13" s="14" t="str">
        <f>'_Working3_'!I13</f>
        <v>Set 3</v>
      </c>
      <c r="F13" s="14" t="str">
        <f>'_Working3_'!J13</f>
        <v>Feiya - 1</v>
      </c>
      <c r="G13" s="54" t="str">
        <f>'_Working3_'!E13</f>
        <v>158845</v>
      </c>
      <c r="H13" s="54" t="str">
        <f>IF(
A13,
(G13/1000)*vlookup(
B13,
MasterData!$C$2:$G1000,
4,
0
)
,
"")</f>
        <v>158.845</v>
      </c>
    </row>
    <row r="14">
      <c r="A14" s="53" t="str">
        <f>'_Working3_'!A14</f>
        <v>3/2/2020</v>
      </c>
      <c r="B14" s="14" t="str">
        <f>'_Working3_'!B14</f>
        <v>Niranjan</v>
      </c>
      <c r="C14" s="14" t="str">
        <f>'_Working3_'!C14</f>
        <v>Niranjan</v>
      </c>
      <c r="D14" s="14" t="str">
        <f>'_Working3_'!H14</f>
        <v>-</v>
      </c>
      <c r="E14" s="14" t="str">
        <f>'_Working3_'!I14</f>
        <v>-</v>
      </c>
      <c r="F14" s="14" t="str">
        <f>'_Working3_'!J14</f>
        <v>-</v>
      </c>
      <c r="G14" s="54" t="str">
        <f>'_Working3_'!E14</f>
        <v>0</v>
      </c>
      <c r="H14" s="54" t="str">
        <f>IF(
A14,
(G14/1000)*vlookup(
B14,
MasterData!$C$2:$G1000,
4,
0
)
,
"")</f>
        <v>0</v>
      </c>
    </row>
    <row r="15">
      <c r="A15" s="53" t="str">
        <f>'_Working3_'!A15</f>
        <v>3/2/2020</v>
      </c>
      <c r="B15" s="14" t="str">
        <f>'_Working3_'!B15</f>
        <v>Arjun</v>
      </c>
      <c r="C15" s="14" t="str">
        <f>'_Working3_'!C15</f>
        <v>Arjun</v>
      </c>
      <c r="D15" s="14" t="str">
        <f>'_Working3_'!H15</f>
        <v>-</v>
      </c>
      <c r="E15" s="14" t="str">
        <f>'_Working3_'!I15</f>
        <v>-</v>
      </c>
      <c r="F15" s="14" t="str">
        <f>'_Working3_'!J15</f>
        <v>-</v>
      </c>
      <c r="G15" s="54" t="str">
        <f>'_Working3_'!E15</f>
        <v>0</v>
      </c>
      <c r="H15" s="54" t="str">
        <f>IF(
A15,
(G15/1000)*vlookup(
B15,
MasterData!$C$2:$G1000,
4,
0
)
,
"")</f>
        <v>0</v>
      </c>
    </row>
    <row r="16">
      <c r="A16" s="53" t="str">
        <f>'_Working3_'!A16</f>
        <v>3/2/2020</v>
      </c>
      <c r="B16" s="14" t="str">
        <f>'_Working3_'!B16</f>
        <v>Dhaneshwar</v>
      </c>
      <c r="C16" s="14" t="str">
        <f>'_Working3_'!C16</f>
        <v>Dhaneshwar</v>
      </c>
      <c r="D16" s="14" t="str">
        <f>'_Working3_'!H16</f>
        <v>-</v>
      </c>
      <c r="E16" s="14" t="str">
        <f>'_Working3_'!I16</f>
        <v>-</v>
      </c>
      <c r="F16" s="14" t="str">
        <f>'_Working3_'!J16</f>
        <v>-</v>
      </c>
      <c r="G16" s="54" t="str">
        <f>'_Working3_'!E16</f>
        <v>0</v>
      </c>
      <c r="H16" s="54" t="str">
        <f>IF(
A16,
(G16/1000)*vlookup(
B16,
MasterData!$C$2:$G1000,
4,
0
)
,
"")</f>
        <v>0</v>
      </c>
    </row>
    <row r="17">
      <c r="A17" s="53" t="str">
        <f>'_Working3_'!A17</f>
        <v>3/3/2020</v>
      </c>
      <c r="B17" s="14" t="str">
        <f>'_Working3_'!B17</f>
        <v>Keshav Patil</v>
      </c>
      <c r="C17" s="14" t="str">
        <f>'_Working3_'!C17</f>
        <v>Keshav Patil</v>
      </c>
      <c r="D17" s="14" t="str">
        <f>'_Working3_'!H17</f>
        <v>Night</v>
      </c>
      <c r="E17" s="14" t="str">
        <f>'_Working3_'!I17</f>
        <v>Set 1</v>
      </c>
      <c r="F17" s="14" t="str">
        <f>'_Working3_'!J17</f>
        <v>Sheen 2</v>
      </c>
      <c r="G17" s="54" t="str">
        <f>'_Working3_'!E17</f>
        <v>166352</v>
      </c>
      <c r="H17" s="54" t="str">
        <f>IF(
A17,
(G17/1000)*vlookup(
B17,
MasterData!$C$2:$G1000,
4,
0
)
,
"")</f>
        <v>166.352</v>
      </c>
    </row>
    <row r="18">
      <c r="A18" s="53" t="str">
        <f>'_Working3_'!A18</f>
        <v>3/3/2020</v>
      </c>
      <c r="B18" s="14" t="str">
        <f>'_Working3_'!B18</f>
        <v>Rahul</v>
      </c>
      <c r="C18" s="14" t="str">
        <f>'_Working3_'!C18</f>
        <v>Rahul</v>
      </c>
      <c r="D18" s="14" t="str">
        <f>'_Working3_'!H18</f>
        <v>Night</v>
      </c>
      <c r="E18" s="14" t="str">
        <f>'_Working3_'!I18</f>
        <v>Set 3</v>
      </c>
      <c r="F18" s="14" t="str">
        <f>'_Working3_'!J18</f>
        <v>Feiya - 1</v>
      </c>
      <c r="G18" s="54" t="str">
        <f>'_Working3_'!E18</f>
        <v>81214</v>
      </c>
      <c r="H18" s="54" t="str">
        <f>IF(
A18,
(G18/1000)*vlookup(
B18,
MasterData!$C$2:$G1000,
4,
0
)
,
"")</f>
        <v>81.214</v>
      </c>
    </row>
    <row r="19">
      <c r="A19" s="53" t="str">
        <f>'_Working3_'!A19</f>
        <v>3/3/2020</v>
      </c>
      <c r="B19" s="14" t="str">
        <f>'_Working3_'!B19</f>
        <v>Kayam</v>
      </c>
      <c r="C19" s="14" t="str">
        <f>'_Working3_'!C19</f>
        <v>Kayam</v>
      </c>
      <c r="D19" s="14" t="str">
        <f>'_Working3_'!H19</f>
        <v>Night</v>
      </c>
      <c r="E19" s="14" t="str">
        <f>'_Working3_'!I19</f>
        <v>Set 2</v>
      </c>
      <c r="F19" s="14" t="str">
        <f>'_Working3_'!J19</f>
        <v>Feiya - 2</v>
      </c>
      <c r="G19" s="54" t="str">
        <f>'_Working3_'!E19</f>
        <v>168437</v>
      </c>
      <c r="H19" s="54" t="str">
        <f>IF(
A19,
(G19/1000)*vlookup(
B19,
MasterData!$C$2:$G1000,
4,
0
)
,
"")</f>
        <v>168.437</v>
      </c>
    </row>
    <row r="20">
      <c r="A20" s="53" t="str">
        <f>'_Working3_'!A20</f>
        <v>3/3/2020</v>
      </c>
      <c r="B20" s="14" t="str">
        <f>'_Working3_'!B20</f>
        <v>Manish</v>
      </c>
      <c r="C20" s="14" t="str">
        <f>'_Working3_'!C20</f>
        <v>Manish</v>
      </c>
      <c r="D20" s="14" t="str">
        <f>'_Working3_'!H20</f>
        <v>-</v>
      </c>
      <c r="E20" s="14" t="str">
        <f>'_Working3_'!I20</f>
        <v>-</v>
      </c>
      <c r="F20" s="14" t="str">
        <f>'_Working3_'!J20</f>
        <v>-</v>
      </c>
      <c r="G20" s="54" t="str">
        <f>'_Working3_'!E20</f>
        <v>0</v>
      </c>
      <c r="H20" s="54" t="str">
        <f>IF(
A20,
(G20/1000)*vlookup(
B20,
MasterData!$C$2:$G1000,
4,
0
)
,
"")</f>
        <v>0</v>
      </c>
    </row>
    <row r="21" ht="15.75" customHeight="1">
      <c r="A21" s="53" t="str">
        <f>'_Working3_'!A21</f>
        <v>3/3/2020</v>
      </c>
      <c r="B21" s="14" t="str">
        <f>'_Working3_'!B21</f>
        <v>Anand</v>
      </c>
      <c r="C21" s="14" t="str">
        <f>'_Working3_'!C21</f>
        <v>Anand</v>
      </c>
      <c r="D21" s="14" t="str">
        <f>'_Working3_'!H21</f>
        <v>Day</v>
      </c>
      <c r="E21" s="14" t="str">
        <f>'_Working3_'!I21</f>
        <v>Set 2</v>
      </c>
      <c r="F21" s="14" t="str">
        <f>'_Working3_'!J21</f>
        <v>Feiya - 2</v>
      </c>
      <c r="G21" s="54" t="str">
        <f>'_Working3_'!E21</f>
        <v>171695</v>
      </c>
      <c r="H21" s="54" t="str">
        <f>IF(
A21,
(G21/1000)*vlookup(
B21,
MasterData!$C$2:$G1000,
4,
0
)
,
"")</f>
        <v>0</v>
      </c>
    </row>
    <row r="22" ht="15.75" customHeight="1">
      <c r="A22" s="53" t="str">
        <f>'_Working3_'!A22</f>
        <v>3/3/2020</v>
      </c>
      <c r="B22" s="14" t="str">
        <f>'_Working3_'!B22</f>
        <v>Guddu</v>
      </c>
      <c r="C22" s="14" t="str">
        <f>'_Working3_'!C22</f>
        <v>Anand</v>
      </c>
      <c r="D22" s="14" t="str">
        <f>'_Working3_'!H22</f>
        <v>Day</v>
      </c>
      <c r="E22" s="14" t="str">
        <f>'_Working3_'!I22</f>
        <v>Set 3</v>
      </c>
      <c r="F22" s="14" t="str">
        <f>'_Working3_'!J22</f>
        <v>Mtex- 1</v>
      </c>
      <c r="G22" s="54" t="str">
        <f>'_Working3_'!E22</f>
        <v>147544</v>
      </c>
      <c r="H22" s="54" t="str">
        <f>IF(
A22,
(G22/1000)*vlookup(
B22,
MasterData!$C$2:$G1000,
4,
0
)
,
"")</f>
        <v>29.5088</v>
      </c>
    </row>
    <row r="23" ht="15.75" customHeight="1">
      <c r="A23" s="53" t="str">
        <f>'_Working3_'!A23</f>
        <v>3/3/2020</v>
      </c>
      <c r="B23" s="14" t="str">
        <f>'_Working3_'!B23</f>
        <v> Rakesh</v>
      </c>
      <c r="C23" s="14" t="str">
        <f>'_Working3_'!C23</f>
        <v>Anand</v>
      </c>
      <c r="D23" s="14" t="str">
        <f>'_Working3_'!H23</f>
        <v>-</v>
      </c>
      <c r="E23" s="14" t="str">
        <f>'_Working3_'!I23</f>
        <v>-</v>
      </c>
      <c r="F23" s="14" t="str">
        <f>'_Working3_'!J23</f>
        <v>-</v>
      </c>
      <c r="G23" s="54" t="str">
        <f>'_Working3_'!E23</f>
        <v>0</v>
      </c>
      <c r="H23" s="54" t="str">
        <f>IF(
A23,
(G23/1000)*vlookup(
B23,
MasterData!$C$2:$G1000,
4,
0
)
,
"")</f>
        <v>0</v>
      </c>
    </row>
    <row r="24" ht="15.75" customHeight="1">
      <c r="A24" s="53" t="str">
        <f>'_Working3_'!A24</f>
        <v>3/3/2020</v>
      </c>
      <c r="B24" s="14" t="str">
        <f>'_Working3_'!B24</f>
        <v>Deepak patil</v>
      </c>
      <c r="C24" s="14" t="str">
        <f>'_Working3_'!C24</f>
        <v>Deepak patil</v>
      </c>
      <c r="D24" s="14" t="str">
        <f>'_Working3_'!H24</f>
        <v>Day</v>
      </c>
      <c r="E24" s="14" t="str">
        <f>'_Working3_'!I24</f>
        <v>Set 4</v>
      </c>
      <c r="F24" s="14" t="str">
        <f>'_Working3_'!J24</f>
        <v>24 head</v>
      </c>
      <c r="G24" s="54" t="str">
        <f>'_Working3_'!E24</f>
        <v>148160</v>
      </c>
      <c r="H24" s="54" t="str">
        <f>IF(
A24,
(G24/1000)*vlookup(
B24,
MasterData!$C$2:$G1000,
4,
0
)
,
"")</f>
        <v>148.16</v>
      </c>
    </row>
    <row r="25" ht="15.75" customHeight="1">
      <c r="A25" s="53" t="str">
        <f>'_Working3_'!A25</f>
        <v>3/3/2020</v>
      </c>
      <c r="B25" s="14" t="str">
        <f>'_Working3_'!B25</f>
        <v>Munna Kumar</v>
      </c>
      <c r="C25" s="14" t="str">
        <f>'_Working3_'!C25</f>
        <v>Munna Kumar</v>
      </c>
      <c r="D25" s="14" t="str">
        <f>'_Working3_'!H25</f>
        <v>-</v>
      </c>
      <c r="E25" s="14" t="str">
        <f>'_Working3_'!I25</f>
        <v>-</v>
      </c>
      <c r="F25" s="14" t="str">
        <f>'_Working3_'!J25</f>
        <v>-</v>
      </c>
      <c r="G25" s="54" t="str">
        <f>'_Working3_'!E25</f>
        <v>0</v>
      </c>
      <c r="H25" s="54" t="str">
        <f>IF(
A25,
(G25/1000)*vlookup(
B25,
MasterData!$C$2:$G1000,
4,
0
)
,
"")</f>
        <v>0</v>
      </c>
    </row>
    <row r="26" ht="15.75" customHeight="1">
      <c r="A26" s="53" t="str">
        <f>'_Working3_'!A26</f>
        <v>3/3/2020</v>
      </c>
      <c r="B26" s="14" t="str">
        <f>'_Working3_'!B26</f>
        <v>Laxmikant</v>
      </c>
      <c r="C26" s="14" t="str">
        <f>'_Working3_'!C26</f>
        <v>Laxmikant</v>
      </c>
      <c r="D26" s="14" t="str">
        <f>'_Working3_'!H26</f>
        <v>-</v>
      </c>
      <c r="E26" s="14" t="str">
        <f>'_Working3_'!I26</f>
        <v>-</v>
      </c>
      <c r="F26" s="14" t="str">
        <f>'_Working3_'!J26</f>
        <v>-</v>
      </c>
      <c r="G26" s="54" t="str">
        <f>'_Working3_'!E26</f>
        <v>0</v>
      </c>
      <c r="H26" s="54" t="str">
        <f>IF(
A26,
(G26/1000)*vlookup(
B26,
MasterData!$C$2:$G1000,
4,
0
)
,
"")</f>
        <v>0</v>
      </c>
    </row>
    <row r="27" ht="15.75" customHeight="1">
      <c r="A27" s="53" t="str">
        <f>'_Working3_'!A27</f>
        <v>3/3/2020</v>
      </c>
      <c r="B27" s="14" t="str">
        <f>'_Working3_'!B27</f>
        <v>Raj</v>
      </c>
      <c r="C27" s="14" t="str">
        <f>'_Working3_'!C27</f>
        <v>Raj</v>
      </c>
      <c r="D27" s="14" t="str">
        <f>'_Working3_'!H27</f>
        <v>-</v>
      </c>
      <c r="E27" s="14" t="str">
        <f>'_Working3_'!I27</f>
        <v>-</v>
      </c>
      <c r="F27" s="14" t="str">
        <f>'_Working3_'!J27</f>
        <v>-</v>
      </c>
      <c r="G27" s="54" t="str">
        <f>'_Working3_'!E27</f>
        <v>0</v>
      </c>
      <c r="H27" s="54" t="str">
        <f>IF(
A27,
(G27/1000)*vlookup(
B27,
MasterData!$C$2:$G1000,
4,
0
)
,
"")</f>
        <v>0</v>
      </c>
    </row>
    <row r="28" ht="15.75" customHeight="1">
      <c r="A28" s="53" t="str">
        <f>'_Working3_'!A28</f>
        <v>3/3/2020</v>
      </c>
      <c r="B28" s="14" t="str">
        <f>'_Working3_'!B28</f>
        <v>Anil</v>
      </c>
      <c r="C28" s="14" t="str">
        <f>'_Working3_'!C28</f>
        <v>Anil</v>
      </c>
      <c r="D28" s="14" t="str">
        <f>'_Working3_'!H28</f>
        <v>Day</v>
      </c>
      <c r="E28" s="14" t="str">
        <f>'_Working3_'!I28</f>
        <v>Set 3</v>
      </c>
      <c r="F28" s="14" t="str">
        <f>'_Working3_'!J28</f>
        <v>Feiya - 1</v>
      </c>
      <c r="G28" s="54" t="str">
        <f>'_Working3_'!E28</f>
        <v>158845</v>
      </c>
      <c r="H28" s="54" t="str">
        <f>IF(
A28,
(G28/1000)*vlookup(
B28,
MasterData!$C$2:$G1000,
4,
0
)
,
"")</f>
        <v>158.845</v>
      </c>
    </row>
    <row r="29" ht="15.75" customHeight="1">
      <c r="A29" s="53" t="str">
        <f>'_Working3_'!A29</f>
        <v>3/3/2020</v>
      </c>
      <c r="B29" s="14" t="str">
        <f>'_Working3_'!B29</f>
        <v>Niranjan</v>
      </c>
      <c r="C29" s="14" t="str">
        <f>'_Working3_'!C29</f>
        <v>Niranjan</v>
      </c>
      <c r="D29" s="14" t="str">
        <f>'_Working3_'!H29</f>
        <v>-</v>
      </c>
      <c r="E29" s="14" t="str">
        <f>'_Working3_'!I29</f>
        <v>-</v>
      </c>
      <c r="F29" s="14" t="str">
        <f>'_Working3_'!J29</f>
        <v>-</v>
      </c>
      <c r="G29" s="54" t="str">
        <f>'_Working3_'!E29</f>
        <v>0</v>
      </c>
      <c r="H29" s="54" t="str">
        <f>IF(
A29,
(G29/1000)*vlookup(
B29,
MasterData!$C$2:$G1000,
4,
0
)
,
"")</f>
        <v>0</v>
      </c>
    </row>
    <row r="30" ht="15.75" customHeight="1">
      <c r="A30" s="53" t="str">
        <f>'_Working3_'!A30</f>
        <v>3/3/2020</v>
      </c>
      <c r="B30" s="14" t="str">
        <f>'_Working3_'!B30</f>
        <v>Arjun</v>
      </c>
      <c r="C30" s="14" t="str">
        <f>'_Working3_'!C30</f>
        <v>Arjun</v>
      </c>
      <c r="D30" s="14" t="str">
        <f>'_Working3_'!H30</f>
        <v>-</v>
      </c>
      <c r="E30" s="14" t="str">
        <f>'_Working3_'!I30</f>
        <v>-</v>
      </c>
      <c r="F30" s="14" t="str">
        <f>'_Working3_'!J30</f>
        <v>-</v>
      </c>
      <c r="G30" s="54" t="str">
        <f>'_Working3_'!E30</f>
        <v>0</v>
      </c>
      <c r="H30" s="54" t="str">
        <f>IF(
A30,
(G30/1000)*vlookup(
B30,
MasterData!$C$2:$G1000,
4,
0
)
,
"")</f>
        <v>0</v>
      </c>
    </row>
    <row r="31" ht="15.75" customHeight="1">
      <c r="A31" s="53" t="str">
        <f>'_Working3_'!A31</f>
        <v>3/3/2020</v>
      </c>
      <c r="B31" s="14" t="str">
        <f>'_Working3_'!B31</f>
        <v>Dhaneshwar</v>
      </c>
      <c r="C31" s="14" t="str">
        <f>'_Working3_'!C31</f>
        <v>Dhaneshwar</v>
      </c>
      <c r="D31" s="14" t="str">
        <f>'_Working3_'!H31</f>
        <v>-</v>
      </c>
      <c r="E31" s="14" t="str">
        <f>'_Working3_'!I31</f>
        <v>-</v>
      </c>
      <c r="F31" s="14" t="str">
        <f>'_Working3_'!J31</f>
        <v>-</v>
      </c>
      <c r="G31" s="54" t="str">
        <f>'_Working3_'!E31</f>
        <v>0</v>
      </c>
      <c r="H31" s="54" t="str">
        <f>IF(
A31,
(G31/1000)*vlookup(
B31,
MasterData!$C$2:$G1000,
4,
0
)
,
"")</f>
        <v>0</v>
      </c>
    </row>
    <row r="32" ht="15.75" customHeight="1">
      <c r="A32" s="53" t="str">
        <f>'_Working3_'!A32</f>
        <v>3/4/2020</v>
      </c>
      <c r="B32" s="14" t="str">
        <f>'_Working3_'!B32</f>
        <v>Keshav Patil</v>
      </c>
      <c r="C32" s="14" t="str">
        <f>'_Working3_'!C32</f>
        <v>Keshav Patil</v>
      </c>
      <c r="D32" s="14" t="str">
        <f>'_Working3_'!H32</f>
        <v>Night</v>
      </c>
      <c r="E32" s="14" t="str">
        <f>'_Working3_'!I32</f>
        <v>Set 1</v>
      </c>
      <c r="F32" s="14" t="str">
        <f>'_Working3_'!J32</f>
        <v>Sheen 1</v>
      </c>
      <c r="G32" s="54" t="str">
        <f>'_Working3_'!E32</f>
        <v>141475</v>
      </c>
      <c r="H32" s="54" t="str">
        <f>IF(
A32,
(G32/1000)*vlookup(
B32,
MasterData!$C$2:$G1000,
4,
0
)
,
"")</f>
        <v>141.475</v>
      </c>
    </row>
    <row r="33" ht="15.75" customHeight="1">
      <c r="A33" s="53" t="str">
        <f>'_Working3_'!A33</f>
        <v>3/4/2020</v>
      </c>
      <c r="B33" s="14" t="str">
        <f>'_Working3_'!B33</f>
        <v>Rahul</v>
      </c>
      <c r="C33" s="14" t="str">
        <f>'_Working3_'!C33</f>
        <v>Rahul</v>
      </c>
      <c r="D33" s="14" t="str">
        <f>'_Working3_'!H33</f>
        <v>Night</v>
      </c>
      <c r="E33" s="14" t="str">
        <f>'_Working3_'!I33</f>
        <v>Set 3</v>
      </c>
      <c r="F33" s="14" t="str">
        <f>'_Working3_'!J33</f>
        <v>Mtex- 1</v>
      </c>
      <c r="G33" s="54" t="str">
        <f>'_Working3_'!E33</f>
        <v>180462</v>
      </c>
      <c r="H33" s="54" t="str">
        <f>IF(
A33,
(G33/1000)*vlookup(
B33,
MasterData!$C$2:$G1000,
4,
0
)
,
"")</f>
        <v>180.462</v>
      </c>
    </row>
    <row r="34" ht="15.75" customHeight="1">
      <c r="A34" s="53" t="str">
        <f>'_Working3_'!A34</f>
        <v>3/4/2020</v>
      </c>
      <c r="B34" s="14" t="str">
        <f>'_Working3_'!B34</f>
        <v>Kayam</v>
      </c>
      <c r="C34" s="14" t="str">
        <f>'_Working3_'!C34</f>
        <v>Kayam</v>
      </c>
      <c r="D34" s="14" t="str">
        <f>'_Working3_'!H34</f>
        <v>Night</v>
      </c>
      <c r="E34" s="14" t="str">
        <f>'_Working3_'!I34</f>
        <v>Set 2</v>
      </c>
      <c r="F34" s="14" t="str">
        <f>'_Working3_'!J34</f>
        <v>Feiya - 2</v>
      </c>
      <c r="G34" s="54" t="str">
        <f>'_Working3_'!E34</f>
        <v>166426</v>
      </c>
      <c r="H34" s="54" t="str">
        <f>IF(
A34,
(G34/1000)*vlookup(
B34,
MasterData!$C$2:$G1000,
4,
0
)
,
"")</f>
        <v>166.426</v>
      </c>
    </row>
    <row r="35" ht="15.75" customHeight="1">
      <c r="A35" s="53" t="str">
        <f>'_Working3_'!A35</f>
        <v>3/4/2020</v>
      </c>
      <c r="B35" s="14" t="str">
        <f>'_Working3_'!B35</f>
        <v>Manish</v>
      </c>
      <c r="C35" s="14" t="str">
        <f>'_Working3_'!C35</f>
        <v>Manish</v>
      </c>
      <c r="D35" s="14" t="str">
        <f>'_Working3_'!H35</f>
        <v>-</v>
      </c>
      <c r="E35" s="14" t="str">
        <f>'_Working3_'!I35</f>
        <v>-</v>
      </c>
      <c r="F35" s="14" t="str">
        <f>'_Working3_'!J35</f>
        <v>-</v>
      </c>
      <c r="G35" s="54" t="str">
        <f>'_Working3_'!E35</f>
        <v>0</v>
      </c>
      <c r="H35" s="54" t="str">
        <f>IF(
A35,
(G35/1000)*vlookup(
B35,
MasterData!$C$2:$G1000,
4,
0
)
,
"")</f>
        <v>0</v>
      </c>
    </row>
    <row r="36" ht="15.75" customHeight="1">
      <c r="A36" s="53" t="str">
        <f>'_Working3_'!A36</f>
        <v>3/4/2020</v>
      </c>
      <c r="B36" s="14" t="str">
        <f>'_Working3_'!B36</f>
        <v>Anand</v>
      </c>
      <c r="C36" s="14" t="str">
        <f>'_Working3_'!C36</f>
        <v>Anand</v>
      </c>
      <c r="D36" s="14" t="str">
        <f>'_Working3_'!H36</f>
        <v>Day</v>
      </c>
      <c r="E36" s="14" t="str">
        <f>'_Working3_'!I36</f>
        <v>Set 2</v>
      </c>
      <c r="F36" s="14" t="str">
        <f>'_Working3_'!J36</f>
        <v>Feiya - 2</v>
      </c>
      <c r="G36" s="54" t="str">
        <f>'_Working3_'!E36</f>
        <v>172888</v>
      </c>
      <c r="H36" s="54" t="str">
        <f>IF(
A36,
(G36/1000)*vlookup(
B36,
MasterData!$C$2:$G1000,
4,
0
)
,
"")</f>
        <v>0</v>
      </c>
    </row>
    <row r="37" ht="15.75" customHeight="1">
      <c r="A37" s="53" t="str">
        <f>'_Working3_'!A37</f>
        <v>3/4/2020</v>
      </c>
      <c r="B37" s="14" t="str">
        <f>'_Working3_'!B37</f>
        <v>Guddu</v>
      </c>
      <c r="C37" s="14" t="str">
        <f>'_Working3_'!C37</f>
        <v>Anand</v>
      </c>
      <c r="D37" s="14" t="str">
        <f>'_Working3_'!H37</f>
        <v>Day</v>
      </c>
      <c r="E37" s="14" t="str">
        <f>'_Working3_'!I37</f>
        <v>Set 3</v>
      </c>
      <c r="F37" s="14" t="str">
        <f>'_Working3_'!J37</f>
        <v>Mtex- 1</v>
      </c>
      <c r="G37" s="54" t="str">
        <f>'_Working3_'!E37</f>
        <v>161395</v>
      </c>
      <c r="H37" s="54" t="str">
        <f>IF(
A37,
(G37/1000)*vlookup(
B37,
MasterData!$C$2:$G1000,
4,
0
)
,
"")</f>
        <v>32.279</v>
      </c>
    </row>
    <row r="38" ht="15.75" customHeight="1">
      <c r="A38" s="53" t="str">
        <f>'_Working3_'!A38</f>
        <v>3/4/2020</v>
      </c>
      <c r="B38" s="14" t="str">
        <f>'_Working3_'!B38</f>
        <v> Rakesh</v>
      </c>
      <c r="C38" s="14" t="str">
        <f>'_Working3_'!C38</f>
        <v>Anand</v>
      </c>
      <c r="D38" s="14" t="str">
        <f>'_Working3_'!H38</f>
        <v>-</v>
      </c>
      <c r="E38" s="14" t="str">
        <f>'_Working3_'!I38</f>
        <v>-</v>
      </c>
      <c r="F38" s="14" t="str">
        <f>'_Working3_'!J38</f>
        <v>-</v>
      </c>
      <c r="G38" s="54" t="str">
        <f>'_Working3_'!E38</f>
        <v>0</v>
      </c>
      <c r="H38" s="54" t="str">
        <f>IF(
A38,
(G38/1000)*vlookup(
B38,
MasterData!$C$2:$G1000,
4,
0
)
,
"")</f>
        <v>0</v>
      </c>
    </row>
    <row r="39" ht="15.75" customHeight="1">
      <c r="A39" s="53" t="str">
        <f>'_Working3_'!A39</f>
        <v>3/4/2020</v>
      </c>
      <c r="B39" s="14" t="str">
        <f>'_Working3_'!B39</f>
        <v>Deepak patil</v>
      </c>
      <c r="C39" s="14" t="str">
        <f>'_Working3_'!C39</f>
        <v>Deepak patil</v>
      </c>
      <c r="D39" s="14" t="str">
        <f>'_Working3_'!H39</f>
        <v>Day</v>
      </c>
      <c r="E39" s="14" t="str">
        <f>'_Working3_'!I39</f>
        <v>Set 4</v>
      </c>
      <c r="F39" s="14" t="str">
        <f>'_Working3_'!J39</f>
        <v>24 head</v>
      </c>
      <c r="G39" s="54" t="str">
        <f>'_Working3_'!E39</f>
        <v>152388</v>
      </c>
      <c r="H39" s="54" t="str">
        <f>IF(
A39,
(G39/1000)*vlookup(
B39,
MasterData!$C$2:$G1000,
4,
0
)
,
"")</f>
        <v>152.388</v>
      </c>
    </row>
    <row r="40" ht="15.75" customHeight="1">
      <c r="A40" s="53" t="str">
        <f>'_Working3_'!A40</f>
        <v>3/4/2020</v>
      </c>
      <c r="B40" s="14" t="str">
        <f>'_Working3_'!B40</f>
        <v>Munna Kumar</v>
      </c>
      <c r="C40" s="14" t="str">
        <f>'_Working3_'!C40</f>
        <v>Munna Kumar</v>
      </c>
      <c r="D40" s="14" t="str">
        <f>'_Working3_'!H40</f>
        <v>-</v>
      </c>
      <c r="E40" s="14" t="str">
        <f>'_Working3_'!I40</f>
        <v>-</v>
      </c>
      <c r="F40" s="14" t="str">
        <f>'_Working3_'!J40</f>
        <v>-</v>
      </c>
      <c r="G40" s="54" t="str">
        <f>'_Working3_'!E40</f>
        <v>0</v>
      </c>
      <c r="H40" s="54" t="str">
        <f>IF(
A40,
(G40/1000)*vlookup(
B40,
MasterData!$C$2:$G1000,
4,
0
)
,
"")</f>
        <v>0</v>
      </c>
    </row>
    <row r="41" ht="15.75" customHeight="1">
      <c r="A41" s="53" t="str">
        <f>'_Working3_'!A41</f>
        <v>3/4/2020</v>
      </c>
      <c r="B41" s="14" t="str">
        <f>'_Working3_'!B41</f>
        <v>Laxmikant</v>
      </c>
      <c r="C41" s="14" t="str">
        <f>'_Working3_'!C41</f>
        <v>Laxmikant</v>
      </c>
      <c r="D41" s="14" t="str">
        <f>'_Working3_'!H41</f>
        <v>Day</v>
      </c>
      <c r="E41" s="14" t="str">
        <f>'_Working3_'!I41</f>
        <v>Set 5</v>
      </c>
      <c r="F41" s="14" t="str">
        <f>'_Working3_'!J41</f>
        <v>SWF - 1</v>
      </c>
      <c r="G41" s="54" t="str">
        <f>'_Working3_'!E41</f>
        <v>202381</v>
      </c>
      <c r="H41" s="54" t="str">
        <f>IF(
A41,
(G41/1000)*vlookup(
B41,
MasterData!$C$2:$G1000,
4,
0
)
,
"")</f>
        <v>202.381</v>
      </c>
    </row>
    <row r="42" ht="15.75" customHeight="1">
      <c r="A42" s="53" t="str">
        <f>'_Working3_'!A42</f>
        <v>3/4/2020</v>
      </c>
      <c r="B42" s="14" t="str">
        <f>'_Working3_'!B42</f>
        <v>Raj</v>
      </c>
      <c r="C42" s="14" t="str">
        <f>'_Working3_'!C42</f>
        <v>Raj</v>
      </c>
      <c r="D42" s="14" t="str">
        <f>'_Working3_'!H42</f>
        <v>Day</v>
      </c>
      <c r="E42" s="14" t="str">
        <f>'_Working3_'!I42</f>
        <v>Set 5</v>
      </c>
      <c r="F42" s="14" t="str">
        <f>'_Working3_'!J42</f>
        <v>SWF - 2</v>
      </c>
      <c r="G42" s="54" t="str">
        <f>'_Working3_'!E42</f>
        <v>198942</v>
      </c>
      <c r="H42" s="54" t="str">
        <f>IF(
A42,
(G42/1000)*vlookup(
B42,
MasterData!$C$2:$G1000,
4,
0
)
,
"")</f>
        <v>198.942</v>
      </c>
    </row>
    <row r="43" ht="15.75" customHeight="1">
      <c r="A43" s="53" t="str">
        <f>'_Working3_'!A43</f>
        <v>3/4/2020</v>
      </c>
      <c r="B43" s="14" t="str">
        <f>'_Working3_'!B43</f>
        <v>Anil</v>
      </c>
      <c r="C43" s="14" t="str">
        <f>'_Working3_'!C43</f>
        <v>Anil</v>
      </c>
      <c r="D43" s="14" t="str">
        <f>'_Working3_'!H43</f>
        <v>Day</v>
      </c>
      <c r="E43" s="14" t="str">
        <f>'_Working3_'!I43</f>
        <v>Set 3</v>
      </c>
      <c r="F43" s="14" t="str">
        <f>'_Working3_'!J43</f>
        <v>Feiya - 1</v>
      </c>
      <c r="G43" s="54" t="str">
        <f>'_Working3_'!E43</f>
        <v>185720</v>
      </c>
      <c r="H43" s="54" t="str">
        <f>IF(
A43,
(G43/1000)*vlookup(
B43,
MasterData!$C$2:$G1000,
4,
0
)
,
"")</f>
        <v>185.72</v>
      </c>
    </row>
    <row r="44" ht="15.75" customHeight="1">
      <c r="A44" s="53" t="str">
        <f>'_Working3_'!A44</f>
        <v>3/4/2020</v>
      </c>
      <c r="B44" s="14" t="str">
        <f>'_Working3_'!B44</f>
        <v>Niranjan</v>
      </c>
      <c r="C44" s="14" t="str">
        <f>'_Working3_'!C44</f>
        <v>Niranjan</v>
      </c>
      <c r="D44" s="14" t="str">
        <f>'_Working3_'!H44</f>
        <v>Day</v>
      </c>
      <c r="E44" s="14" t="str">
        <f>'_Working3_'!I44</f>
        <v>Set 2</v>
      </c>
      <c r="F44" s="14" t="str">
        <f>'_Working3_'!J44</f>
        <v>Mtex- 2</v>
      </c>
      <c r="G44" s="54" t="str">
        <f>'_Working3_'!E44</f>
        <v>217680</v>
      </c>
      <c r="H44" s="54" t="str">
        <f>IF(
A44,
(G44/1000)*vlookup(
B44,
MasterData!$C$2:$G1000,
4,
0
)
,
"")</f>
        <v>217.68</v>
      </c>
    </row>
    <row r="45" ht="15.75" customHeight="1">
      <c r="A45" s="53" t="str">
        <f>'_Working3_'!A45</f>
        <v>3/4/2020</v>
      </c>
      <c r="B45" s="14" t="str">
        <f>'_Working3_'!B45</f>
        <v>Arjun</v>
      </c>
      <c r="C45" s="14" t="str">
        <f>'_Working3_'!C45</f>
        <v>Arjun</v>
      </c>
      <c r="D45" s="14" t="str">
        <f>'_Working3_'!H45</f>
        <v>-</v>
      </c>
      <c r="E45" s="14" t="str">
        <f>'_Working3_'!I45</f>
        <v>-</v>
      </c>
      <c r="F45" s="14" t="str">
        <f>'_Working3_'!J45</f>
        <v>-</v>
      </c>
      <c r="G45" s="54" t="str">
        <f>'_Working3_'!E45</f>
        <v>0</v>
      </c>
      <c r="H45" s="54" t="str">
        <f>IF(
A45,
(G45/1000)*vlookup(
B45,
MasterData!$C$2:$G1000,
4,
0
)
,
"")</f>
        <v>0</v>
      </c>
    </row>
    <row r="46" ht="15.75" customHeight="1">
      <c r="A46" s="53" t="str">
        <f>'_Working3_'!A46</f>
        <v>3/4/2020</v>
      </c>
      <c r="B46" s="14" t="str">
        <f>'_Working3_'!B46</f>
        <v>Dhaneshwar</v>
      </c>
      <c r="C46" s="14" t="str">
        <f>'_Working3_'!C46</f>
        <v>Dhaneshwar</v>
      </c>
      <c r="D46" s="14" t="str">
        <f>'_Working3_'!H46</f>
        <v>-</v>
      </c>
      <c r="E46" s="14" t="str">
        <f>'_Working3_'!I46</f>
        <v>-</v>
      </c>
      <c r="F46" s="14" t="str">
        <f>'_Working3_'!J46</f>
        <v>-</v>
      </c>
      <c r="G46" s="54" t="str">
        <f>'_Working3_'!E46</f>
        <v>0</v>
      </c>
      <c r="H46" s="54" t="str">
        <f>IF(
A46,
(G46/1000)*vlookup(
B46,
MasterData!$C$2:$G1000,
4,
0
)
,
"")</f>
        <v>0</v>
      </c>
    </row>
    <row r="47" ht="15.75" customHeight="1">
      <c r="A47" s="53" t="str">
        <f>'_Working3_'!A47</f>
        <v>3/5/2020</v>
      </c>
      <c r="B47" s="14" t="str">
        <f>'_Working3_'!B47</f>
        <v>Keshav Patil</v>
      </c>
      <c r="C47" s="14" t="str">
        <f>'_Working3_'!C47</f>
        <v>Keshav Patil</v>
      </c>
      <c r="D47" s="14" t="str">
        <f>'_Working3_'!H47</f>
        <v>Night</v>
      </c>
      <c r="E47" s="14" t="str">
        <f>'_Working3_'!I47</f>
        <v>Set 1</v>
      </c>
      <c r="F47" s="14" t="str">
        <f>'_Working3_'!J47</f>
        <v>Sheen 2</v>
      </c>
      <c r="G47" s="54" t="str">
        <f>'_Working3_'!E47</f>
        <v>182896</v>
      </c>
      <c r="H47" s="54" t="str">
        <f>IF(
A47,
(G47/1000)*vlookup(
B47,
MasterData!$C$2:$G1000,
4,
0
)
,
"")</f>
        <v>182.896</v>
      </c>
    </row>
    <row r="48" ht="15.75" customHeight="1">
      <c r="A48" s="53" t="str">
        <f>'_Working3_'!A48</f>
        <v>3/5/2020</v>
      </c>
      <c r="B48" s="14" t="str">
        <f>'_Working3_'!B48</f>
        <v>Rahul</v>
      </c>
      <c r="C48" s="14" t="str">
        <f>'_Working3_'!C48</f>
        <v>Rahul</v>
      </c>
      <c r="D48" s="14" t="str">
        <f>'_Working3_'!H48</f>
        <v>-</v>
      </c>
      <c r="E48" s="14" t="str">
        <f>'_Working3_'!I48</f>
        <v>-</v>
      </c>
      <c r="F48" s="14" t="str">
        <f>'_Working3_'!J48</f>
        <v>-</v>
      </c>
      <c r="G48" s="54" t="str">
        <f>'_Working3_'!E48</f>
        <v>0</v>
      </c>
      <c r="H48" s="54" t="str">
        <f>IF(
A48,
(G48/1000)*vlookup(
B48,
MasterData!$C$2:$G1000,
4,
0
)
,
"")</f>
        <v>0</v>
      </c>
    </row>
    <row r="49" ht="15.75" customHeight="1">
      <c r="A49" s="53" t="str">
        <f>'_Working3_'!A49</f>
        <v>3/5/2020</v>
      </c>
      <c r="B49" s="14" t="str">
        <f>'_Working3_'!B49</f>
        <v>Kayam</v>
      </c>
      <c r="C49" s="14" t="str">
        <f>'_Working3_'!C49</f>
        <v>Kayam</v>
      </c>
      <c r="D49" s="14" t="str">
        <f>'_Working3_'!H49</f>
        <v>Night</v>
      </c>
      <c r="E49" s="14" t="str">
        <f>'_Working3_'!I49</f>
        <v>Set 2</v>
      </c>
      <c r="F49" s="14" t="str">
        <f>'_Working3_'!J49</f>
        <v>Mtex- 2</v>
      </c>
      <c r="G49" s="54" t="str">
        <f>'_Working3_'!E49</f>
        <v>160105</v>
      </c>
      <c r="H49" s="54" t="str">
        <f>IF(
A49,
(G49/1000)*vlookup(
B49,
MasterData!$C$2:$G1000,
4,
0
)
,
"")</f>
        <v>160.105</v>
      </c>
    </row>
    <row r="50" ht="15.75" customHeight="1">
      <c r="A50" s="53" t="str">
        <f>'_Working3_'!A50</f>
        <v>3/5/2020</v>
      </c>
      <c r="B50" s="14" t="str">
        <f>'_Working3_'!B50</f>
        <v>Manish</v>
      </c>
      <c r="C50" s="14" t="str">
        <f>'_Working3_'!C50</f>
        <v>Manish</v>
      </c>
      <c r="D50" s="14" t="str">
        <f>'_Working3_'!H50</f>
        <v>-</v>
      </c>
      <c r="E50" s="14" t="str">
        <f>'_Working3_'!I50</f>
        <v>-</v>
      </c>
      <c r="F50" s="14" t="str">
        <f>'_Working3_'!J50</f>
        <v>-</v>
      </c>
      <c r="G50" s="54" t="str">
        <f>'_Working3_'!E50</f>
        <v>0</v>
      </c>
      <c r="H50" s="54" t="str">
        <f>IF(
A50,
(G50/1000)*vlookup(
B50,
MasterData!$C$2:$G1000,
4,
0
)
,
"")</f>
        <v>0</v>
      </c>
    </row>
    <row r="51" ht="15.75" customHeight="1">
      <c r="A51" s="53" t="str">
        <f>'_Working3_'!A51</f>
        <v>3/5/2020</v>
      </c>
      <c r="B51" s="14" t="str">
        <f>'_Working3_'!B51</f>
        <v>Anand</v>
      </c>
      <c r="C51" s="14" t="str">
        <f>'_Working3_'!C51</f>
        <v>Anand</v>
      </c>
      <c r="D51" s="14" t="str">
        <f>'_Working3_'!H51</f>
        <v>Day</v>
      </c>
      <c r="E51" s="14" t="str">
        <f>'_Working3_'!I51</f>
        <v>Set 2</v>
      </c>
      <c r="F51" s="14" t="str">
        <f>'_Working3_'!J51</f>
        <v>Feiya - 2</v>
      </c>
      <c r="G51" s="54" t="str">
        <f>'_Working3_'!E51</f>
        <v>193645</v>
      </c>
      <c r="H51" s="54" t="str">
        <f>IF(
A51,
(G51/1000)*vlookup(
B51,
MasterData!$C$2:$G1000,
4,
0
)
,
"")</f>
        <v>0</v>
      </c>
    </row>
    <row r="52" ht="15.75" customHeight="1">
      <c r="A52" s="53" t="str">
        <f>'_Working3_'!A52</f>
        <v>3/5/2020</v>
      </c>
      <c r="B52" s="14" t="str">
        <f>'_Working3_'!B52</f>
        <v>Guddu</v>
      </c>
      <c r="C52" s="14" t="str">
        <f>'_Working3_'!C52</f>
        <v>Anand</v>
      </c>
      <c r="D52" s="14" t="str">
        <f>'_Working3_'!H52</f>
        <v>Day</v>
      </c>
      <c r="E52" s="14" t="str">
        <f>'_Working3_'!I52</f>
        <v>Set 3</v>
      </c>
      <c r="F52" s="14" t="str">
        <f>'_Working3_'!J52</f>
        <v>Mtex- 1</v>
      </c>
      <c r="G52" s="54" t="str">
        <f>'_Working3_'!E52</f>
        <v>171770</v>
      </c>
      <c r="H52" s="54" t="str">
        <f>IF(
A52,
(G52/1000)*vlookup(
B52,
MasterData!$C$2:$G1000,
4,
0
)
,
"")</f>
        <v>34.354</v>
      </c>
    </row>
    <row r="53" ht="15.75" customHeight="1">
      <c r="A53" s="53" t="str">
        <f>'_Working3_'!A53</f>
        <v>3/5/2020</v>
      </c>
      <c r="B53" s="14" t="str">
        <f>'_Working3_'!B53</f>
        <v> Rakesh</v>
      </c>
      <c r="C53" s="14" t="str">
        <f>'_Working3_'!C53</f>
        <v>Anand</v>
      </c>
      <c r="D53" s="14" t="str">
        <f>'_Working3_'!H53</f>
        <v>-</v>
      </c>
      <c r="E53" s="14" t="str">
        <f>'_Working3_'!I53</f>
        <v>-</v>
      </c>
      <c r="F53" s="14" t="str">
        <f>'_Working3_'!J53</f>
        <v>-</v>
      </c>
      <c r="G53" s="54" t="str">
        <f>'_Working3_'!E53</f>
        <v>0</v>
      </c>
      <c r="H53" s="54" t="str">
        <f>IF(
A53,
(G53/1000)*vlookup(
B53,
MasterData!$C$2:$G1000,
4,
0
)
,
"")</f>
        <v>0</v>
      </c>
    </row>
    <row r="54" ht="15.75" customHeight="1">
      <c r="A54" s="53" t="str">
        <f>'_Working3_'!A54</f>
        <v>3/5/2020</v>
      </c>
      <c r="B54" s="14" t="str">
        <f>'_Working3_'!B54</f>
        <v>Deepak patil</v>
      </c>
      <c r="C54" s="14" t="str">
        <f>'_Working3_'!C54</f>
        <v>Deepak patil</v>
      </c>
      <c r="D54" s="14" t="str">
        <f>'_Working3_'!H54</f>
        <v>Day</v>
      </c>
      <c r="E54" s="14" t="str">
        <f>'_Working3_'!I54</f>
        <v>Set 4</v>
      </c>
      <c r="F54" s="14" t="str">
        <f>'_Working3_'!J54</f>
        <v>24 head</v>
      </c>
      <c r="G54" s="54" t="str">
        <f>'_Working3_'!E54</f>
        <v>165132</v>
      </c>
      <c r="H54" s="54" t="str">
        <f>IF(
A54,
(G54/1000)*vlookup(
B54,
MasterData!$C$2:$G1000,
4,
0
)
,
"")</f>
        <v>165.132</v>
      </c>
    </row>
    <row r="55" ht="15.75" customHeight="1">
      <c r="A55" s="53" t="str">
        <f>'_Working3_'!A55</f>
        <v>3/5/2020</v>
      </c>
      <c r="B55" s="14" t="str">
        <f>'_Working3_'!B55</f>
        <v>Munna Kumar</v>
      </c>
      <c r="C55" s="14" t="str">
        <f>'_Working3_'!C55</f>
        <v>Munna Kumar</v>
      </c>
      <c r="D55" s="14" t="str">
        <f>'_Working3_'!H55</f>
        <v>-</v>
      </c>
      <c r="E55" s="14" t="str">
        <f>'_Working3_'!I55</f>
        <v>-</v>
      </c>
      <c r="F55" s="14" t="str">
        <f>'_Working3_'!J55</f>
        <v>-</v>
      </c>
      <c r="G55" s="54" t="str">
        <f>'_Working3_'!E55</f>
        <v>0</v>
      </c>
      <c r="H55" s="54" t="str">
        <f>IF(
A55,
(G55/1000)*vlookup(
B55,
MasterData!$C$2:$G1000,
4,
0
)
,
"")</f>
        <v>0</v>
      </c>
    </row>
    <row r="56" ht="15.75" customHeight="1">
      <c r="A56" s="53" t="str">
        <f>'_Working3_'!A56</f>
        <v>3/5/2020</v>
      </c>
      <c r="B56" s="14" t="str">
        <f>'_Working3_'!B56</f>
        <v>Laxmikant</v>
      </c>
      <c r="C56" s="14" t="str">
        <f>'_Working3_'!C56</f>
        <v>Laxmikant</v>
      </c>
      <c r="D56" s="14" t="str">
        <f>'_Working3_'!H56</f>
        <v>Day</v>
      </c>
      <c r="E56" s="14" t="str">
        <f>'_Working3_'!I56</f>
        <v>Set 5</v>
      </c>
      <c r="F56" s="14" t="str">
        <f>'_Working3_'!J56</f>
        <v>SWF - 1</v>
      </c>
      <c r="G56" s="54" t="str">
        <f>'_Working3_'!E56</f>
        <v>226268</v>
      </c>
      <c r="H56" s="54" t="str">
        <f>IF(
A56,
(G56/1000)*vlookup(
B56,
MasterData!$C$2:$G1000,
4,
0
)
,
"")</f>
        <v>226.268</v>
      </c>
    </row>
    <row r="57" ht="15.75" customHeight="1">
      <c r="A57" s="53" t="str">
        <f>'_Working3_'!A57</f>
        <v>3/5/2020</v>
      </c>
      <c r="B57" s="14" t="str">
        <f>'_Working3_'!B57</f>
        <v>Raj</v>
      </c>
      <c r="C57" s="14" t="str">
        <f>'_Working3_'!C57</f>
        <v>Raj</v>
      </c>
      <c r="D57" s="14" t="str">
        <f>'_Working3_'!H57</f>
        <v>Day</v>
      </c>
      <c r="E57" s="14" t="str">
        <f>'_Working3_'!I57</f>
        <v>Set 5</v>
      </c>
      <c r="F57" s="14" t="str">
        <f>'_Working3_'!J57</f>
        <v>SWF - 2</v>
      </c>
      <c r="G57" s="54" t="str">
        <f>'_Working3_'!E57</f>
        <v>228935</v>
      </c>
      <c r="H57" s="54" t="str">
        <f>IF(
A57,
(G57/1000)*vlookup(
B57,
MasterData!$C$2:$G1000,
4,
0
)
,
"")</f>
        <v>228.935</v>
      </c>
    </row>
    <row r="58" ht="15.75" customHeight="1">
      <c r="A58" s="53" t="str">
        <f>'_Working3_'!A58</f>
        <v>3/5/2020</v>
      </c>
      <c r="B58" s="14" t="str">
        <f>'_Working3_'!B58</f>
        <v>Anil</v>
      </c>
      <c r="C58" s="14" t="str">
        <f>'_Working3_'!C58</f>
        <v>Anil</v>
      </c>
      <c r="D58" s="14" t="str">
        <f>'_Working3_'!H58</f>
        <v>-</v>
      </c>
      <c r="E58" s="14" t="str">
        <f>'_Working3_'!I58</f>
        <v>-</v>
      </c>
      <c r="F58" s="14" t="str">
        <f>'_Working3_'!J58</f>
        <v>-</v>
      </c>
      <c r="G58" s="54" t="str">
        <f>'_Working3_'!E58</f>
        <v>0</v>
      </c>
      <c r="H58" s="54" t="str">
        <f>IF(
A58,
(G58/1000)*vlookup(
B58,
MasterData!$C$2:$G1000,
4,
0
)
,
"")</f>
        <v>0</v>
      </c>
    </row>
    <row r="59" ht="15.75" customHeight="1">
      <c r="A59" s="53" t="str">
        <f>'_Working3_'!A59</f>
        <v>3/5/2020</v>
      </c>
      <c r="B59" s="14" t="str">
        <f>'_Working3_'!B59</f>
        <v>Niranjan</v>
      </c>
      <c r="C59" s="14" t="str">
        <f>'_Working3_'!C59</f>
        <v>Niranjan</v>
      </c>
      <c r="D59" s="14" t="str">
        <f>'_Working3_'!H59</f>
        <v>Day</v>
      </c>
      <c r="E59" s="14" t="str">
        <f>'_Working3_'!I59</f>
        <v>Set 2</v>
      </c>
      <c r="F59" s="14" t="str">
        <f>'_Working3_'!J59</f>
        <v>Mtex- 2</v>
      </c>
      <c r="G59" s="54" t="str">
        <f>'_Working3_'!E59</f>
        <v>221761</v>
      </c>
      <c r="H59" s="54" t="str">
        <f>IF(
A59,
(G59/1000)*vlookup(
B59,
MasterData!$C$2:$G1000,
4,
0
)
,
"")</f>
        <v>221.761</v>
      </c>
    </row>
    <row r="60" ht="15.75" customHeight="1">
      <c r="A60" s="53" t="str">
        <f>'_Working3_'!A60</f>
        <v>3/5/2020</v>
      </c>
      <c r="B60" s="14" t="str">
        <f>'_Working3_'!B60</f>
        <v>Arjun</v>
      </c>
      <c r="C60" s="14" t="str">
        <f>'_Working3_'!C60</f>
        <v>Arjun</v>
      </c>
      <c r="D60" s="14" t="str">
        <f>'_Working3_'!H60</f>
        <v>-</v>
      </c>
      <c r="E60" s="14" t="str">
        <f>'_Working3_'!I60</f>
        <v>-</v>
      </c>
      <c r="F60" s="14" t="str">
        <f>'_Working3_'!J60</f>
        <v>-</v>
      </c>
      <c r="G60" s="54" t="str">
        <f>'_Working3_'!E60</f>
        <v>0</v>
      </c>
      <c r="H60" s="54" t="str">
        <f>IF(
A60,
(G60/1000)*vlookup(
B60,
MasterData!$C$2:$G1000,
4,
0
)
,
"")</f>
        <v>0</v>
      </c>
    </row>
    <row r="61" ht="15.75" customHeight="1">
      <c r="A61" s="53" t="str">
        <f>'_Working3_'!A61</f>
        <v>3/5/2020</v>
      </c>
      <c r="B61" s="14" t="str">
        <f>'_Working3_'!B61</f>
        <v>Dhaneshwar</v>
      </c>
      <c r="C61" s="14" t="str">
        <f>'_Working3_'!C61</f>
        <v>Dhaneshwar</v>
      </c>
      <c r="D61" s="14" t="str">
        <f>'_Working3_'!H61</f>
        <v>-</v>
      </c>
      <c r="E61" s="14" t="str">
        <f>'_Working3_'!I61</f>
        <v>-</v>
      </c>
      <c r="F61" s="14" t="str">
        <f>'_Working3_'!J61</f>
        <v>-</v>
      </c>
      <c r="G61" s="54" t="str">
        <f>'_Working3_'!E61</f>
        <v>0</v>
      </c>
      <c r="H61" s="54" t="str">
        <f>IF(
A61,
(G61/1000)*vlookup(
B61,
MasterData!$C$2:$G1000,
4,
0
)
,
"")</f>
        <v>0</v>
      </c>
    </row>
    <row r="62" ht="15.75" customHeight="1">
      <c r="A62" s="53" t="str">
        <f>'_Working3_'!A62</f>
        <v>3/6/2020</v>
      </c>
      <c r="B62" s="14" t="str">
        <f>'_Working3_'!B62</f>
        <v>Keshav Patil</v>
      </c>
      <c r="C62" s="14" t="str">
        <f>'_Working3_'!C62</f>
        <v>Keshav Patil</v>
      </c>
      <c r="D62" s="14" t="str">
        <f>'_Working3_'!H62</f>
        <v>Night</v>
      </c>
      <c r="E62" s="14" t="str">
        <f>'_Working3_'!I62</f>
        <v>Set 1</v>
      </c>
      <c r="F62" s="14" t="str">
        <f>'_Working3_'!J62</f>
        <v>Sheen 1</v>
      </c>
      <c r="G62" s="54" t="str">
        <f>'_Working3_'!E62</f>
        <v>185713</v>
      </c>
      <c r="H62" s="54" t="str">
        <f>IF(
A62,
(G62/1000)*vlookup(
B62,
MasterData!$C$2:$G1000,
4,
0
)
,
"")</f>
        <v>185.713</v>
      </c>
    </row>
    <row r="63" ht="15.75" customHeight="1">
      <c r="A63" s="53" t="str">
        <f>'_Working3_'!A63</f>
        <v>3/6/2020</v>
      </c>
      <c r="B63" s="14" t="str">
        <f>'_Working3_'!B63</f>
        <v>Rahul</v>
      </c>
      <c r="C63" s="14" t="str">
        <f>'_Working3_'!C63</f>
        <v>Rahul</v>
      </c>
      <c r="D63" s="14" t="str">
        <f>'_Working3_'!H63</f>
        <v>Night</v>
      </c>
      <c r="E63" s="14" t="str">
        <f>'_Working3_'!I63</f>
        <v>Set 3</v>
      </c>
      <c r="F63" s="14" t="str">
        <f>'_Working3_'!J63</f>
        <v>Mtex- 1</v>
      </c>
      <c r="G63" s="54" t="str">
        <f>'_Working3_'!E63</f>
        <v>180372</v>
      </c>
      <c r="H63" s="54" t="str">
        <f>IF(
A63,
(G63/1000)*vlookup(
B63,
MasterData!$C$2:$G1000,
4,
0
)
,
"")</f>
        <v>180.372</v>
      </c>
    </row>
    <row r="64" ht="15.75" customHeight="1">
      <c r="A64" s="53" t="str">
        <f>'_Working3_'!A64</f>
        <v>3/6/2020</v>
      </c>
      <c r="B64" s="14" t="str">
        <f>'_Working3_'!B64</f>
        <v>Kayam</v>
      </c>
      <c r="C64" s="14" t="str">
        <f>'_Working3_'!C64</f>
        <v>Kayam</v>
      </c>
      <c r="D64" s="14" t="str">
        <f>'_Working3_'!H64</f>
        <v>Night</v>
      </c>
      <c r="E64" s="14" t="str">
        <f>'_Working3_'!I64</f>
        <v>Set 2</v>
      </c>
      <c r="F64" s="14" t="str">
        <f>'_Working3_'!J64</f>
        <v>Mtex- 2</v>
      </c>
      <c r="G64" s="54" t="str">
        <f>'_Working3_'!E64</f>
        <v>162617</v>
      </c>
      <c r="H64" s="54" t="str">
        <f>IF(
A64,
(G64/1000)*vlookup(
B64,
MasterData!$C$2:$G1000,
4,
0
)
,
"")</f>
        <v>162.617</v>
      </c>
    </row>
    <row r="65" ht="15.75" customHeight="1">
      <c r="A65" s="53" t="str">
        <f>'_Working3_'!A65</f>
        <v>3/6/2020</v>
      </c>
      <c r="B65" s="14" t="str">
        <f>'_Working3_'!B65</f>
        <v>Manish</v>
      </c>
      <c r="C65" s="14" t="str">
        <f>'_Working3_'!C65</f>
        <v>Manish</v>
      </c>
      <c r="D65" s="14" t="str">
        <f>'_Working3_'!H65</f>
        <v>-</v>
      </c>
      <c r="E65" s="14" t="str">
        <f>'_Working3_'!I65</f>
        <v>-</v>
      </c>
      <c r="F65" s="14" t="str">
        <f>'_Working3_'!J65</f>
        <v>-</v>
      </c>
      <c r="G65" s="54" t="str">
        <f>'_Working3_'!E65</f>
        <v>0</v>
      </c>
      <c r="H65" s="54" t="str">
        <f>IF(
A65,
(G65/1000)*vlookup(
B65,
MasterData!$C$2:$G1000,
4,
0
)
,
"")</f>
        <v>0</v>
      </c>
    </row>
    <row r="66" ht="15.75" customHeight="1">
      <c r="A66" s="53" t="str">
        <f>'_Working3_'!A66</f>
        <v>3/6/2020</v>
      </c>
      <c r="B66" s="14" t="str">
        <f>'_Working3_'!B66</f>
        <v>Anand</v>
      </c>
      <c r="C66" s="14" t="str">
        <f>'_Working3_'!C66</f>
        <v>Anand</v>
      </c>
      <c r="D66" s="14" t="str">
        <f>'_Working3_'!H66</f>
        <v>Day</v>
      </c>
      <c r="E66" s="14" t="str">
        <f>'_Working3_'!I66</f>
        <v>Set 2</v>
      </c>
      <c r="F66" s="14" t="str">
        <f>'_Working3_'!J66</f>
        <v>Mtex- 2</v>
      </c>
      <c r="G66" s="54" t="str">
        <f>'_Working3_'!E66</f>
        <v>125695</v>
      </c>
      <c r="H66" s="54" t="str">
        <f>IF(
A66,
(G66/1000)*vlookup(
B66,
MasterData!$C$2:$G1000,
4,
0
)
,
"")</f>
        <v>0</v>
      </c>
    </row>
    <row r="67" ht="15.75" customHeight="1">
      <c r="A67" s="53" t="str">
        <f>'_Working3_'!A67</f>
        <v>3/6/2020</v>
      </c>
      <c r="B67" s="14" t="str">
        <f>'_Working3_'!B67</f>
        <v>Guddu</v>
      </c>
      <c r="C67" s="14" t="str">
        <f>'_Working3_'!C67</f>
        <v>Anand</v>
      </c>
      <c r="D67" s="14" t="str">
        <f>'_Working3_'!H67</f>
        <v>Day</v>
      </c>
      <c r="E67" s="14" t="str">
        <f>'_Working3_'!I67</f>
        <v>Set 3</v>
      </c>
      <c r="F67" s="14" t="str">
        <f>'_Working3_'!J67</f>
        <v>Mtex- 1</v>
      </c>
      <c r="G67" s="54" t="str">
        <f>'_Working3_'!E67</f>
        <v>170470</v>
      </c>
      <c r="H67" s="54" t="str">
        <f>IF(
A67,
(G67/1000)*vlookup(
B67,
MasterData!$C$2:$G1000,
4,
0
)
,
"")</f>
        <v>34.094</v>
      </c>
    </row>
    <row r="68" ht="15.75" customHeight="1">
      <c r="A68" s="53" t="str">
        <f>'_Working3_'!A68</f>
        <v>3/6/2020</v>
      </c>
      <c r="B68" s="14" t="str">
        <f>'_Working3_'!B68</f>
        <v> Rakesh</v>
      </c>
      <c r="C68" s="14" t="str">
        <f>'_Working3_'!C68</f>
        <v>Anand</v>
      </c>
      <c r="D68" s="14" t="str">
        <f>'_Working3_'!H68</f>
        <v>-</v>
      </c>
      <c r="E68" s="14" t="str">
        <f>'_Working3_'!I68</f>
        <v>-</v>
      </c>
      <c r="F68" s="14" t="str">
        <f>'_Working3_'!J68</f>
        <v>-</v>
      </c>
      <c r="G68" s="54" t="str">
        <f>'_Working3_'!E68</f>
        <v>0</v>
      </c>
      <c r="H68" s="54" t="str">
        <f>IF(
A68,
(G68/1000)*vlookup(
B68,
MasterData!$C$2:$G1000,
4,
0
)
,
"")</f>
        <v>0</v>
      </c>
    </row>
    <row r="69" ht="15.75" customHeight="1">
      <c r="A69" s="53" t="str">
        <f>'_Working3_'!A69</f>
        <v>3/6/2020</v>
      </c>
      <c r="B69" s="14" t="str">
        <f>'_Working3_'!B69</f>
        <v>Deepak patil</v>
      </c>
      <c r="C69" s="14" t="str">
        <f>'_Working3_'!C69</f>
        <v>Deepak patil</v>
      </c>
      <c r="D69" s="14" t="str">
        <f>'_Working3_'!H69</f>
        <v>Day</v>
      </c>
      <c r="E69" s="14" t="str">
        <f>'_Working3_'!I69</f>
        <v>Set 4</v>
      </c>
      <c r="F69" s="14" t="str">
        <f>'_Working3_'!J69</f>
        <v>24 head</v>
      </c>
      <c r="G69" s="54" t="str">
        <f>'_Working3_'!E69</f>
        <v>140578</v>
      </c>
      <c r="H69" s="54" t="str">
        <f>IF(
A69,
(G69/1000)*vlookup(
B69,
MasterData!$C$2:$G1000,
4,
0
)
,
"")</f>
        <v>140.578</v>
      </c>
    </row>
    <row r="70" ht="15.75" customHeight="1">
      <c r="A70" s="53" t="str">
        <f>'_Working3_'!A70</f>
        <v>3/6/2020</v>
      </c>
      <c r="B70" s="14" t="str">
        <f>'_Working3_'!B70</f>
        <v>Munna Kumar</v>
      </c>
      <c r="C70" s="14" t="str">
        <f>'_Working3_'!C70</f>
        <v>Munna Kumar</v>
      </c>
      <c r="D70" s="14" t="str">
        <f>'_Working3_'!H70</f>
        <v>-</v>
      </c>
      <c r="E70" s="14" t="str">
        <f>'_Working3_'!I70</f>
        <v>-</v>
      </c>
      <c r="F70" s="14" t="str">
        <f>'_Working3_'!J70</f>
        <v>-</v>
      </c>
      <c r="G70" s="54" t="str">
        <f>'_Working3_'!E70</f>
        <v>0</v>
      </c>
      <c r="H70" s="54" t="str">
        <f>IF(
A70,
(G70/1000)*vlookup(
B70,
MasterData!$C$2:$G1000,
4,
0
)
,
"")</f>
        <v>0</v>
      </c>
    </row>
    <row r="71" ht="15.75" customHeight="1">
      <c r="A71" s="53" t="str">
        <f>'_Working3_'!A71</f>
        <v>3/6/2020</v>
      </c>
      <c r="B71" s="14" t="str">
        <f>'_Working3_'!B71</f>
        <v>Laxmikant</v>
      </c>
      <c r="C71" s="14" t="str">
        <f>'_Working3_'!C71</f>
        <v>Laxmikant</v>
      </c>
      <c r="D71" s="14" t="str">
        <f>'_Working3_'!H71</f>
        <v>Day</v>
      </c>
      <c r="E71" s="14" t="str">
        <f>'_Working3_'!I71</f>
        <v>Set 5</v>
      </c>
      <c r="F71" s="14" t="str">
        <f>'_Working3_'!J71</f>
        <v>SWF - 1</v>
      </c>
      <c r="G71" s="54" t="str">
        <f>'_Working3_'!E71</f>
        <v>260439</v>
      </c>
      <c r="H71" s="54" t="str">
        <f>IF(
A71,
(G71/1000)*vlookup(
B71,
MasterData!$C$2:$G1000,
4,
0
)
,
"")</f>
        <v>260.439</v>
      </c>
    </row>
    <row r="72" ht="15.75" customHeight="1">
      <c r="A72" s="53" t="str">
        <f>'_Working3_'!A72</f>
        <v>3/6/2020</v>
      </c>
      <c r="B72" s="14" t="str">
        <f>'_Working3_'!B72</f>
        <v>Raj</v>
      </c>
      <c r="C72" s="14" t="str">
        <f>'_Working3_'!C72</f>
        <v>Raj</v>
      </c>
      <c r="D72" s="14" t="str">
        <f>'_Working3_'!H72</f>
        <v>Day</v>
      </c>
      <c r="E72" s="14" t="str">
        <f>'_Working3_'!I72</f>
        <v>Set 5</v>
      </c>
      <c r="F72" s="14" t="str">
        <f>'_Working3_'!J72</f>
        <v>SWF - 2</v>
      </c>
      <c r="G72" s="54" t="str">
        <f>'_Working3_'!E72</f>
        <v>247094</v>
      </c>
      <c r="H72" s="54" t="str">
        <f>IF(
A72,
(G72/1000)*vlookup(
B72,
MasterData!$C$2:$G1000,
4,
0
)
,
"")</f>
        <v>247.094</v>
      </c>
    </row>
    <row r="73" ht="15.75" customHeight="1">
      <c r="A73" s="53" t="str">
        <f>'_Working3_'!A73</f>
        <v>3/6/2020</v>
      </c>
      <c r="B73" s="14" t="str">
        <f>'_Working3_'!B73</f>
        <v>Anil</v>
      </c>
      <c r="C73" s="14" t="str">
        <f>'_Working3_'!C73</f>
        <v>Anil</v>
      </c>
      <c r="D73" s="14" t="str">
        <f>'_Working3_'!H73</f>
        <v>-</v>
      </c>
      <c r="E73" s="14" t="str">
        <f>'_Working3_'!I73</f>
        <v>-</v>
      </c>
      <c r="F73" s="14" t="str">
        <f>'_Working3_'!J73</f>
        <v>-</v>
      </c>
      <c r="G73" s="54" t="str">
        <f>'_Working3_'!E73</f>
        <v>0</v>
      </c>
      <c r="H73" s="54" t="str">
        <f>IF(
A73,
(G73/1000)*vlookup(
B73,
MasterData!$C$2:$G1000,
4,
0
)
,
"")</f>
        <v>0</v>
      </c>
    </row>
    <row r="74" ht="15.75" customHeight="1">
      <c r="A74" s="53" t="str">
        <f>'_Working3_'!A74</f>
        <v>3/6/2020</v>
      </c>
      <c r="B74" s="14" t="str">
        <f>'_Working3_'!B74</f>
        <v>Niranjan</v>
      </c>
      <c r="C74" s="14" t="str">
        <f>'_Working3_'!C74</f>
        <v>Niranjan</v>
      </c>
      <c r="D74" s="14" t="str">
        <f>'_Working3_'!H74</f>
        <v>Day</v>
      </c>
      <c r="E74" s="14" t="str">
        <f>'_Working3_'!I74</f>
        <v>Set 3</v>
      </c>
      <c r="F74" s="14" t="str">
        <f>'_Working3_'!J74</f>
        <v>Feiya - 1</v>
      </c>
      <c r="G74" s="54" t="str">
        <f>'_Working3_'!E74</f>
        <v>190110</v>
      </c>
      <c r="H74" s="54" t="str">
        <f>IF(
A74,
(G74/1000)*vlookup(
B74,
MasterData!$C$2:$G1000,
4,
0
)
,
"")</f>
        <v>190.11</v>
      </c>
    </row>
    <row r="75" ht="15.75" customHeight="1">
      <c r="A75" s="53" t="str">
        <f>'_Working3_'!A75</f>
        <v>3/6/2020</v>
      </c>
      <c r="B75" s="14" t="str">
        <f>'_Working3_'!B75</f>
        <v>Arjun</v>
      </c>
      <c r="C75" s="14" t="str">
        <f>'_Working3_'!C75</f>
        <v>Arjun</v>
      </c>
      <c r="D75" s="14" t="str">
        <f>'_Working3_'!H75</f>
        <v>-</v>
      </c>
      <c r="E75" s="14" t="str">
        <f>'_Working3_'!I75</f>
        <v>-</v>
      </c>
      <c r="F75" s="14" t="str">
        <f>'_Working3_'!J75</f>
        <v>-</v>
      </c>
      <c r="G75" s="54" t="str">
        <f>'_Working3_'!E75</f>
        <v>0</v>
      </c>
      <c r="H75" s="54" t="str">
        <f>IF(
A75,
(G75/1000)*vlookup(
B75,
MasterData!$C$2:$G1000,
4,
0
)
,
"")</f>
        <v>0</v>
      </c>
    </row>
    <row r="76" ht="15.75" customHeight="1">
      <c r="A76" s="53" t="str">
        <f>'_Working3_'!A76</f>
        <v>3/6/2020</v>
      </c>
      <c r="B76" s="14" t="str">
        <f>'_Working3_'!B76</f>
        <v>Dhaneshwar</v>
      </c>
      <c r="C76" s="14" t="str">
        <f>'_Working3_'!C76</f>
        <v>Dhaneshwar</v>
      </c>
      <c r="D76" s="14" t="str">
        <f>'_Working3_'!H76</f>
        <v>-</v>
      </c>
      <c r="E76" s="14" t="str">
        <f>'_Working3_'!I76</f>
        <v>-</v>
      </c>
      <c r="F76" s="14" t="str">
        <f>'_Working3_'!J76</f>
        <v>-</v>
      </c>
      <c r="G76" s="54" t="str">
        <f>'_Working3_'!E76</f>
        <v>0</v>
      </c>
      <c r="H76" s="54" t="str">
        <f>IF(
A76,
(G76/1000)*vlookup(
B76,
MasterData!$C$2:$G1000,
4,
0
)
,
"")</f>
        <v>0</v>
      </c>
    </row>
    <row r="77" ht="15.75" customHeight="1">
      <c r="A77" s="53" t="str">
        <f>'_Working3_'!A77</f>
        <v>3/7/2020</v>
      </c>
      <c r="B77" s="14" t="str">
        <f>'_Working3_'!B77</f>
        <v>Keshav Patil</v>
      </c>
      <c r="C77" s="14" t="str">
        <f>'_Working3_'!C77</f>
        <v>Keshav Patil</v>
      </c>
      <c r="D77" s="14" t="str">
        <f>'_Working3_'!H77</f>
        <v>Night</v>
      </c>
      <c r="E77" s="14" t="str">
        <f>'_Working3_'!I77</f>
        <v>Set 1</v>
      </c>
      <c r="F77" s="14" t="str">
        <f>'_Working3_'!J77</f>
        <v>Sheen 2</v>
      </c>
      <c r="G77" s="54" t="str">
        <f>'_Working3_'!E77</f>
        <v>202206</v>
      </c>
      <c r="H77" s="54" t="str">
        <f>IF(
A77,
(G77/1000)*vlookup(
B77,
MasterData!$C$2:$G1000,
4,
0
)
,
"")</f>
        <v>202.206</v>
      </c>
    </row>
    <row r="78" ht="15.75" customHeight="1">
      <c r="A78" s="53" t="str">
        <f>'_Working3_'!A78</f>
        <v>3/7/2020</v>
      </c>
      <c r="B78" s="14" t="str">
        <f>'_Working3_'!B78</f>
        <v>Rahul</v>
      </c>
      <c r="C78" s="14" t="str">
        <f>'_Working3_'!C78</f>
        <v>Rahul</v>
      </c>
      <c r="D78" s="14" t="str">
        <f>'_Working3_'!H78</f>
        <v>Night</v>
      </c>
      <c r="E78" s="14" t="str">
        <f>'_Working3_'!I78</f>
        <v>Set 3</v>
      </c>
      <c r="F78" s="14" t="str">
        <f>'_Working3_'!J78</f>
        <v>Mtex- 1</v>
      </c>
      <c r="G78" s="54" t="str">
        <f>'_Working3_'!E78</f>
        <v>180682</v>
      </c>
      <c r="H78" s="54" t="str">
        <f>IF(
A78,
(G78/1000)*vlookup(
B78,
MasterData!$C$2:$G1000,
4,
0
)
,
"")</f>
        <v>180.682</v>
      </c>
    </row>
    <row r="79" ht="15.75" customHeight="1">
      <c r="A79" s="53" t="str">
        <f>'_Working3_'!A79</f>
        <v>3/7/2020</v>
      </c>
      <c r="B79" s="14" t="str">
        <f>'_Working3_'!B79</f>
        <v>Kayam</v>
      </c>
      <c r="C79" s="14" t="str">
        <f>'_Working3_'!C79</f>
        <v>Kayam</v>
      </c>
      <c r="D79" s="14" t="str">
        <f>'_Working3_'!H79</f>
        <v>Night</v>
      </c>
      <c r="E79" s="14" t="str">
        <f>'_Working3_'!I79</f>
        <v>Set 2</v>
      </c>
      <c r="F79" s="14" t="str">
        <f>'_Working3_'!J79</f>
        <v>Mtex- 2</v>
      </c>
      <c r="G79" s="54" t="str">
        <f>'_Working3_'!E79</f>
        <v>172374</v>
      </c>
      <c r="H79" s="54" t="str">
        <f>IF(
A79,
(G79/1000)*vlookup(
B79,
MasterData!$C$2:$G1000,
4,
0
)
,
"")</f>
        <v>172.374</v>
      </c>
    </row>
    <row r="80" ht="15.75" customHeight="1">
      <c r="A80" s="53" t="str">
        <f>'_Working3_'!A80</f>
        <v>3/7/2020</v>
      </c>
      <c r="B80" s="14" t="str">
        <f>'_Working3_'!B80</f>
        <v>Manish</v>
      </c>
      <c r="C80" s="14" t="str">
        <f>'_Working3_'!C80</f>
        <v>Manish</v>
      </c>
      <c r="D80" s="14" t="str">
        <f>'_Working3_'!H80</f>
        <v>-</v>
      </c>
      <c r="E80" s="14" t="str">
        <f>'_Working3_'!I80</f>
        <v>-</v>
      </c>
      <c r="F80" s="14" t="str">
        <f>'_Working3_'!J80</f>
        <v>-</v>
      </c>
      <c r="G80" s="54" t="str">
        <f>'_Working3_'!E80</f>
        <v>0</v>
      </c>
      <c r="H80" s="54" t="str">
        <f>IF(
A80,
(G80/1000)*vlookup(
B80,
MasterData!$C$2:$G1000,
4,
0
)
,
"")</f>
        <v>0</v>
      </c>
    </row>
    <row r="81" ht="15.75" customHeight="1">
      <c r="A81" s="53" t="str">
        <f>'_Working3_'!A81</f>
        <v>3/7/2020</v>
      </c>
      <c r="B81" s="14" t="str">
        <f>'_Working3_'!B81</f>
        <v>Anand</v>
      </c>
      <c r="C81" s="14" t="str">
        <f>'_Working3_'!C81</f>
        <v>Anand</v>
      </c>
      <c r="D81" s="14" t="str">
        <f>'_Working3_'!H81</f>
        <v>Day</v>
      </c>
      <c r="E81" s="14" t="str">
        <f>'_Working3_'!I81</f>
        <v>Set 2</v>
      </c>
      <c r="F81" s="14" t="str">
        <f>'_Working3_'!J81</f>
        <v>Mtex- 2</v>
      </c>
      <c r="G81" s="54" t="str">
        <f>'_Working3_'!E81</f>
        <v>125695</v>
      </c>
      <c r="H81" s="54" t="str">
        <f>IF(
A81,
(G81/1000)*vlookup(
B81,
MasterData!$C$2:$G1000,
4,
0
)
,
"")</f>
        <v>0</v>
      </c>
    </row>
    <row r="82" ht="15.75" customHeight="1">
      <c r="A82" s="53" t="str">
        <f>'_Working3_'!A82</f>
        <v>3/7/2020</v>
      </c>
      <c r="B82" s="14" t="str">
        <f>'_Working3_'!B82</f>
        <v>Guddu</v>
      </c>
      <c r="C82" s="14" t="str">
        <f>'_Working3_'!C82</f>
        <v>Anand</v>
      </c>
      <c r="D82" s="14" t="str">
        <f>'_Working3_'!H82</f>
        <v>Day</v>
      </c>
      <c r="E82" s="14" t="str">
        <f>'_Working3_'!I82</f>
        <v>Set 3</v>
      </c>
      <c r="F82" s="14" t="str">
        <f>'_Working3_'!J82</f>
        <v>Mtex- 1</v>
      </c>
      <c r="G82" s="54" t="str">
        <f>'_Working3_'!E82</f>
        <v>159526</v>
      </c>
      <c r="H82" s="54" t="str">
        <f>IF(
A82,
(G82/1000)*vlookup(
B82,
MasterData!$C$2:$G1000,
4,
0
)
,
"")</f>
        <v>31.9052</v>
      </c>
    </row>
    <row r="83" ht="15.75" customHeight="1">
      <c r="A83" s="53" t="str">
        <f>'_Working3_'!A83</f>
        <v>3/7/2020</v>
      </c>
      <c r="B83" s="14" t="str">
        <f>'_Working3_'!B83</f>
        <v> Rakesh</v>
      </c>
      <c r="C83" s="14" t="str">
        <f>'_Working3_'!C83</f>
        <v>Anand</v>
      </c>
      <c r="D83" s="14" t="str">
        <f>'_Working3_'!H83</f>
        <v>-</v>
      </c>
      <c r="E83" s="14" t="str">
        <f>'_Working3_'!I83</f>
        <v>-</v>
      </c>
      <c r="F83" s="14" t="str">
        <f>'_Working3_'!J83</f>
        <v>-</v>
      </c>
      <c r="G83" s="54" t="str">
        <f>'_Working3_'!E83</f>
        <v>0</v>
      </c>
      <c r="H83" s="54" t="str">
        <f>IF(
A83,
(G83/1000)*vlookup(
B83,
MasterData!$C$2:$G1000,
4,
0
)
,
"")</f>
        <v>0</v>
      </c>
    </row>
    <row r="84" ht="15.75" customHeight="1">
      <c r="A84" s="53" t="str">
        <f>'_Working3_'!A84</f>
        <v>3/7/2020</v>
      </c>
      <c r="B84" s="14" t="str">
        <f>'_Working3_'!B84</f>
        <v>Deepak patil</v>
      </c>
      <c r="C84" s="14" t="str">
        <f>'_Working3_'!C84</f>
        <v>Deepak patil</v>
      </c>
      <c r="D84" s="14" t="str">
        <f>'_Working3_'!H84</f>
        <v>Day</v>
      </c>
      <c r="E84" s="14" t="str">
        <f>'_Working3_'!I84</f>
        <v>Set 4</v>
      </c>
      <c r="F84" s="14" t="str">
        <f>'_Working3_'!J84</f>
        <v>24 head</v>
      </c>
      <c r="G84" s="54" t="str">
        <f>'_Working3_'!E84</f>
        <v>152418</v>
      </c>
      <c r="H84" s="54" t="str">
        <f>IF(
A84,
(G84/1000)*vlookup(
B84,
MasterData!$C$2:$G1000,
4,
0
)
,
"")</f>
        <v>152.418</v>
      </c>
    </row>
    <row r="85" ht="15.75" customHeight="1">
      <c r="A85" s="53" t="str">
        <f>'_Working3_'!A85</f>
        <v>3/7/2020</v>
      </c>
      <c r="B85" s="14" t="str">
        <f>'_Working3_'!B85</f>
        <v>Munna Kumar</v>
      </c>
      <c r="C85" s="14" t="str">
        <f>'_Working3_'!C85</f>
        <v>Munna Kumar</v>
      </c>
      <c r="D85" s="14" t="str">
        <f>'_Working3_'!H85</f>
        <v>-</v>
      </c>
      <c r="E85" s="14" t="str">
        <f>'_Working3_'!I85</f>
        <v>-</v>
      </c>
      <c r="F85" s="14" t="str">
        <f>'_Working3_'!J85</f>
        <v>-</v>
      </c>
      <c r="G85" s="54" t="str">
        <f>'_Working3_'!E85</f>
        <v>0</v>
      </c>
      <c r="H85" s="54" t="str">
        <f>IF(
A85,
(G85/1000)*vlookup(
B85,
MasterData!$C$2:$G1000,
4,
0
)
,
"")</f>
        <v>0</v>
      </c>
    </row>
    <row r="86" ht="15.75" customHeight="1">
      <c r="A86" s="53" t="str">
        <f>'_Working3_'!A86</f>
        <v>3/7/2020</v>
      </c>
      <c r="B86" s="14" t="str">
        <f>'_Working3_'!B86</f>
        <v>Laxmikant</v>
      </c>
      <c r="C86" s="14" t="str">
        <f>'_Working3_'!C86</f>
        <v>Laxmikant</v>
      </c>
      <c r="D86" s="14" t="str">
        <f>'_Working3_'!H86</f>
        <v>Day</v>
      </c>
      <c r="E86" s="14" t="str">
        <f>'_Working3_'!I86</f>
        <v>Set 5</v>
      </c>
      <c r="F86" s="14" t="str">
        <f>'_Working3_'!J86</f>
        <v>SWF - 1</v>
      </c>
      <c r="G86" s="54" t="str">
        <f>'_Working3_'!E86</f>
        <v>250907</v>
      </c>
      <c r="H86" s="54" t="str">
        <f>IF(
A86,
(G86/1000)*vlookup(
B86,
MasterData!$C$2:$G1000,
4,
0
)
,
"")</f>
        <v>250.907</v>
      </c>
    </row>
    <row r="87" ht="15.75" customHeight="1">
      <c r="A87" s="53" t="str">
        <f>'_Working3_'!A87</f>
        <v>3/7/2020</v>
      </c>
      <c r="B87" s="14" t="str">
        <f>'_Working3_'!B87</f>
        <v>Raj</v>
      </c>
      <c r="C87" s="14" t="str">
        <f>'_Working3_'!C87</f>
        <v>Raj</v>
      </c>
      <c r="D87" s="14" t="str">
        <f>'_Working3_'!H87</f>
        <v>Day</v>
      </c>
      <c r="E87" s="14" t="str">
        <f>'_Working3_'!I87</f>
        <v>Set 5</v>
      </c>
      <c r="F87" s="14" t="str">
        <f>'_Working3_'!J87</f>
        <v>SWF - 2</v>
      </c>
      <c r="G87" s="54" t="str">
        <f>'_Working3_'!E87</f>
        <v>254277</v>
      </c>
      <c r="H87" s="54" t="str">
        <f>IF(
A87,
(G87/1000)*vlookup(
B87,
MasterData!$C$2:$G1000,
4,
0
)
,
"")</f>
        <v>254.277</v>
      </c>
    </row>
    <row r="88" ht="15.75" customHeight="1">
      <c r="A88" s="53" t="str">
        <f>'_Working3_'!A88</f>
        <v>3/7/2020</v>
      </c>
      <c r="B88" s="14" t="str">
        <f>'_Working3_'!B88</f>
        <v>Anil</v>
      </c>
      <c r="C88" s="14" t="str">
        <f>'_Working3_'!C88</f>
        <v>Anil</v>
      </c>
      <c r="D88" s="14" t="str">
        <f>'_Working3_'!H88</f>
        <v>-</v>
      </c>
      <c r="E88" s="14" t="str">
        <f>'_Working3_'!I88</f>
        <v>-</v>
      </c>
      <c r="F88" s="14" t="str">
        <f>'_Working3_'!J88</f>
        <v>-</v>
      </c>
      <c r="G88" s="54" t="str">
        <f>'_Working3_'!E88</f>
        <v>0</v>
      </c>
      <c r="H88" s="54" t="str">
        <f>IF(
A88,
(G88/1000)*vlookup(
B88,
MasterData!$C$2:$G1000,
4,
0
)
,
"")</f>
        <v>0</v>
      </c>
    </row>
    <row r="89" ht="15.75" customHeight="1">
      <c r="A89" s="53" t="str">
        <f>'_Working3_'!A89</f>
        <v>3/7/2020</v>
      </c>
      <c r="B89" s="14" t="str">
        <f>'_Working3_'!B89</f>
        <v>Niranjan</v>
      </c>
      <c r="C89" s="14" t="str">
        <f>'_Working3_'!C89</f>
        <v>Niranjan</v>
      </c>
      <c r="D89" s="14" t="str">
        <f>'_Working3_'!H89</f>
        <v>Day</v>
      </c>
      <c r="E89" s="14" t="str">
        <f>'_Working3_'!I89</f>
        <v>Set 3</v>
      </c>
      <c r="F89" s="14" t="str">
        <f>'_Working3_'!J89</f>
        <v>Feiya - 1</v>
      </c>
      <c r="G89" s="54" t="str">
        <f>'_Working3_'!E89</f>
        <v>185530</v>
      </c>
      <c r="H89" s="54" t="str">
        <f>IF(
A89,
(G89/1000)*vlookup(
B89,
MasterData!$C$2:$G1000,
4,
0
)
,
"")</f>
        <v>185.53</v>
      </c>
    </row>
    <row r="90" ht="15.75" customHeight="1">
      <c r="A90" s="53" t="str">
        <f>'_Working3_'!A90</f>
        <v>3/7/2020</v>
      </c>
      <c r="B90" s="14" t="str">
        <f>'_Working3_'!B90</f>
        <v>Arjun</v>
      </c>
      <c r="C90" s="14" t="str">
        <f>'_Working3_'!C90</f>
        <v>Arjun</v>
      </c>
      <c r="D90" s="14" t="str">
        <f>'_Working3_'!H90</f>
        <v>-</v>
      </c>
      <c r="E90" s="14" t="str">
        <f>'_Working3_'!I90</f>
        <v>-</v>
      </c>
      <c r="F90" s="14" t="str">
        <f>'_Working3_'!J90</f>
        <v>-</v>
      </c>
      <c r="G90" s="54" t="str">
        <f>'_Working3_'!E90</f>
        <v>0</v>
      </c>
      <c r="H90" s="54" t="str">
        <f>IF(
A90,
(G90/1000)*vlookup(
B90,
MasterData!$C$2:$G1000,
4,
0
)
,
"")</f>
        <v>0</v>
      </c>
    </row>
    <row r="91" ht="15.75" customHeight="1">
      <c r="A91" s="53" t="str">
        <f>'_Working3_'!A91</f>
        <v>3/7/2020</v>
      </c>
      <c r="B91" s="14" t="str">
        <f>'_Working3_'!B91</f>
        <v>Dhaneshwar</v>
      </c>
      <c r="C91" s="14" t="str">
        <f>'_Working3_'!C91</f>
        <v>Dhaneshwar</v>
      </c>
      <c r="D91" s="14" t="str">
        <f>'_Working3_'!H91</f>
        <v>-</v>
      </c>
      <c r="E91" s="14" t="str">
        <f>'_Working3_'!I91</f>
        <v>-</v>
      </c>
      <c r="F91" s="14" t="str">
        <f>'_Working3_'!J91</f>
        <v>-</v>
      </c>
      <c r="G91" s="54" t="str">
        <f>'_Working3_'!E91</f>
        <v>0</v>
      </c>
      <c r="H91" s="54" t="str">
        <f>IF(
A91,
(G91/1000)*vlookup(
B91,
MasterData!$C$2:$G1000,
4,
0
)
,
"")</f>
        <v>0</v>
      </c>
    </row>
    <row r="92" ht="15.75" customHeight="1">
      <c r="A92" s="53" t="str">
        <f>'_Working3_'!A92</f>
        <v>3/8/2020</v>
      </c>
      <c r="B92" s="14" t="str">
        <f>'_Working3_'!B92</f>
        <v>Keshav Patil</v>
      </c>
      <c r="C92" s="14" t="str">
        <f>'_Working3_'!C92</f>
        <v>Keshav Patil</v>
      </c>
      <c r="D92" s="14" t="str">
        <f>'_Working3_'!H92</f>
        <v>Night</v>
      </c>
      <c r="E92" s="14" t="str">
        <f>'_Working3_'!I92</f>
        <v>Set 1</v>
      </c>
      <c r="F92" s="14" t="str">
        <f>'_Working3_'!J92</f>
        <v>Sheen 2</v>
      </c>
      <c r="G92" s="54" t="str">
        <f>'_Working3_'!E92</f>
        <v>201420</v>
      </c>
      <c r="H92" s="54" t="str">
        <f>IF(
A92,
(G92/1000)*vlookup(
B92,
MasterData!$C$2:$G1000,
4,
0
)
,
"")</f>
        <v>201.42</v>
      </c>
    </row>
    <row r="93" ht="15.75" customHeight="1">
      <c r="A93" s="53" t="str">
        <f>'_Working3_'!A93</f>
        <v>3/8/2020</v>
      </c>
      <c r="B93" s="14" t="str">
        <f>'_Working3_'!B93</f>
        <v>Rahul</v>
      </c>
      <c r="C93" s="14" t="str">
        <f>'_Working3_'!C93</f>
        <v>Rahul</v>
      </c>
      <c r="D93" s="14" t="str">
        <f>'_Working3_'!H93</f>
        <v>Night</v>
      </c>
      <c r="E93" s="14" t="str">
        <f>'_Working3_'!I93</f>
        <v>Set 3</v>
      </c>
      <c r="F93" s="14" t="str">
        <f>'_Working3_'!J93</f>
        <v>Mtex- 1</v>
      </c>
      <c r="G93" s="54" t="str">
        <f>'_Working3_'!E93</f>
        <v>185887</v>
      </c>
      <c r="H93" s="54" t="str">
        <f>IF(
A93,
(G93/1000)*vlookup(
B93,
MasterData!$C$2:$G1000,
4,
0
)
,
"")</f>
        <v>185.887</v>
      </c>
    </row>
    <row r="94" ht="15.75" customHeight="1">
      <c r="A94" s="53" t="str">
        <f>'_Working3_'!A94</f>
        <v>3/8/2020</v>
      </c>
      <c r="B94" s="14" t="str">
        <f>'_Working3_'!B94</f>
        <v>Kayam</v>
      </c>
      <c r="C94" s="14" t="str">
        <f>'_Working3_'!C94</f>
        <v>Kayam</v>
      </c>
      <c r="D94" s="14" t="str">
        <f>'_Working3_'!H94</f>
        <v>Night</v>
      </c>
      <c r="E94" s="14" t="str">
        <f>'_Working3_'!I94</f>
        <v>Set 2</v>
      </c>
      <c r="F94" s="14" t="str">
        <f>'_Working3_'!J94</f>
        <v>Mtex- 2</v>
      </c>
      <c r="G94" s="54" t="str">
        <f>'_Working3_'!E94</f>
        <v>160331</v>
      </c>
      <c r="H94" s="54" t="str">
        <f>IF(
A94,
(G94/1000)*vlookup(
B94,
MasterData!$C$2:$G1000,
4,
0
)
,
"")</f>
        <v>160.331</v>
      </c>
    </row>
    <row r="95" ht="15.75" customHeight="1">
      <c r="A95" s="53" t="str">
        <f>'_Working3_'!A95</f>
        <v>3/8/2020</v>
      </c>
      <c r="B95" s="14" t="str">
        <f>'_Working3_'!B95</f>
        <v>Manish</v>
      </c>
      <c r="C95" s="14" t="str">
        <f>'_Working3_'!C95</f>
        <v>Manish</v>
      </c>
      <c r="D95" s="14" t="str">
        <f>'_Working3_'!H95</f>
        <v>-</v>
      </c>
      <c r="E95" s="14" t="str">
        <f>'_Working3_'!I95</f>
        <v>-</v>
      </c>
      <c r="F95" s="14" t="str">
        <f>'_Working3_'!J95</f>
        <v>-</v>
      </c>
      <c r="G95" s="54" t="str">
        <f>'_Working3_'!E95</f>
        <v>0</v>
      </c>
      <c r="H95" s="54" t="str">
        <f>IF(
A95,
(G95/1000)*vlookup(
B95,
MasterData!$C$2:$G1000,
4,
0
)
,
"")</f>
        <v>0</v>
      </c>
    </row>
    <row r="96" ht="15.75" customHeight="1">
      <c r="A96" s="53" t="str">
        <f>'_Working3_'!A96</f>
        <v>3/8/2020</v>
      </c>
      <c r="B96" s="14" t="str">
        <f>'_Working3_'!B96</f>
        <v>Anand</v>
      </c>
      <c r="C96" s="14" t="str">
        <f>'_Working3_'!C96</f>
        <v>Anand</v>
      </c>
      <c r="D96" s="14" t="str">
        <f>'_Working3_'!H96</f>
        <v>Day</v>
      </c>
      <c r="E96" s="14" t="str">
        <f>'_Working3_'!I96</f>
        <v>Set 2</v>
      </c>
      <c r="F96" s="14" t="str">
        <f>'_Working3_'!J96</f>
        <v>Mtex- 2</v>
      </c>
      <c r="G96" s="54" t="str">
        <f>'_Working3_'!E96</f>
        <v>154661</v>
      </c>
      <c r="H96" s="54" t="str">
        <f>IF(
A96,
(G96/1000)*vlookup(
B96,
MasterData!$C$2:$G1000,
4,
0
)
,
"")</f>
        <v>0</v>
      </c>
    </row>
    <row r="97" ht="15.75" customHeight="1">
      <c r="A97" s="53" t="str">
        <f>'_Working3_'!A97</f>
        <v>3/8/2020</v>
      </c>
      <c r="B97" s="14" t="str">
        <f>'_Working3_'!B97</f>
        <v>Guddu</v>
      </c>
      <c r="C97" s="14" t="str">
        <f>'_Working3_'!C97</f>
        <v>Anand</v>
      </c>
      <c r="D97" s="14" t="str">
        <f>'_Working3_'!H97</f>
        <v>Day</v>
      </c>
      <c r="E97" s="14" t="str">
        <f>'_Working3_'!I97</f>
        <v>Set 3</v>
      </c>
      <c r="F97" s="14" t="str">
        <f>'_Working3_'!J97</f>
        <v>Mtex- 1</v>
      </c>
      <c r="G97" s="54" t="str">
        <f>'_Working3_'!E97</f>
        <v>144643</v>
      </c>
      <c r="H97" s="54" t="str">
        <f>IF(
A97,
(G97/1000)*vlookup(
B97,
MasterData!$C$2:$G1000,
4,
0
)
,
"")</f>
        <v>28.9286</v>
      </c>
    </row>
    <row r="98" ht="15.75" customHeight="1">
      <c r="A98" s="53" t="str">
        <f>'_Working3_'!A98</f>
        <v>3/8/2020</v>
      </c>
      <c r="B98" s="14" t="str">
        <f>'_Working3_'!B98</f>
        <v> Rakesh</v>
      </c>
      <c r="C98" s="14" t="str">
        <f>'_Working3_'!C98</f>
        <v>Anand</v>
      </c>
      <c r="D98" s="14" t="str">
        <f>'_Working3_'!H98</f>
        <v>-</v>
      </c>
      <c r="E98" s="14" t="str">
        <f>'_Working3_'!I98</f>
        <v>-</v>
      </c>
      <c r="F98" s="14" t="str">
        <f>'_Working3_'!J98</f>
        <v>-</v>
      </c>
      <c r="G98" s="54" t="str">
        <f>'_Working3_'!E98</f>
        <v>0</v>
      </c>
      <c r="H98" s="54" t="str">
        <f>IF(
A98,
(G98/1000)*vlookup(
B98,
MasterData!$C$2:$G1000,
4,
0
)
,
"")</f>
        <v>0</v>
      </c>
    </row>
    <row r="99" ht="15.75" customHeight="1">
      <c r="A99" s="53" t="str">
        <f>'_Working3_'!A99</f>
        <v>3/8/2020</v>
      </c>
      <c r="B99" s="14" t="str">
        <f>'_Working3_'!B99</f>
        <v>Deepak patil</v>
      </c>
      <c r="C99" s="14" t="str">
        <f>'_Working3_'!C99</f>
        <v>Deepak patil</v>
      </c>
      <c r="D99" s="14" t="str">
        <f>'_Working3_'!H99</f>
        <v>Day</v>
      </c>
      <c r="E99" s="14" t="str">
        <f>'_Working3_'!I99</f>
        <v>Set 4</v>
      </c>
      <c r="F99" s="14" t="str">
        <f>'_Working3_'!J99</f>
        <v>Feiya- 16</v>
      </c>
      <c r="G99" s="54" t="str">
        <f>'_Working3_'!E99</f>
        <v>153458</v>
      </c>
      <c r="H99" s="54" t="str">
        <f>IF(
A99,
(G99/1000)*vlookup(
B99,
MasterData!$C$2:$G1000,
4,
0
)
,
"")</f>
        <v>153.458</v>
      </c>
    </row>
    <row r="100" ht="15.75" customHeight="1">
      <c r="A100" s="53" t="str">
        <f>'_Working3_'!A100</f>
        <v>3/8/2020</v>
      </c>
      <c r="B100" s="14" t="str">
        <f>'_Working3_'!B100</f>
        <v>Munna Kumar</v>
      </c>
      <c r="C100" s="14" t="str">
        <f>'_Working3_'!C100</f>
        <v>Munna Kumar</v>
      </c>
      <c r="D100" s="14" t="str">
        <f>'_Working3_'!H100</f>
        <v>-</v>
      </c>
      <c r="E100" s="14" t="str">
        <f>'_Working3_'!I100</f>
        <v>-</v>
      </c>
      <c r="F100" s="14" t="str">
        <f>'_Working3_'!J100</f>
        <v>-</v>
      </c>
      <c r="G100" s="54" t="str">
        <f>'_Working3_'!E100</f>
        <v>0</v>
      </c>
      <c r="H100" s="54" t="str">
        <f>IF(
A100,
(G100/1000)*vlookup(
B100,
MasterData!$C$2:$G1000,
4,
0
)
,
"")</f>
        <v>0</v>
      </c>
    </row>
    <row r="101" ht="15.75" customHeight="1">
      <c r="A101" s="53" t="str">
        <f>'_Working3_'!A101</f>
        <v>3/8/2020</v>
      </c>
      <c r="B101" s="14" t="str">
        <f>'_Working3_'!B101</f>
        <v>Laxmikant</v>
      </c>
      <c r="C101" s="14" t="str">
        <f>'_Working3_'!C101</f>
        <v>Laxmikant</v>
      </c>
      <c r="D101" s="14" t="str">
        <f>'_Working3_'!H101</f>
        <v>Day</v>
      </c>
      <c r="E101" s="14" t="str">
        <f>'_Working3_'!I101</f>
        <v>Set 5</v>
      </c>
      <c r="F101" s="14" t="str">
        <f>'_Working3_'!J101</f>
        <v>SWF - 1</v>
      </c>
      <c r="G101" s="54" t="str">
        <f>'_Working3_'!E101</f>
        <v>217015</v>
      </c>
      <c r="H101" s="54" t="str">
        <f>IF(
A101,
(G101/1000)*vlookup(
B101,
MasterData!$C$2:$G1000,
4,
0
)
,
"")</f>
        <v>217.015</v>
      </c>
    </row>
    <row r="102" ht="15.75" customHeight="1">
      <c r="A102" s="53" t="str">
        <f>'_Working3_'!A102</f>
        <v>3/8/2020</v>
      </c>
      <c r="B102" s="14" t="str">
        <f>'_Working3_'!B102</f>
        <v>Raj</v>
      </c>
      <c r="C102" s="14" t="str">
        <f>'_Working3_'!C102</f>
        <v>Raj</v>
      </c>
      <c r="D102" s="14" t="str">
        <f>'_Working3_'!H102</f>
        <v>Day</v>
      </c>
      <c r="E102" s="14" t="str">
        <f>'_Working3_'!I102</f>
        <v>Set 5</v>
      </c>
      <c r="F102" s="14" t="str">
        <f>'_Working3_'!J102</f>
        <v>SWF - 2</v>
      </c>
      <c r="G102" s="54" t="str">
        <f>'_Working3_'!E102</f>
        <v>232740</v>
      </c>
      <c r="H102" s="54" t="str">
        <f>IF(
A102,
(G102/1000)*vlookup(
B102,
MasterData!$C$2:$G1000,
4,
0
)
,
"")</f>
        <v>232.74</v>
      </c>
    </row>
    <row r="103" ht="15.75" customHeight="1">
      <c r="A103" s="53" t="str">
        <f>'_Working3_'!A103</f>
        <v>3/8/2020</v>
      </c>
      <c r="B103" s="14" t="str">
        <f>'_Working3_'!B103</f>
        <v>Anil</v>
      </c>
      <c r="C103" s="14" t="str">
        <f>'_Working3_'!C103</f>
        <v>Anil</v>
      </c>
      <c r="D103" s="14" t="str">
        <f>'_Working3_'!H103</f>
        <v>-</v>
      </c>
      <c r="E103" s="14" t="str">
        <f>'_Working3_'!I103</f>
        <v>-</v>
      </c>
      <c r="F103" s="14" t="str">
        <f>'_Working3_'!J103</f>
        <v>-</v>
      </c>
      <c r="G103" s="54" t="str">
        <f>'_Working3_'!E103</f>
        <v>0</v>
      </c>
      <c r="H103" s="54" t="str">
        <f>IF(
A103,
(G103/1000)*vlookup(
B103,
MasterData!$C$2:$G1000,
4,
0
)
,
"")</f>
        <v>0</v>
      </c>
    </row>
    <row r="104" ht="15.75" customHeight="1">
      <c r="A104" s="53" t="str">
        <f>'_Working3_'!A104</f>
        <v>3/8/2020</v>
      </c>
      <c r="B104" s="14" t="str">
        <f>'_Working3_'!B104</f>
        <v>Niranjan</v>
      </c>
      <c r="C104" s="14" t="str">
        <f>'_Working3_'!C104</f>
        <v>Niranjan</v>
      </c>
      <c r="D104" s="14" t="str">
        <f>'_Working3_'!H104</f>
        <v>Day</v>
      </c>
      <c r="E104" s="14" t="str">
        <f>'_Working3_'!I104</f>
        <v>Set 3</v>
      </c>
      <c r="F104" s="14" t="str">
        <f>'_Working3_'!J104</f>
        <v>Feiya - 1</v>
      </c>
      <c r="G104" s="54" t="str">
        <f>'_Working3_'!E104</f>
        <v>195950</v>
      </c>
      <c r="H104" s="54" t="str">
        <f>IF(
A104,
(G104/1000)*vlookup(
B104,
MasterData!$C$2:$G1000,
4,
0
)
,
"")</f>
        <v>195.95</v>
      </c>
    </row>
    <row r="105" ht="15.75" customHeight="1">
      <c r="A105" s="53" t="str">
        <f>'_Working3_'!A105</f>
        <v>3/8/2020</v>
      </c>
      <c r="B105" s="14" t="str">
        <f>'_Working3_'!B105</f>
        <v>Arjun</v>
      </c>
      <c r="C105" s="14" t="str">
        <f>'_Working3_'!C105</f>
        <v>Arjun</v>
      </c>
      <c r="D105" s="14" t="str">
        <f>'_Working3_'!H105</f>
        <v>-</v>
      </c>
      <c r="E105" s="14" t="str">
        <f>'_Working3_'!I105</f>
        <v>-</v>
      </c>
      <c r="F105" s="14" t="str">
        <f>'_Working3_'!J105</f>
        <v>-</v>
      </c>
      <c r="G105" s="54" t="str">
        <f>'_Working3_'!E105</f>
        <v>0</v>
      </c>
      <c r="H105" s="54" t="str">
        <f>IF(
A105,
(G105/1000)*vlookup(
B105,
MasterData!$C$2:$G1000,
4,
0
)
,
"")</f>
        <v>0</v>
      </c>
    </row>
    <row r="106" ht="15.75" customHeight="1">
      <c r="A106" s="53" t="str">
        <f>'_Working3_'!A106</f>
        <v>3/8/2020</v>
      </c>
      <c r="B106" s="14" t="str">
        <f>'_Working3_'!B106</f>
        <v>Dhaneshwar</v>
      </c>
      <c r="C106" s="14" t="str">
        <f>'_Working3_'!C106</f>
        <v>Dhaneshwar</v>
      </c>
      <c r="D106" s="14" t="str">
        <f>'_Working3_'!H106</f>
        <v>-</v>
      </c>
      <c r="E106" s="14" t="str">
        <f>'_Working3_'!I106</f>
        <v>-</v>
      </c>
      <c r="F106" s="14" t="str">
        <f>'_Working3_'!J106</f>
        <v>-</v>
      </c>
      <c r="G106" s="54" t="str">
        <f>'_Working3_'!E106</f>
        <v>0</v>
      </c>
      <c r="H106" s="54" t="str">
        <f>IF(
A106,
(G106/1000)*vlookup(
B106,
MasterData!$C$2:$G1000,
4,
0
)
,
"")</f>
        <v>0</v>
      </c>
    </row>
    <row r="107" ht="15.75" customHeight="1">
      <c r="A107" s="53" t="str">
        <f>'_Working3_'!A107</f>
        <v>3/9/2020</v>
      </c>
      <c r="B107" s="14" t="str">
        <f>'_Working3_'!B107</f>
        <v>Keshav Patil</v>
      </c>
      <c r="C107" s="14" t="str">
        <f>'_Working3_'!C107</f>
        <v>Keshav Patil</v>
      </c>
      <c r="D107" s="14" t="str">
        <f>'_Working3_'!H107</f>
        <v>Night</v>
      </c>
      <c r="E107" s="14" t="str">
        <f>'_Working3_'!I107</f>
        <v>Set 1</v>
      </c>
      <c r="F107" s="14" t="str">
        <f>'_Working3_'!J107</f>
        <v>Sheen 2</v>
      </c>
      <c r="G107" s="54" t="str">
        <f>'_Working3_'!E107</f>
        <v>113124</v>
      </c>
      <c r="H107" s="54" t="str">
        <f>IF(
A107,
(G107/1000)*vlookup(
B107,
MasterData!$C$2:$G1000,
4,
0
)
,
"")</f>
        <v>113.124</v>
      </c>
    </row>
    <row r="108" ht="15.75" customHeight="1">
      <c r="A108" s="53" t="str">
        <f>'_Working3_'!A108</f>
        <v>3/9/2020</v>
      </c>
      <c r="B108" s="14" t="str">
        <f>'_Working3_'!B108</f>
        <v>Rahul</v>
      </c>
      <c r="C108" s="14" t="str">
        <f>'_Working3_'!C108</f>
        <v>Rahul</v>
      </c>
      <c r="D108" s="14" t="str">
        <f>'_Working3_'!H108</f>
        <v>Night</v>
      </c>
      <c r="E108" s="14" t="str">
        <f>'_Working3_'!I108</f>
        <v>Set 3</v>
      </c>
      <c r="F108" s="14" t="str">
        <f>'_Working3_'!J108</f>
        <v>Mtex- 1</v>
      </c>
      <c r="G108" s="54" t="str">
        <f>'_Working3_'!E108</f>
        <v>110782</v>
      </c>
      <c r="H108" s="54" t="str">
        <f>IF(
A108,
(G108/1000)*vlookup(
B108,
MasterData!$C$2:$G1000,
4,
0
)
,
"")</f>
        <v>110.782</v>
      </c>
    </row>
    <row r="109" ht="15.75" customHeight="1">
      <c r="A109" s="53" t="str">
        <f>'_Working3_'!A109</f>
        <v>3/9/2020</v>
      </c>
      <c r="B109" s="14" t="str">
        <f>'_Working3_'!B109</f>
        <v>Kayam</v>
      </c>
      <c r="C109" s="14" t="str">
        <f>'_Working3_'!C109</f>
        <v>Kayam</v>
      </c>
      <c r="D109" s="14" t="str">
        <f>'_Working3_'!H109</f>
        <v>Night</v>
      </c>
      <c r="E109" s="14" t="str">
        <f>'_Working3_'!I109</f>
        <v>Set 2</v>
      </c>
      <c r="F109" s="14" t="str">
        <f>'_Working3_'!J109</f>
        <v>Feiya - 2</v>
      </c>
      <c r="G109" s="54" t="str">
        <f>'_Working3_'!E109</f>
        <v>105695</v>
      </c>
      <c r="H109" s="54" t="str">
        <f>IF(
A109,
(G109/1000)*vlookup(
B109,
MasterData!$C$2:$G1000,
4,
0
)
,
"")</f>
        <v>105.695</v>
      </c>
    </row>
    <row r="110" ht="15.75" customHeight="1">
      <c r="A110" s="53" t="str">
        <f>'_Working3_'!A110</f>
        <v>3/9/2020</v>
      </c>
      <c r="B110" s="14" t="str">
        <f>'_Working3_'!B110</f>
        <v>Manish</v>
      </c>
      <c r="C110" s="14" t="str">
        <f>'_Working3_'!C110</f>
        <v>Manish</v>
      </c>
      <c r="D110" s="14" t="str">
        <f>'_Working3_'!H110</f>
        <v>-</v>
      </c>
      <c r="E110" s="14" t="str">
        <f>'_Working3_'!I110</f>
        <v>-</v>
      </c>
      <c r="F110" s="14" t="str">
        <f>'_Working3_'!J110</f>
        <v>-</v>
      </c>
      <c r="G110" s="54" t="str">
        <f>'_Working3_'!E110</f>
        <v>0</v>
      </c>
      <c r="H110" s="54" t="str">
        <f>IF(
A110,
(G110/1000)*vlookup(
B110,
MasterData!$C$2:$G1000,
4,
0
)
,
"")</f>
        <v>0</v>
      </c>
    </row>
    <row r="111" ht="15.75" customHeight="1">
      <c r="A111" s="53" t="str">
        <f>'_Working3_'!A111</f>
        <v>3/9/2020</v>
      </c>
      <c r="B111" s="14" t="str">
        <f>'_Working3_'!B111</f>
        <v>Anand</v>
      </c>
      <c r="C111" s="14" t="str">
        <f>'_Working3_'!C111</f>
        <v>Anand</v>
      </c>
      <c r="D111" s="14" t="str">
        <f>'_Working3_'!H111</f>
        <v>Day</v>
      </c>
      <c r="E111" s="14" t="str">
        <f>'_Working3_'!I111</f>
        <v>Set 2</v>
      </c>
      <c r="F111" s="14" t="str">
        <f>'_Working3_'!J111</f>
        <v>Mtex- 2</v>
      </c>
      <c r="G111" s="54" t="str">
        <f>'_Working3_'!E111</f>
        <v>159667</v>
      </c>
      <c r="H111" s="54" t="str">
        <f>IF(
A111,
(G111/1000)*vlookup(
B111,
MasterData!$C$2:$G1000,
4,
0
)
,
"")</f>
        <v>0</v>
      </c>
    </row>
    <row r="112" ht="15.75" customHeight="1">
      <c r="A112" s="53" t="str">
        <f>'_Working3_'!A112</f>
        <v>3/9/2020</v>
      </c>
      <c r="B112" s="14" t="str">
        <f>'_Working3_'!B112</f>
        <v>Guddu</v>
      </c>
      <c r="C112" s="14" t="str">
        <f>'_Working3_'!C112</f>
        <v>Anand</v>
      </c>
      <c r="D112" s="14" t="str">
        <f>'_Working3_'!H112</f>
        <v>Day</v>
      </c>
      <c r="E112" s="14" t="str">
        <f>'_Working3_'!I112</f>
        <v>Set 3</v>
      </c>
      <c r="F112" s="14" t="str">
        <f>'_Working3_'!J112</f>
        <v>Mtex- 1</v>
      </c>
      <c r="G112" s="54" t="str">
        <f>'_Working3_'!E112</f>
        <v>161741</v>
      </c>
      <c r="H112" s="54" t="str">
        <f>IF(
A112,
(G112/1000)*vlookup(
B112,
MasterData!$C$2:$G1000,
4,
0
)
,
"")</f>
        <v>32.3482</v>
      </c>
    </row>
    <row r="113" ht="15.75" customHeight="1">
      <c r="A113" s="53" t="str">
        <f>'_Working3_'!A113</f>
        <v>3/9/2020</v>
      </c>
      <c r="B113" s="14" t="str">
        <f>'_Working3_'!B113</f>
        <v> Rakesh</v>
      </c>
      <c r="C113" s="14" t="str">
        <f>'_Working3_'!C113</f>
        <v>Anand</v>
      </c>
      <c r="D113" s="14" t="str">
        <f>'_Working3_'!H113</f>
        <v>-</v>
      </c>
      <c r="E113" s="14" t="str">
        <f>'_Working3_'!I113</f>
        <v>-</v>
      </c>
      <c r="F113" s="14" t="str">
        <f>'_Working3_'!J113</f>
        <v>-</v>
      </c>
      <c r="G113" s="54" t="str">
        <f>'_Working3_'!E113</f>
        <v>0</v>
      </c>
      <c r="H113" s="54" t="str">
        <f>IF(
A113,
(G113/1000)*vlookup(
B113,
MasterData!$C$2:$G1000,
4,
0
)
,
"")</f>
        <v>0</v>
      </c>
    </row>
    <row r="114" ht="15.75" customHeight="1">
      <c r="A114" s="53" t="str">
        <f>'_Working3_'!A114</f>
        <v>3/9/2020</v>
      </c>
      <c r="B114" s="14" t="str">
        <f>'_Working3_'!B114</f>
        <v>Deepak patil</v>
      </c>
      <c r="C114" s="14" t="str">
        <f>'_Working3_'!C114</f>
        <v>Deepak patil</v>
      </c>
      <c r="D114" s="14" t="str">
        <f>'_Working3_'!H114</f>
        <v>Day</v>
      </c>
      <c r="E114" s="14" t="str">
        <f>'_Working3_'!I114</f>
        <v>Set 4</v>
      </c>
      <c r="F114" s="14" t="str">
        <f>'_Working3_'!J114</f>
        <v>Feiya- 16</v>
      </c>
      <c r="G114" s="54" t="str">
        <f>'_Working3_'!E114</f>
        <v>125895</v>
      </c>
      <c r="H114" s="54" t="str">
        <f>IF(
A114,
(G114/1000)*vlookup(
B114,
MasterData!$C$2:$G1000,
4,
0
)
,
"")</f>
        <v>125.895</v>
      </c>
    </row>
    <row r="115" ht="15.75" customHeight="1">
      <c r="A115" s="53" t="str">
        <f>'_Working3_'!A115</f>
        <v>3/9/2020</v>
      </c>
      <c r="B115" s="14" t="str">
        <f>'_Working3_'!B115</f>
        <v>Munna Kumar</v>
      </c>
      <c r="C115" s="14" t="str">
        <f>'_Working3_'!C115</f>
        <v>Munna Kumar</v>
      </c>
      <c r="D115" s="14" t="str">
        <f>'_Working3_'!H115</f>
        <v>-</v>
      </c>
      <c r="E115" s="14" t="str">
        <f>'_Working3_'!I115</f>
        <v>-</v>
      </c>
      <c r="F115" s="14" t="str">
        <f>'_Working3_'!J115</f>
        <v>-</v>
      </c>
      <c r="G115" s="54" t="str">
        <f>'_Working3_'!E115</f>
        <v>0</v>
      </c>
      <c r="H115" s="54" t="str">
        <f>IF(
A115,
(G115/1000)*vlookup(
B115,
MasterData!$C$2:$G1000,
4,
0
)
,
"")</f>
        <v>0</v>
      </c>
    </row>
    <row r="116" ht="15.75" customHeight="1">
      <c r="A116" s="53" t="str">
        <f>'_Working3_'!A116</f>
        <v>3/9/2020</v>
      </c>
      <c r="B116" s="14" t="str">
        <f>'_Working3_'!B116</f>
        <v>Laxmikant</v>
      </c>
      <c r="C116" s="14" t="str">
        <f>'_Working3_'!C116</f>
        <v>Laxmikant</v>
      </c>
      <c r="D116" s="14" t="str">
        <f>'_Working3_'!H116</f>
        <v>Day</v>
      </c>
      <c r="E116" s="14" t="str">
        <f>'_Working3_'!I116</f>
        <v>Set 5</v>
      </c>
      <c r="F116" s="14" t="str">
        <f>'_Working3_'!J116</f>
        <v>SWF - 1</v>
      </c>
      <c r="G116" s="54" t="str">
        <f>'_Working3_'!E116</f>
        <v>217123</v>
      </c>
      <c r="H116" s="54" t="str">
        <f>IF(
A116,
(G116/1000)*vlookup(
B116,
MasterData!$C$2:$G1000,
4,
0
)
,
"")</f>
        <v>217.123</v>
      </c>
    </row>
    <row r="117" ht="15.75" customHeight="1">
      <c r="A117" s="53" t="str">
        <f>'_Working3_'!A117</f>
        <v>3/9/2020</v>
      </c>
      <c r="B117" s="14" t="str">
        <f>'_Working3_'!B117</f>
        <v>Raj</v>
      </c>
      <c r="C117" s="14" t="str">
        <f>'_Working3_'!C117</f>
        <v>Raj</v>
      </c>
      <c r="D117" s="14" t="str">
        <f>'_Working3_'!H117</f>
        <v>Day</v>
      </c>
      <c r="E117" s="14" t="str">
        <f>'_Working3_'!I117</f>
        <v>Set 5</v>
      </c>
      <c r="F117" s="14" t="str">
        <f>'_Working3_'!J117</f>
        <v>SWF - 2</v>
      </c>
      <c r="G117" s="54" t="str">
        <f>'_Working3_'!E117</f>
        <v>252110</v>
      </c>
      <c r="H117" s="54" t="str">
        <f>IF(
A117,
(G117/1000)*vlookup(
B117,
MasterData!$C$2:$G1000,
4,
0
)
,
"")</f>
        <v>252.11</v>
      </c>
    </row>
    <row r="118" ht="15.75" customHeight="1">
      <c r="A118" s="53" t="str">
        <f>'_Working3_'!A118</f>
        <v>3/9/2020</v>
      </c>
      <c r="B118" s="14" t="str">
        <f>'_Working3_'!B118</f>
        <v>Anil</v>
      </c>
      <c r="C118" s="14" t="str">
        <f>'_Working3_'!C118</f>
        <v>Anil</v>
      </c>
      <c r="D118" s="14" t="str">
        <f>'_Working3_'!H118</f>
        <v>-</v>
      </c>
      <c r="E118" s="14" t="str">
        <f>'_Working3_'!I118</f>
        <v>-</v>
      </c>
      <c r="F118" s="14" t="str">
        <f>'_Working3_'!J118</f>
        <v>-</v>
      </c>
      <c r="G118" s="54" t="str">
        <f>'_Working3_'!E118</f>
        <v>0</v>
      </c>
      <c r="H118" s="54" t="str">
        <f>IF(
A118,
(G118/1000)*vlookup(
B118,
MasterData!$C$2:$G1000,
4,
0
)
,
"")</f>
        <v>0</v>
      </c>
    </row>
    <row r="119" ht="15.75" customHeight="1">
      <c r="A119" s="53" t="str">
        <f>'_Working3_'!A119</f>
        <v>3/9/2020</v>
      </c>
      <c r="B119" s="14" t="str">
        <f>'_Working3_'!B119</f>
        <v>Niranjan</v>
      </c>
      <c r="C119" s="14" t="str">
        <f>'_Working3_'!C119</f>
        <v>Niranjan</v>
      </c>
      <c r="D119" s="14" t="str">
        <f>'_Working3_'!H119</f>
        <v>Day</v>
      </c>
      <c r="E119" s="14" t="str">
        <f>'_Working3_'!I119</f>
        <v>Set 3</v>
      </c>
      <c r="F119" s="14" t="str">
        <f>'_Working3_'!J119</f>
        <v>Feiya - 1</v>
      </c>
      <c r="G119" s="54" t="str">
        <f>'_Working3_'!E119</f>
        <v>174655</v>
      </c>
      <c r="H119" s="54" t="str">
        <f>IF(
A119,
(G119/1000)*vlookup(
B119,
MasterData!$C$2:$G1000,
4,
0
)
,
"")</f>
        <v>174.655</v>
      </c>
    </row>
    <row r="120" ht="15.75" customHeight="1">
      <c r="A120" s="53" t="str">
        <f>'_Working3_'!A120</f>
        <v>3/9/2020</v>
      </c>
      <c r="B120" s="14" t="str">
        <f>'_Working3_'!B120</f>
        <v>Arjun</v>
      </c>
      <c r="C120" s="14" t="str">
        <f>'_Working3_'!C120</f>
        <v>Arjun</v>
      </c>
      <c r="D120" s="14" t="str">
        <f>'_Working3_'!H120</f>
        <v>Night</v>
      </c>
      <c r="E120" s="14" t="str">
        <f>'_Working3_'!I120</f>
        <v>Set 5</v>
      </c>
      <c r="F120" s="14" t="str">
        <f>'_Working3_'!J120</f>
        <v>SWF - 1</v>
      </c>
      <c r="G120" s="54" t="str">
        <f>'_Working3_'!E120</f>
        <v>151292</v>
      </c>
      <c r="H120" s="54" t="str">
        <f>IF(
A120,
(G120/1000)*vlookup(
B120,
MasterData!$C$2:$G1000,
4,
0
)
,
"")</f>
        <v>151.292</v>
      </c>
    </row>
    <row r="121" ht="15.75" customHeight="1">
      <c r="A121" s="53" t="str">
        <f>'_Working3_'!A121</f>
        <v>3/9/2020</v>
      </c>
      <c r="B121" s="14" t="str">
        <f>'_Working3_'!B121</f>
        <v>Dhaneshwar</v>
      </c>
      <c r="C121" s="14" t="str">
        <f>'_Working3_'!C121</f>
        <v>Dhaneshwar</v>
      </c>
      <c r="D121" s="14" t="str">
        <f>'_Working3_'!H121</f>
        <v>Night</v>
      </c>
      <c r="E121" s="14" t="str">
        <f>'_Working3_'!I121</f>
        <v>Set 5</v>
      </c>
      <c r="F121" s="14" t="str">
        <f>'_Working3_'!J121</f>
        <v>SWF - 2</v>
      </c>
      <c r="G121" s="54" t="str">
        <f>'_Working3_'!E121</f>
        <v>180463</v>
      </c>
      <c r="H121" s="54" t="str">
        <f>IF(
A121,
(G121/1000)*vlookup(
B121,
MasterData!$C$2:$G1000,
4,
0
)
,
"")</f>
        <v>180.463</v>
      </c>
    </row>
    <row r="122" ht="15.75" customHeight="1">
      <c r="A122" s="53" t="str">
        <f>'_Working3_'!A122</f>
        <v>3/11/2020</v>
      </c>
      <c r="B122" s="14" t="str">
        <f>'_Working3_'!B122</f>
        <v>Keshav Patil</v>
      </c>
      <c r="C122" s="14" t="str">
        <f>'_Working3_'!C122</f>
        <v>Keshav Patil</v>
      </c>
      <c r="D122" s="14" t="str">
        <f>'_Working3_'!H122</f>
        <v>-</v>
      </c>
      <c r="E122" s="14" t="str">
        <f>'_Working3_'!I122</f>
        <v>-</v>
      </c>
      <c r="F122" s="14" t="str">
        <f>'_Working3_'!J122</f>
        <v>-</v>
      </c>
      <c r="G122" s="54" t="str">
        <f>'_Working3_'!E122</f>
        <v>0</v>
      </c>
      <c r="H122" s="54" t="str">
        <f>IF(
A122,
(G122/1000)*vlookup(
B122,
MasterData!$C$2:$G1000,
4,
0
)
,
"")</f>
        <v>0</v>
      </c>
    </row>
    <row r="123" ht="15.75" customHeight="1">
      <c r="A123" s="53" t="str">
        <f>'_Working3_'!A123</f>
        <v>3/11/2020</v>
      </c>
      <c r="B123" s="14" t="str">
        <f>'_Working3_'!B123</f>
        <v>Rahul</v>
      </c>
      <c r="C123" s="14" t="str">
        <f>'_Working3_'!C123</f>
        <v>Rahul</v>
      </c>
      <c r="D123" s="14" t="str">
        <f>'_Working3_'!H123</f>
        <v>Night</v>
      </c>
      <c r="E123" s="14" t="str">
        <f>'_Working3_'!I123</f>
        <v>Set 3</v>
      </c>
      <c r="F123" s="14" t="str">
        <f>'_Working3_'!J123</f>
        <v>Mtex- 1</v>
      </c>
      <c r="G123" s="54" t="str">
        <f>'_Working3_'!E123</f>
        <v>202682</v>
      </c>
      <c r="H123" s="54" t="str">
        <f>IF(
A123,
(G123/1000)*vlookup(
B123,
MasterData!$C$2:$G1000,
4,
0
)
,
"")</f>
        <v>202.682</v>
      </c>
    </row>
    <row r="124" ht="15.75" customHeight="1">
      <c r="A124" s="53" t="str">
        <f>'_Working3_'!A124</f>
        <v>3/11/2020</v>
      </c>
      <c r="B124" s="14" t="str">
        <f>'_Working3_'!B124</f>
        <v>Kayam</v>
      </c>
      <c r="C124" s="14" t="str">
        <f>'_Working3_'!C124</f>
        <v>Kayam</v>
      </c>
      <c r="D124" s="14" t="str">
        <f>'_Working3_'!H124</f>
        <v>-</v>
      </c>
      <c r="E124" s="14" t="str">
        <f>'_Working3_'!I124</f>
        <v>-</v>
      </c>
      <c r="F124" s="14" t="str">
        <f>'_Working3_'!J124</f>
        <v>-</v>
      </c>
      <c r="G124" s="54" t="str">
        <f>'_Working3_'!E124</f>
        <v>0</v>
      </c>
      <c r="H124" s="54" t="str">
        <f>IF(
A124,
(G124/1000)*vlookup(
B124,
MasterData!$C$2:$G1000,
4,
0
)
,
"")</f>
        <v>0</v>
      </c>
    </row>
    <row r="125" ht="15.75" customHeight="1">
      <c r="A125" s="53" t="str">
        <f>'_Working3_'!A125</f>
        <v>3/11/2020</v>
      </c>
      <c r="B125" s="14" t="str">
        <f>'_Working3_'!B125</f>
        <v>Manish</v>
      </c>
      <c r="C125" s="14" t="str">
        <f>'_Working3_'!C125</f>
        <v>Manish</v>
      </c>
      <c r="D125" s="14" t="str">
        <f>'_Working3_'!H125</f>
        <v>-</v>
      </c>
      <c r="E125" s="14" t="str">
        <f>'_Working3_'!I125</f>
        <v>-</v>
      </c>
      <c r="F125" s="14" t="str">
        <f>'_Working3_'!J125</f>
        <v>-</v>
      </c>
      <c r="G125" s="54" t="str">
        <f>'_Working3_'!E125</f>
        <v>0</v>
      </c>
      <c r="H125" s="54" t="str">
        <f>IF(
A125,
(G125/1000)*vlookup(
B125,
MasterData!$C$2:$G1000,
4,
0
)
,
"")</f>
        <v>0</v>
      </c>
    </row>
    <row r="126" ht="15.75" customHeight="1">
      <c r="A126" s="53" t="str">
        <f>'_Working3_'!A126</f>
        <v>3/11/2020</v>
      </c>
      <c r="B126" s="14" t="str">
        <f>'_Working3_'!B126</f>
        <v>Anand</v>
      </c>
      <c r="C126" s="14" t="str">
        <f>'_Working3_'!C126</f>
        <v>Anand</v>
      </c>
      <c r="D126" s="14" t="str">
        <f>'_Working3_'!H126</f>
        <v>Day</v>
      </c>
      <c r="E126" s="14" t="str">
        <f>'_Working3_'!I126</f>
        <v>Set 2</v>
      </c>
      <c r="F126" s="14" t="str">
        <f>'_Working3_'!J126</f>
        <v>Feiya - 2</v>
      </c>
      <c r="G126" s="54" t="str">
        <f>'_Working3_'!E126</f>
        <v>126575</v>
      </c>
      <c r="H126" s="54" t="str">
        <f>IF(
A126,
(G126/1000)*vlookup(
B126,
MasterData!$C$2:$G1000,
4,
0
)
,
"")</f>
        <v>0</v>
      </c>
    </row>
    <row r="127" ht="15.75" customHeight="1">
      <c r="A127" s="53" t="str">
        <f>'_Working3_'!A127</f>
        <v>3/11/2020</v>
      </c>
      <c r="B127" s="14" t="str">
        <f>'_Working3_'!B127</f>
        <v>Guddu</v>
      </c>
      <c r="C127" s="14" t="str">
        <f>'_Working3_'!C127</f>
        <v>Anand</v>
      </c>
      <c r="D127" s="14" t="str">
        <f>'_Working3_'!H127</f>
        <v>-</v>
      </c>
      <c r="E127" s="14" t="str">
        <f>'_Working3_'!I127</f>
        <v>-</v>
      </c>
      <c r="F127" s="14" t="str">
        <f>'_Working3_'!J127</f>
        <v>-</v>
      </c>
      <c r="G127" s="54" t="str">
        <f>'_Working3_'!E127</f>
        <v>0</v>
      </c>
      <c r="H127" s="54" t="str">
        <f>IF(
A127,
(G127/1000)*vlookup(
B127,
MasterData!$C$2:$G1000,
4,
0
)
,
"")</f>
        <v>0</v>
      </c>
    </row>
    <row r="128" ht="15.75" customHeight="1">
      <c r="A128" s="53" t="str">
        <f>'_Working3_'!A128</f>
        <v>3/11/2020</v>
      </c>
      <c r="B128" s="14" t="str">
        <f>'_Working3_'!B128</f>
        <v> Rakesh</v>
      </c>
      <c r="C128" s="14" t="str">
        <f>'_Working3_'!C128</f>
        <v>Anand</v>
      </c>
      <c r="D128" s="14" t="str">
        <f>'_Working3_'!H128</f>
        <v>-</v>
      </c>
      <c r="E128" s="14" t="str">
        <f>'_Working3_'!I128</f>
        <v>-</v>
      </c>
      <c r="F128" s="14" t="str">
        <f>'_Working3_'!J128</f>
        <v>-</v>
      </c>
      <c r="G128" s="54" t="str">
        <f>'_Working3_'!E128</f>
        <v>0</v>
      </c>
      <c r="H128" s="54" t="str">
        <f>IF(
A128,
(G128/1000)*vlookup(
B128,
MasterData!$C$2:$G1000,
4,
0
)
,
"")</f>
        <v>0</v>
      </c>
    </row>
    <row r="129" ht="15.75" customHeight="1">
      <c r="A129" s="53" t="str">
        <f>'_Working3_'!A129</f>
        <v>3/11/2020</v>
      </c>
      <c r="B129" s="14" t="str">
        <f>'_Working3_'!B129</f>
        <v>Deepak patil</v>
      </c>
      <c r="C129" s="14" t="str">
        <f>'_Working3_'!C129</f>
        <v>Deepak patil</v>
      </c>
      <c r="D129" s="14" t="str">
        <f>'_Working3_'!H129</f>
        <v>Day</v>
      </c>
      <c r="E129" s="14" t="str">
        <f>'_Working3_'!I129</f>
        <v>Set 4</v>
      </c>
      <c r="F129" s="14" t="str">
        <f>'_Working3_'!J129</f>
        <v>Feiya- 16</v>
      </c>
      <c r="G129" s="54" t="str">
        <f>'_Working3_'!E129</f>
        <v>180745</v>
      </c>
      <c r="H129" s="54" t="str">
        <f>IF(
A129,
(G129/1000)*vlookup(
B129,
MasterData!$C$2:$G1000,
4,
0
)
,
"")</f>
        <v>180.745</v>
      </c>
    </row>
    <row r="130" ht="15.75" customHeight="1">
      <c r="A130" s="53" t="str">
        <f>'_Working3_'!A130</f>
        <v>3/11/2020</v>
      </c>
      <c r="B130" s="14" t="str">
        <f>'_Working3_'!B130</f>
        <v>Munna Kumar</v>
      </c>
      <c r="C130" s="14" t="str">
        <f>'_Working3_'!C130</f>
        <v>Munna Kumar</v>
      </c>
      <c r="D130" s="14" t="str">
        <f>'_Working3_'!H130</f>
        <v>-</v>
      </c>
      <c r="E130" s="14" t="str">
        <f>'_Working3_'!I130</f>
        <v>-</v>
      </c>
      <c r="F130" s="14" t="str">
        <f>'_Working3_'!J130</f>
        <v>-</v>
      </c>
      <c r="G130" s="54" t="str">
        <f>'_Working3_'!E130</f>
        <v>0</v>
      </c>
      <c r="H130" s="54" t="str">
        <f>IF(
A130,
(G130/1000)*vlookup(
B130,
MasterData!$C$2:$G1000,
4,
0
)
,
"")</f>
        <v>0</v>
      </c>
    </row>
    <row r="131" ht="15.75" customHeight="1">
      <c r="A131" s="53" t="str">
        <f>'_Working3_'!A131</f>
        <v>3/11/2020</v>
      </c>
      <c r="B131" s="14" t="str">
        <f>'_Working3_'!B131</f>
        <v>Laxmikant</v>
      </c>
      <c r="C131" s="14" t="str">
        <f>'_Working3_'!C131</f>
        <v>Laxmikant</v>
      </c>
      <c r="D131" s="14" t="str">
        <f>'_Working3_'!H131</f>
        <v>Night</v>
      </c>
      <c r="E131" s="14" t="str">
        <f>'_Working3_'!I131</f>
        <v>Set 5</v>
      </c>
      <c r="F131" s="14" t="str">
        <f>'_Working3_'!J131</f>
        <v>SWF - 1</v>
      </c>
      <c r="G131" s="54" t="str">
        <f>'_Working3_'!E131</f>
        <v>138570</v>
      </c>
      <c r="H131" s="54" t="str">
        <f>IF(
A131,
(G131/1000)*vlookup(
B131,
MasterData!$C$2:$G1000,
4,
0
)
,
"")</f>
        <v>138.57</v>
      </c>
    </row>
    <row r="132" ht="15.75" customHeight="1">
      <c r="A132" s="53" t="str">
        <f>'_Working3_'!A132</f>
        <v>3/11/2020</v>
      </c>
      <c r="B132" s="14" t="str">
        <f>'_Working3_'!B132</f>
        <v>Raj</v>
      </c>
      <c r="C132" s="14" t="str">
        <f>'_Working3_'!C132</f>
        <v>Raj</v>
      </c>
      <c r="D132" s="14" t="str">
        <f>'_Working3_'!H132</f>
        <v>Night</v>
      </c>
      <c r="E132" s="14" t="str">
        <f>'_Working3_'!I132</f>
        <v>Set 5</v>
      </c>
      <c r="F132" s="14" t="str">
        <f>'_Working3_'!J132</f>
        <v>SWF - 2</v>
      </c>
      <c r="G132" s="54" t="str">
        <f>'_Working3_'!E132</f>
        <v>214390</v>
      </c>
      <c r="H132" s="54" t="str">
        <f>IF(
A132,
(G132/1000)*vlookup(
B132,
MasterData!$C$2:$G1000,
4,
0
)
,
"")</f>
        <v>214.39</v>
      </c>
    </row>
    <row r="133" ht="15.75" customHeight="1">
      <c r="A133" s="53" t="str">
        <f>'_Working3_'!A133</f>
        <v>3/11/2020</v>
      </c>
      <c r="B133" s="14" t="str">
        <f>'_Working3_'!B133</f>
        <v>Anil</v>
      </c>
      <c r="C133" s="14" t="str">
        <f>'_Working3_'!C133</f>
        <v>Anil</v>
      </c>
      <c r="D133" s="14" t="str">
        <f>'_Working3_'!H133</f>
        <v>-</v>
      </c>
      <c r="E133" s="14" t="str">
        <f>'_Working3_'!I133</f>
        <v>-</v>
      </c>
      <c r="F133" s="14" t="str">
        <f>'_Working3_'!J133</f>
        <v>-</v>
      </c>
      <c r="G133" s="54" t="str">
        <f>'_Working3_'!E133</f>
        <v>0</v>
      </c>
      <c r="H133" s="54" t="str">
        <f>IF(
A133,
(G133/1000)*vlookup(
B133,
MasterData!$C$2:$G1001,
4,
0
)
,
"")</f>
        <v>0</v>
      </c>
    </row>
    <row r="134" ht="15.75" customHeight="1">
      <c r="A134" s="53" t="str">
        <f>'_Working3_'!A134</f>
        <v>3/11/2020</v>
      </c>
      <c r="B134" s="14" t="str">
        <f>'_Working3_'!B134</f>
        <v>Niranjan</v>
      </c>
      <c r="C134" s="14" t="str">
        <f>'_Working3_'!C134</f>
        <v>Niranjan</v>
      </c>
      <c r="D134" s="14" t="str">
        <f>'_Working3_'!H134</f>
        <v>Day</v>
      </c>
      <c r="E134" s="14" t="str">
        <f>'_Working3_'!I134</f>
        <v>Set 3</v>
      </c>
      <c r="F134" s="14" t="str">
        <f>'_Working3_'!J134</f>
        <v>Mtex- 1</v>
      </c>
      <c r="G134" s="54" t="str">
        <f>'_Working3_'!E134</f>
        <v>125093</v>
      </c>
      <c r="H134" s="54" t="str">
        <f>IF(
A134,
(G134/1000)*vlookup(
B134,
MasterData!$C$2:$G1002,
4,
0
)
,
"")</f>
        <v>125.093</v>
      </c>
    </row>
    <row r="135" ht="15.75" customHeight="1">
      <c r="A135" s="53" t="str">
        <f>'_Working3_'!A135</f>
        <v>3/11/2020</v>
      </c>
      <c r="B135" s="14" t="str">
        <f>'_Working3_'!B135</f>
        <v>Arjun</v>
      </c>
      <c r="C135" s="14" t="str">
        <f>'_Working3_'!C135</f>
        <v>Arjun</v>
      </c>
      <c r="D135" s="14" t="str">
        <f>'_Working3_'!H135</f>
        <v>Day</v>
      </c>
      <c r="E135" s="14" t="str">
        <f>'_Working3_'!I135</f>
        <v>Set 5</v>
      </c>
      <c r="F135" s="14" t="str">
        <f>'_Working3_'!J135</f>
        <v>SWF - 1</v>
      </c>
      <c r="G135" s="54" t="str">
        <f>'_Working3_'!E135</f>
        <v>134906</v>
      </c>
      <c r="H135" s="54" t="str">
        <f>IF(
A135,
(G135/1000)*vlookup(
B135,
MasterData!$C$2:$G1003,
4,
0
)
,
"")</f>
        <v>134.906</v>
      </c>
    </row>
    <row r="136" ht="15.75" customHeight="1">
      <c r="A136" s="53" t="str">
        <f>'_Working3_'!A136</f>
        <v>3/11/2020</v>
      </c>
      <c r="B136" s="14" t="str">
        <f>'_Working3_'!B136</f>
        <v>Dhaneshwar</v>
      </c>
      <c r="C136" s="14" t="str">
        <f>'_Working3_'!C136</f>
        <v>Dhaneshwar</v>
      </c>
      <c r="D136" s="14" t="str">
        <f>'_Working3_'!H136</f>
        <v>Day</v>
      </c>
      <c r="E136" s="14" t="str">
        <f>'_Working3_'!I136</f>
        <v>Set 5</v>
      </c>
      <c r="F136" s="14" t="str">
        <f>'_Working3_'!J136</f>
        <v>SWF - 2</v>
      </c>
      <c r="G136" s="54" t="str">
        <f>'_Working3_'!E136</f>
        <v>200153</v>
      </c>
      <c r="H136" s="54" t="str">
        <f>IF(
A136,
(G136/1000)*vlookup(
B136,
MasterData!$C$2:$G1004,
4,
0
)
,
"")</f>
        <v>200.153</v>
      </c>
    </row>
    <row r="137" ht="15.75" customHeight="1">
      <c r="A137" s="53" t="str">
        <f>'_Working3_'!A137</f>
        <v>3/12/2020</v>
      </c>
      <c r="B137" s="14" t="str">
        <f>'_Working3_'!B137</f>
        <v>Keshav Patil</v>
      </c>
      <c r="C137" s="14" t="str">
        <f>'_Working3_'!C137</f>
        <v>Keshav Patil</v>
      </c>
      <c r="D137" s="14" t="str">
        <f>'_Working3_'!H137</f>
        <v>Night</v>
      </c>
      <c r="E137" s="14" t="str">
        <f>'_Working3_'!I137</f>
        <v>Set 1</v>
      </c>
      <c r="F137" s="14" t="str">
        <f>'_Working3_'!J137</f>
        <v>Sheen 2</v>
      </c>
      <c r="G137" s="54" t="str">
        <f>'_Working3_'!E137</f>
        <v>166365</v>
      </c>
      <c r="H137" s="54" t="str">
        <f>IF(
A137,
(G137/1000)*vlookup(
B137,
MasterData!$C$2:$G1005,
4,
0
)
,
"")</f>
        <v>166.365</v>
      </c>
    </row>
    <row r="138" ht="15.75" customHeight="1">
      <c r="A138" s="53" t="str">
        <f>'_Working3_'!A138</f>
        <v>3/12/2020</v>
      </c>
      <c r="B138" s="14" t="str">
        <f>'_Working3_'!B138</f>
        <v>Rahul</v>
      </c>
      <c r="C138" s="14" t="str">
        <f>'_Working3_'!C138</f>
        <v>Rahul</v>
      </c>
      <c r="D138" s="14" t="str">
        <f>'_Working3_'!H138</f>
        <v>Night</v>
      </c>
      <c r="E138" s="14" t="str">
        <f>'_Working3_'!I138</f>
        <v>Set 3</v>
      </c>
      <c r="F138" s="14" t="str">
        <f>'_Working3_'!J138</f>
        <v>Feiya - 1</v>
      </c>
      <c r="G138" s="54" t="str">
        <f>'_Working3_'!E138</f>
        <v>165872</v>
      </c>
      <c r="H138" s="54" t="str">
        <f>IF(
A138,
(G138/1000)*vlookup(
B138,
MasterData!$C$2:$G1006,
4,
0
)
,
"")</f>
        <v>165.872</v>
      </c>
    </row>
    <row r="139" ht="15.75" customHeight="1">
      <c r="A139" s="53" t="str">
        <f>'_Working3_'!A139</f>
        <v>3/12/2020</v>
      </c>
      <c r="B139" s="14" t="str">
        <f>'_Working3_'!B139</f>
        <v>Kayam</v>
      </c>
      <c r="C139" s="14" t="str">
        <f>'_Working3_'!C139</f>
        <v>Kayam</v>
      </c>
      <c r="D139" s="14" t="str">
        <f>'_Working3_'!H139</f>
        <v>Night</v>
      </c>
      <c r="E139" s="14" t="str">
        <f>'_Working3_'!I139</f>
        <v>Set 2</v>
      </c>
      <c r="F139" s="14" t="str">
        <f>'_Working3_'!J139</f>
        <v>Feiya - 2</v>
      </c>
      <c r="G139" s="54" t="str">
        <f>'_Working3_'!E139</f>
        <v>180295</v>
      </c>
      <c r="H139" s="54" t="str">
        <f>IF(
A139,
(G139/1000)*vlookup(
B139,
MasterData!$C$2:$G1007,
4,
0
)
,
"")</f>
        <v>180.295</v>
      </c>
    </row>
    <row r="140" ht="15.75" customHeight="1">
      <c r="A140" s="53" t="str">
        <f>'_Working3_'!A140</f>
        <v>3/12/2020</v>
      </c>
      <c r="B140" s="14" t="str">
        <f>'_Working3_'!B140</f>
        <v>Manish</v>
      </c>
      <c r="C140" s="14" t="str">
        <f>'_Working3_'!C140</f>
        <v>Manish</v>
      </c>
      <c r="D140" s="14" t="str">
        <f>'_Working3_'!H140</f>
        <v>-</v>
      </c>
      <c r="E140" s="14" t="str">
        <f>'_Working3_'!I140</f>
        <v>-</v>
      </c>
      <c r="F140" s="14" t="str">
        <f>'_Working3_'!J140</f>
        <v>-</v>
      </c>
      <c r="G140" s="54" t="str">
        <f>'_Working3_'!E140</f>
        <v>0</v>
      </c>
      <c r="H140" s="54" t="str">
        <f>IF(
A140,
(G140/1000)*vlookup(
B140,
MasterData!$C$2:$G1008,
4,
0
)
,
"")</f>
        <v>0</v>
      </c>
    </row>
    <row r="141" ht="15.75" customHeight="1">
      <c r="A141" s="53" t="str">
        <f>'_Working3_'!A141</f>
        <v>3/12/2020</v>
      </c>
      <c r="B141" s="14" t="str">
        <f>'_Working3_'!B141</f>
        <v>Anand</v>
      </c>
      <c r="C141" s="14" t="str">
        <f>'_Working3_'!C141</f>
        <v>Anand</v>
      </c>
      <c r="D141" s="14" t="str">
        <f>'_Working3_'!H141</f>
        <v>Day</v>
      </c>
      <c r="E141" s="14" t="str">
        <f>'_Working3_'!I141</f>
        <v>Set 2</v>
      </c>
      <c r="F141" s="14" t="str">
        <f>'_Working3_'!J141</f>
        <v>Feiya - 2</v>
      </c>
      <c r="G141" s="54" t="str">
        <f>'_Working3_'!E141</f>
        <v>168397</v>
      </c>
      <c r="H141" s="54" t="str">
        <f>IF(
A141,
(G141/1000)*vlookup(
B141,
MasterData!$C$2:$G1009,
4,
0
)
,
"")</f>
        <v>0</v>
      </c>
    </row>
    <row r="142" ht="15.75" customHeight="1">
      <c r="A142" s="53" t="str">
        <f>'_Working3_'!A142</f>
        <v>3/12/2020</v>
      </c>
      <c r="B142" s="14" t="str">
        <f>'_Working3_'!B142</f>
        <v>Guddu</v>
      </c>
      <c r="C142" s="14" t="str">
        <f>'_Working3_'!C142</f>
        <v>Anand</v>
      </c>
      <c r="D142" s="14" t="str">
        <f>'_Working3_'!H142</f>
        <v>Day</v>
      </c>
      <c r="E142" s="14" t="str">
        <f>'_Working3_'!I142</f>
        <v>Set 2</v>
      </c>
      <c r="F142" s="14" t="str">
        <f>'_Working3_'!J142</f>
        <v>Mtex- 2</v>
      </c>
      <c r="G142" s="54" t="str">
        <f>'_Working3_'!E142</f>
        <v>169486</v>
      </c>
      <c r="H142" s="54" t="str">
        <f>IF(
A142,
(G142/1000)*vlookup(
B142,
MasterData!$C$2:$G1010,
4,
0
)
,
"")</f>
        <v>33.8972</v>
      </c>
    </row>
    <row r="143" ht="15.75" customHeight="1">
      <c r="A143" s="53" t="str">
        <f>'_Working3_'!A143</f>
        <v>3/12/2020</v>
      </c>
      <c r="B143" s="14" t="str">
        <f>'_Working3_'!B143</f>
        <v> Rakesh</v>
      </c>
      <c r="C143" s="14" t="str">
        <f>'_Working3_'!C143</f>
        <v>Anand</v>
      </c>
      <c r="D143" s="14" t="str">
        <f>'_Working3_'!H143</f>
        <v>-</v>
      </c>
      <c r="E143" s="14" t="str">
        <f>'_Working3_'!I143</f>
        <v>-</v>
      </c>
      <c r="F143" s="14" t="str">
        <f>'_Working3_'!J143</f>
        <v>-</v>
      </c>
      <c r="G143" s="54" t="str">
        <f>'_Working3_'!E143</f>
        <v>0</v>
      </c>
      <c r="H143" s="54" t="str">
        <f>IF(
A143,
(G143/1000)*vlookup(
B143,
MasterData!$C$2:$G1000,
4,
0
)
,
"")</f>
        <v>0</v>
      </c>
    </row>
    <row r="144" ht="15.75" customHeight="1">
      <c r="A144" s="53" t="str">
        <f>'_Working3_'!A144</f>
        <v>3/12/2020</v>
      </c>
      <c r="B144" s="14" t="str">
        <f>'_Working3_'!B144</f>
        <v>Deepak patil</v>
      </c>
      <c r="C144" s="14" t="str">
        <f>'_Working3_'!C144</f>
        <v>Deepak patil</v>
      </c>
      <c r="D144" s="14" t="str">
        <f>'_Working3_'!H144</f>
        <v>-</v>
      </c>
      <c r="E144" s="14" t="str">
        <f>'_Working3_'!I144</f>
        <v>-</v>
      </c>
      <c r="F144" s="14" t="str">
        <f>'_Working3_'!J144</f>
        <v>-</v>
      </c>
      <c r="G144" s="54" t="str">
        <f>'_Working3_'!E144</f>
        <v>0</v>
      </c>
      <c r="H144" s="54" t="str">
        <f>IF(
A144,
(G144/1000)*vlookup(
B144,
MasterData!$C$2:$G1000,
4,
0
)
,
"")</f>
        <v>0</v>
      </c>
    </row>
    <row r="145" ht="15.75" customHeight="1">
      <c r="A145" s="53" t="str">
        <f>'_Working3_'!A145</f>
        <v>3/12/2020</v>
      </c>
      <c r="B145" s="14" t="str">
        <f>'_Working3_'!B145</f>
        <v>Munna Kumar</v>
      </c>
      <c r="C145" s="14" t="str">
        <f>'_Working3_'!C145</f>
        <v>Munna Kumar</v>
      </c>
      <c r="D145" s="14" t="str">
        <f>'_Working3_'!H145</f>
        <v>-</v>
      </c>
      <c r="E145" s="14" t="str">
        <f>'_Working3_'!I145</f>
        <v>-</v>
      </c>
      <c r="F145" s="14" t="str">
        <f>'_Working3_'!J145</f>
        <v>-</v>
      </c>
      <c r="G145" s="54" t="str">
        <f>'_Working3_'!E145</f>
        <v>0</v>
      </c>
      <c r="H145" s="54" t="str">
        <f>IF(
A145,
(G145/1000)*vlookup(
B145,
MasterData!$C$2:$G1000,
4,
0
)
,
"")</f>
        <v>0</v>
      </c>
    </row>
    <row r="146" ht="15.75" customHeight="1">
      <c r="A146" s="53" t="str">
        <f>'_Working3_'!A146</f>
        <v>3/12/2020</v>
      </c>
      <c r="B146" s="14" t="str">
        <f>'_Working3_'!B146</f>
        <v>Laxmikant</v>
      </c>
      <c r="C146" s="14" t="str">
        <f>'_Working3_'!C146</f>
        <v>Laxmikant</v>
      </c>
      <c r="D146" s="14" t="str">
        <f>'_Working3_'!H146</f>
        <v>Night</v>
      </c>
      <c r="E146" s="14" t="str">
        <f>'_Working3_'!I146</f>
        <v>Set 5</v>
      </c>
      <c r="F146" s="14" t="str">
        <f>'_Working3_'!J146</f>
        <v>SWF - 1</v>
      </c>
      <c r="G146" s="54" t="str">
        <f>'_Working3_'!E146</f>
        <v>170516</v>
      </c>
      <c r="H146" s="54" t="str">
        <f>IF(
A146,
(G146/1000)*vlookup(
B146,
MasterData!$C$2:$G1000,
4,
0
)
,
"")</f>
        <v>170.516</v>
      </c>
    </row>
    <row r="147" ht="15.75" customHeight="1">
      <c r="A147" s="53" t="str">
        <f>'_Working3_'!A147</f>
        <v>3/12/2020</v>
      </c>
      <c r="B147" s="14" t="str">
        <f>'_Working3_'!B147</f>
        <v>Raj</v>
      </c>
      <c r="C147" s="14" t="str">
        <f>'_Working3_'!C147</f>
        <v>Raj</v>
      </c>
      <c r="D147" s="14" t="str">
        <f>'_Working3_'!H147</f>
        <v>Night</v>
      </c>
      <c r="E147" s="14" t="str">
        <f>'_Working3_'!I147</f>
        <v>Set 5</v>
      </c>
      <c r="F147" s="14" t="str">
        <f>'_Working3_'!J147</f>
        <v>SWF - 2</v>
      </c>
      <c r="G147" s="54" t="str">
        <f>'_Working3_'!E147</f>
        <v>250903</v>
      </c>
      <c r="H147" s="54" t="str">
        <f>IF(
A147,
(G147/1000)*vlookup(
B147,
MasterData!$C$2:$G1000,
4,
0
)
,
"")</f>
        <v>250.903</v>
      </c>
    </row>
    <row r="148" ht="15.75" customHeight="1">
      <c r="A148" s="53" t="str">
        <f>'_Working3_'!A148</f>
        <v>3/12/2020</v>
      </c>
      <c r="B148" s="14" t="str">
        <f>'_Working3_'!B148</f>
        <v>Anil</v>
      </c>
      <c r="C148" s="14" t="str">
        <f>'_Working3_'!C148</f>
        <v>Anil</v>
      </c>
      <c r="D148" s="14" t="str">
        <f>'_Working3_'!H148</f>
        <v>-</v>
      </c>
      <c r="E148" s="14" t="str">
        <f>'_Working3_'!I148</f>
        <v>-</v>
      </c>
      <c r="F148" s="14" t="str">
        <f>'_Working3_'!J148</f>
        <v>-</v>
      </c>
      <c r="G148" s="54" t="str">
        <f>'_Working3_'!E148</f>
        <v>0</v>
      </c>
      <c r="H148" s="54" t="str">
        <f>IF(
A148,
(G148/1000)*vlookup(
B148,
MasterData!$C$2:$G1000,
4,
0
)
,
"")</f>
        <v>0</v>
      </c>
    </row>
    <row r="149" ht="15.75" customHeight="1">
      <c r="A149" s="53" t="str">
        <f>'_Working3_'!A149</f>
        <v>3/12/2020</v>
      </c>
      <c r="B149" s="14" t="str">
        <f>'_Working3_'!B149</f>
        <v>Niranjan</v>
      </c>
      <c r="C149" s="14" t="str">
        <f>'_Working3_'!C149</f>
        <v>Niranjan</v>
      </c>
      <c r="D149" s="14" t="str">
        <f>'_Working3_'!H149</f>
        <v>Day</v>
      </c>
      <c r="E149" s="14" t="str">
        <f>'_Working3_'!I149</f>
        <v>Set 3</v>
      </c>
      <c r="F149" s="14" t="str">
        <f>'_Working3_'!J149</f>
        <v>Mtex- 1</v>
      </c>
      <c r="G149" s="54" t="str">
        <f>'_Working3_'!E149</f>
        <v>202326</v>
      </c>
      <c r="H149" s="54" t="str">
        <f>IF(
A149,
(G149/1000)*vlookup(
B149,
MasterData!$C$2:$G1000,
4,
0
)
,
"")</f>
        <v>202.326</v>
      </c>
    </row>
    <row r="150" ht="15.75" customHeight="1">
      <c r="A150" s="53" t="str">
        <f>'_Working3_'!A150</f>
        <v>3/12/2020</v>
      </c>
      <c r="B150" s="14" t="str">
        <f>'_Working3_'!B150</f>
        <v>Arjun</v>
      </c>
      <c r="C150" s="14" t="str">
        <f>'_Working3_'!C150</f>
        <v>Arjun</v>
      </c>
      <c r="D150" s="14" t="str">
        <f>'_Working3_'!H150</f>
        <v>Day</v>
      </c>
      <c r="E150" s="14" t="str">
        <f>'_Working3_'!I150</f>
        <v>Set 5</v>
      </c>
      <c r="F150" s="14" t="str">
        <f>'_Working3_'!J150</f>
        <v>SWF - 1</v>
      </c>
      <c r="G150" s="54" t="str">
        <f>'_Working3_'!E150</f>
        <v>157629</v>
      </c>
      <c r="H150" s="54" t="str">
        <f>IF(
A150,
(G150/1000)*vlookup(
B150,
MasterData!$C$2:$G1000,
4,
0
)
,
"")</f>
        <v>157.629</v>
      </c>
    </row>
    <row r="151" ht="15.75" customHeight="1">
      <c r="A151" s="53" t="str">
        <f>'_Working3_'!A151</f>
        <v>3/12/2020</v>
      </c>
      <c r="B151" s="14" t="str">
        <f>'_Working3_'!B151</f>
        <v>Dhaneshwar</v>
      </c>
      <c r="C151" s="14" t="str">
        <f>'_Working3_'!C151</f>
        <v>Dhaneshwar</v>
      </c>
      <c r="D151" s="14" t="str">
        <f>'_Working3_'!H151</f>
        <v>Day</v>
      </c>
      <c r="E151" s="14" t="str">
        <f>'_Working3_'!I151</f>
        <v>Set 5</v>
      </c>
      <c r="F151" s="14" t="str">
        <f>'_Working3_'!J151</f>
        <v>SWF - 2</v>
      </c>
      <c r="G151" s="54" t="str">
        <f>'_Working3_'!E151</f>
        <v>245099</v>
      </c>
      <c r="H151" s="54" t="str">
        <f>IF(
A151,
(G151/1000)*vlookup(
B151,
MasterData!$C$2:$G1000,
4,
0
)
,
"")</f>
        <v>245.099</v>
      </c>
    </row>
    <row r="152" ht="15.75" customHeight="1">
      <c r="A152" s="53" t="str">
        <f>'_Working3_'!A152</f>
        <v>3/13/2020</v>
      </c>
      <c r="B152" s="14" t="str">
        <f>'_Working3_'!B152</f>
        <v>Keshav Patil</v>
      </c>
      <c r="C152" s="14" t="str">
        <f>'_Working3_'!C152</f>
        <v>Keshav Patil</v>
      </c>
      <c r="D152" s="14" t="str">
        <f>'_Working3_'!H152</f>
        <v>Night</v>
      </c>
      <c r="E152" s="14" t="str">
        <f>'_Working3_'!I152</f>
        <v>Set 1</v>
      </c>
      <c r="F152" s="14" t="str">
        <f>'_Working3_'!J152</f>
        <v>Sheen 2</v>
      </c>
      <c r="G152" s="54" t="str">
        <f>'_Working3_'!E152</f>
        <v>170823</v>
      </c>
      <c r="H152" s="54" t="str">
        <f>IF(
A152,
(G152/1000)*vlookup(
B152,
MasterData!$C$2:$G1000,
4,
0
)
,
"")</f>
        <v>170.823</v>
      </c>
    </row>
    <row r="153" ht="15.75" customHeight="1">
      <c r="A153" s="53" t="str">
        <f>'_Working3_'!A153</f>
        <v>3/13/2020</v>
      </c>
      <c r="B153" s="14" t="str">
        <f>'_Working3_'!B153</f>
        <v>Rahul</v>
      </c>
      <c r="C153" s="14" t="str">
        <f>'_Working3_'!C153</f>
        <v>Rahul</v>
      </c>
      <c r="D153" s="14" t="str">
        <f>'_Working3_'!H153</f>
        <v>Night</v>
      </c>
      <c r="E153" s="14" t="str">
        <f>'_Working3_'!I153</f>
        <v>Set 3</v>
      </c>
      <c r="F153" s="14" t="str">
        <f>'_Working3_'!J153</f>
        <v>Feiya - 1</v>
      </c>
      <c r="G153" s="54" t="str">
        <f>'_Working3_'!E153</f>
        <v>177872</v>
      </c>
      <c r="H153" s="54" t="str">
        <f>IF(
A153,
(G153/1000)*vlookup(
B153,
MasterData!$C$2:$G1000,
4,
0
)
,
"")</f>
        <v>177.872</v>
      </c>
    </row>
    <row r="154" ht="15.75" customHeight="1">
      <c r="A154" s="53" t="str">
        <f>'_Working3_'!A154</f>
        <v>3/13/2020</v>
      </c>
      <c r="B154" s="14" t="str">
        <f>'_Working3_'!B154</f>
        <v>Kayam</v>
      </c>
      <c r="C154" s="14" t="str">
        <f>'_Working3_'!C154</f>
        <v>Kayam</v>
      </c>
      <c r="D154" s="14" t="str">
        <f>'_Working3_'!H154</f>
        <v>Night</v>
      </c>
      <c r="E154" s="14" t="str">
        <f>'_Working3_'!I154</f>
        <v>Set 2</v>
      </c>
      <c r="F154" s="14" t="str">
        <f>'_Working3_'!J154</f>
        <v>Feiya - 2</v>
      </c>
      <c r="G154" s="54" t="str">
        <f>'_Working3_'!E154</f>
        <v>180295</v>
      </c>
      <c r="H154" s="54" t="str">
        <f>IF(
A154,
(G154/1000)*vlookup(
B154,
MasterData!$C$2:$G1000,
4,
0
)
,
"")</f>
        <v>180.295</v>
      </c>
    </row>
    <row r="155" ht="15.75" customHeight="1">
      <c r="A155" s="53" t="str">
        <f>'_Working3_'!A155</f>
        <v>3/13/2020</v>
      </c>
      <c r="B155" s="14" t="str">
        <f>'_Working3_'!B155</f>
        <v>Manish</v>
      </c>
      <c r="C155" s="14" t="str">
        <f>'_Working3_'!C155</f>
        <v>Manish</v>
      </c>
      <c r="D155" s="14" t="str">
        <f>'_Working3_'!H155</f>
        <v>-</v>
      </c>
      <c r="E155" s="14" t="str">
        <f>'_Working3_'!I155</f>
        <v>-</v>
      </c>
      <c r="F155" s="14" t="str">
        <f>'_Working3_'!J155</f>
        <v>-</v>
      </c>
      <c r="G155" s="54" t="str">
        <f>'_Working3_'!E155</f>
        <v>0</v>
      </c>
      <c r="H155" s="54" t="str">
        <f>IF(
A155,
(G155/1000)*vlookup(
B155,
MasterData!$C$2:$G1000,
4,
0
)
,
"")</f>
        <v>0</v>
      </c>
    </row>
    <row r="156" ht="15.75" customHeight="1">
      <c r="A156" s="53" t="str">
        <f>'_Working3_'!A156</f>
        <v>3/13/2020</v>
      </c>
      <c r="B156" s="14" t="str">
        <f>'_Working3_'!B156</f>
        <v>Anand</v>
      </c>
      <c r="C156" s="14" t="str">
        <f>'_Working3_'!C156</f>
        <v>Anand</v>
      </c>
      <c r="D156" s="14" t="str">
        <f>'_Working3_'!H156</f>
        <v>Day</v>
      </c>
      <c r="E156" s="14" t="str">
        <f>'_Working3_'!I156</f>
        <v>Set 2</v>
      </c>
      <c r="F156" s="14" t="str">
        <f>'_Working3_'!J156</f>
        <v>Feiya - 2</v>
      </c>
      <c r="G156" s="54" t="str">
        <f>'_Working3_'!E156</f>
        <v>160672</v>
      </c>
      <c r="H156" s="54" t="str">
        <f>IF(
A156,
(G156/1000)*vlookup(
B156,
MasterData!$C$2:$G1000,
4,
0
)
,
"")</f>
        <v>0</v>
      </c>
    </row>
    <row r="157" ht="15.75" customHeight="1">
      <c r="A157" s="53" t="str">
        <f>'_Working3_'!A157</f>
        <v>3/13/2020</v>
      </c>
      <c r="B157" s="14" t="str">
        <f>'_Working3_'!B157</f>
        <v>Guddu</v>
      </c>
      <c r="C157" s="14" t="str">
        <f>'_Working3_'!C157</f>
        <v>Anand</v>
      </c>
      <c r="D157" s="14" t="str">
        <f>'_Working3_'!H157</f>
        <v>Day</v>
      </c>
      <c r="E157" s="14" t="str">
        <f>'_Working3_'!I157</f>
        <v>Set 2</v>
      </c>
      <c r="F157" s="14" t="str">
        <f>'_Working3_'!J157</f>
        <v>Mtex- 2</v>
      </c>
      <c r="G157" s="54" t="str">
        <f>'_Working3_'!E157</f>
        <v>113238</v>
      </c>
      <c r="H157" s="54" t="str">
        <f>IF(
A157,
(G157/1000)*vlookup(
B157,
MasterData!$C$2:$G1000,
4,
0
)
,
"")</f>
        <v>22.6476</v>
      </c>
    </row>
    <row r="158" ht="15.75" customHeight="1">
      <c r="A158" s="53" t="str">
        <f>'_Working3_'!A158</f>
        <v>3/13/2020</v>
      </c>
      <c r="B158" s="14" t="str">
        <f>'_Working3_'!B158</f>
        <v> Rakesh</v>
      </c>
      <c r="C158" s="14" t="str">
        <f>'_Working3_'!C158</f>
        <v>Anand</v>
      </c>
      <c r="D158" s="14" t="str">
        <f>'_Working3_'!H158</f>
        <v>-</v>
      </c>
      <c r="E158" s="14" t="str">
        <f>'_Working3_'!I158</f>
        <v>-</v>
      </c>
      <c r="F158" s="14" t="str">
        <f>'_Working3_'!J158</f>
        <v>-</v>
      </c>
      <c r="G158" s="54" t="str">
        <f>'_Working3_'!E158</f>
        <v>0</v>
      </c>
      <c r="H158" s="54" t="str">
        <f>IF(
A158,
(G158/1000)*vlookup(
B158,
MasterData!$C$2:$G1000,
4,
0
)
,
"")</f>
        <v>0</v>
      </c>
    </row>
    <row r="159" ht="15.75" customHeight="1">
      <c r="A159" s="53" t="str">
        <f>'_Working3_'!A159</f>
        <v>3/13/2020</v>
      </c>
      <c r="B159" s="14" t="str">
        <f>'_Working3_'!B159</f>
        <v>Deepak patil</v>
      </c>
      <c r="C159" s="14" t="str">
        <f>'_Working3_'!C159</f>
        <v>Deepak patil</v>
      </c>
      <c r="D159" s="14" t="str">
        <f>'_Working3_'!H159</f>
        <v>Day</v>
      </c>
      <c r="E159" s="14" t="str">
        <f>'_Working3_'!I159</f>
        <v>Set 4</v>
      </c>
      <c r="F159" s="14" t="str">
        <f>'_Working3_'!J159</f>
        <v>24 head</v>
      </c>
      <c r="G159" s="54" t="str">
        <f>'_Working3_'!E159</f>
        <v>207300</v>
      </c>
      <c r="H159" s="54" t="str">
        <f>IF(
A159,
(G159/1000)*vlookup(
B159,
MasterData!$C$2:$G1000,
4,
0
)
,
"")</f>
        <v>207.3</v>
      </c>
    </row>
    <row r="160" ht="15.75" customHeight="1">
      <c r="A160" s="53" t="str">
        <f>'_Working3_'!A160</f>
        <v>3/13/2020</v>
      </c>
      <c r="B160" s="14" t="str">
        <f>'_Working3_'!B160</f>
        <v>Munna Kumar</v>
      </c>
      <c r="C160" s="14" t="str">
        <f>'_Working3_'!C160</f>
        <v>Munna Kumar</v>
      </c>
      <c r="D160" s="14" t="str">
        <f>'_Working3_'!H160</f>
        <v>-</v>
      </c>
      <c r="E160" s="14" t="str">
        <f>'_Working3_'!I160</f>
        <v>-</v>
      </c>
      <c r="F160" s="14" t="str">
        <f>'_Working3_'!J160</f>
        <v>-</v>
      </c>
      <c r="G160" s="54" t="str">
        <f>'_Working3_'!E160</f>
        <v>0</v>
      </c>
      <c r="H160" s="54" t="str">
        <f>IF(
A160,
(G160/1000)*vlookup(
B160,
MasterData!$C$2:$G1000,
4,
0
)
,
"")</f>
        <v>0</v>
      </c>
    </row>
    <row r="161" ht="15.75" customHeight="1">
      <c r="A161" s="53" t="str">
        <f>'_Working3_'!A161</f>
        <v>3/13/2020</v>
      </c>
      <c r="B161" s="14" t="str">
        <f>'_Working3_'!B161</f>
        <v>Laxmikant</v>
      </c>
      <c r="C161" s="14" t="str">
        <f>'_Working3_'!C161</f>
        <v>Laxmikant</v>
      </c>
      <c r="D161" s="14" t="str">
        <f>'_Working3_'!H161</f>
        <v>-</v>
      </c>
      <c r="E161" s="14" t="str">
        <f>'_Working3_'!I161</f>
        <v>-</v>
      </c>
      <c r="F161" s="14" t="str">
        <f>'_Working3_'!J161</f>
        <v>-</v>
      </c>
      <c r="G161" s="54" t="str">
        <f>'_Working3_'!E161</f>
        <v>0</v>
      </c>
      <c r="H161" s="54" t="str">
        <f>IF(
A161,
(G161/1000)*vlookup(
B161,
MasterData!$C$2:$G1000,
4,
0
)
,
"")</f>
        <v>0</v>
      </c>
    </row>
    <row r="162" ht="15.75" customHeight="1">
      <c r="A162" s="53" t="str">
        <f>'_Working3_'!A162</f>
        <v>3/13/2020</v>
      </c>
      <c r="B162" s="14" t="str">
        <f>'_Working3_'!B162</f>
        <v>Raj</v>
      </c>
      <c r="C162" s="14" t="str">
        <f>'_Working3_'!C162</f>
        <v>Raj</v>
      </c>
      <c r="D162" s="14" t="str">
        <f>'_Working3_'!H162</f>
        <v>Night</v>
      </c>
      <c r="E162" s="14" t="str">
        <f>'_Working3_'!I162</f>
        <v>Set 5</v>
      </c>
      <c r="F162" s="14" t="str">
        <f>'_Working3_'!J162</f>
        <v>SWF - 2</v>
      </c>
      <c r="G162" s="54" t="str">
        <f>'_Working3_'!E162</f>
        <v>231232</v>
      </c>
      <c r="H162" s="54" t="str">
        <f>IF(
A162,
(G162/1000)*vlookup(
B162,
MasterData!$C$2:$G1000,
4,
0
)
,
"")</f>
        <v>231.232</v>
      </c>
    </row>
    <row r="163" ht="15.75" customHeight="1">
      <c r="A163" s="53" t="str">
        <f>'_Working3_'!A163</f>
        <v>3/13/2020</v>
      </c>
      <c r="B163" s="14" t="str">
        <f>'_Working3_'!B163</f>
        <v>Anil</v>
      </c>
      <c r="C163" s="14" t="str">
        <f>'_Working3_'!C163</f>
        <v>Anil</v>
      </c>
      <c r="D163" s="14" t="str">
        <f>'_Working3_'!H163</f>
        <v>-</v>
      </c>
      <c r="E163" s="14" t="str">
        <f>'_Working3_'!I163</f>
        <v>-</v>
      </c>
      <c r="F163" s="14" t="str">
        <f>'_Working3_'!J163</f>
        <v>-</v>
      </c>
      <c r="G163" s="54" t="str">
        <f>'_Working3_'!E163</f>
        <v>0</v>
      </c>
      <c r="H163" s="54" t="str">
        <f>IF(
A163,
(G163/1000)*vlookup(
B163,
MasterData!$C$2:$G1000,
4,
0
)
,
"")</f>
        <v>0</v>
      </c>
    </row>
    <row r="164" ht="15.75" customHeight="1">
      <c r="A164" s="53" t="str">
        <f>'_Working3_'!A164</f>
        <v>3/13/2020</v>
      </c>
      <c r="B164" s="14" t="str">
        <f>'_Working3_'!B164</f>
        <v>Niranjan</v>
      </c>
      <c r="C164" s="14" t="str">
        <f>'_Working3_'!C164</f>
        <v>Niranjan</v>
      </c>
      <c r="D164" s="14" t="str">
        <f>'_Working3_'!H164</f>
        <v>Day</v>
      </c>
      <c r="E164" s="14" t="str">
        <f>'_Working3_'!I164</f>
        <v>Set 3</v>
      </c>
      <c r="F164" s="14" t="str">
        <f>'_Working3_'!J164</f>
        <v>Mtex- 1</v>
      </c>
      <c r="G164" s="54" t="str">
        <f>'_Working3_'!E164</f>
        <v>211480</v>
      </c>
      <c r="H164" s="54" t="str">
        <f>IF(
A164,
(G164/1000)*vlookup(
B164,
MasterData!$C$2:$G1000,
4,
0
)
,
"")</f>
        <v>211.48</v>
      </c>
    </row>
    <row r="165" ht="15.75" customHeight="1">
      <c r="A165" s="53" t="str">
        <f>'_Working3_'!A165</f>
        <v>3/13/2020</v>
      </c>
      <c r="B165" s="14" t="str">
        <f>'_Working3_'!B165</f>
        <v>Arjun</v>
      </c>
      <c r="C165" s="14" t="str">
        <f>'_Working3_'!C165</f>
        <v>Arjun</v>
      </c>
      <c r="D165" s="14" t="str">
        <f>'_Working3_'!H165</f>
        <v>Day</v>
      </c>
      <c r="E165" s="14" t="str">
        <f>'_Working3_'!I165</f>
        <v>Set 5</v>
      </c>
      <c r="F165" s="14" t="str">
        <f>'_Working3_'!J165</f>
        <v>SWF - 2</v>
      </c>
      <c r="G165" s="54" t="str">
        <f>'_Working3_'!E165</f>
        <v>186265</v>
      </c>
      <c r="H165" s="54" t="str">
        <f>IF(
A165,
(G165/1000)*vlookup(
B165,
MasterData!$C$2:$G1000,
4,
0
)
,
"")</f>
        <v>186.265</v>
      </c>
    </row>
    <row r="166" ht="15.75" customHeight="1">
      <c r="A166" s="53" t="str">
        <f>'_Working3_'!A166</f>
        <v>3/13/2020</v>
      </c>
      <c r="B166" s="14" t="str">
        <f>'_Working3_'!B166</f>
        <v>Dhaneshwar</v>
      </c>
      <c r="C166" s="14" t="str">
        <f>'_Working3_'!C166</f>
        <v>Dhaneshwar</v>
      </c>
      <c r="D166" s="14" t="str">
        <f>'_Working3_'!H166</f>
        <v>Day</v>
      </c>
      <c r="E166" s="14" t="str">
        <f>'_Working3_'!I166</f>
        <v>Set 5</v>
      </c>
      <c r="F166" s="14" t="str">
        <f>'_Working3_'!J166</f>
        <v>SWF - 1</v>
      </c>
      <c r="G166" s="54" t="str">
        <f>'_Working3_'!E166</f>
        <v>70412</v>
      </c>
      <c r="H166" s="54" t="str">
        <f>IF(
A166,
(G166/1000)*vlookup(
B166,
MasterData!$C$2:$G1000,
4,
0
)
,
"")</f>
        <v>70.412</v>
      </c>
    </row>
    <row r="167" ht="15.75" customHeight="1">
      <c r="A167" s="53" t="str">
        <f>'_Working3_'!A167</f>
        <v>3/14/2020</v>
      </c>
      <c r="B167" s="14" t="str">
        <f>'_Working3_'!B167</f>
        <v>Keshav Patil</v>
      </c>
      <c r="C167" s="14" t="str">
        <f>'_Working3_'!C167</f>
        <v>Keshav Patil</v>
      </c>
      <c r="D167" s="14" t="str">
        <f>'_Working3_'!H167</f>
        <v>Day</v>
      </c>
      <c r="E167" s="14" t="str">
        <f>'_Working3_'!I167</f>
        <v>Set 1</v>
      </c>
      <c r="F167" s="14" t="str">
        <f>'_Working3_'!J167</f>
        <v>Sheen 2</v>
      </c>
      <c r="G167" s="54" t="str">
        <f>'_Working3_'!E167</f>
        <v>83142</v>
      </c>
      <c r="H167" s="54" t="str">
        <f>IF(
A167,
(G167/1000)*vlookup(
B167,
MasterData!$C$2:$G1000,
4,
0
)
,
"")</f>
        <v>83.142</v>
      </c>
    </row>
    <row r="168" ht="15.75" customHeight="1">
      <c r="A168" s="53" t="str">
        <f>'_Working3_'!A168</f>
        <v>3/14/2020</v>
      </c>
      <c r="B168" s="14" t="str">
        <f>'_Working3_'!B168</f>
        <v>Rahul</v>
      </c>
      <c r="C168" s="14" t="str">
        <f>'_Working3_'!C168</f>
        <v>Rahul</v>
      </c>
      <c r="D168" s="14" t="str">
        <f>'_Working3_'!H168</f>
        <v>-</v>
      </c>
      <c r="E168" s="14" t="str">
        <f>'_Working3_'!I168</f>
        <v>-</v>
      </c>
      <c r="F168" s="14" t="str">
        <f>'_Working3_'!J168</f>
        <v>-</v>
      </c>
      <c r="G168" s="54">
        <v>205842.0</v>
      </c>
      <c r="H168" s="54" t="str">
        <f>IF(
A168,
(G168/1000)*vlookup(
B168,
MasterData!$C$2:$G1000,
4,
0
)
,
"")</f>
        <v>205.842</v>
      </c>
    </row>
    <row r="169" ht="15.75" customHeight="1">
      <c r="A169" s="53" t="str">
        <f>'_Working3_'!A169</f>
        <v>3/14/2020</v>
      </c>
      <c r="B169" s="14" t="str">
        <f>'_Working3_'!B169</f>
        <v>Kayam</v>
      </c>
      <c r="C169" s="14" t="str">
        <f>'_Working3_'!C169</f>
        <v>Kayam</v>
      </c>
      <c r="D169" s="14" t="str">
        <f>'_Working3_'!H169</f>
        <v>Night</v>
      </c>
      <c r="E169" s="14" t="str">
        <f>'_Working3_'!I169</f>
        <v>Set 2</v>
      </c>
      <c r="F169" s="14" t="str">
        <f>'_Working3_'!J169</f>
        <v>Feiya - 2</v>
      </c>
      <c r="G169" s="54" t="str">
        <f>'_Working3_'!E169</f>
        <v>166602</v>
      </c>
      <c r="H169" s="54" t="str">
        <f>IF(
A169,
(G169/1000)*vlookup(
B169,
MasterData!$C$2:$G1000,
4,
0
)
,
"")</f>
        <v>166.602</v>
      </c>
    </row>
    <row r="170" ht="15.75" customHeight="1">
      <c r="A170" s="53" t="str">
        <f>'_Working3_'!A170</f>
        <v>3/14/2020</v>
      </c>
      <c r="B170" s="14" t="str">
        <f>'_Working3_'!B170</f>
        <v>Manish</v>
      </c>
      <c r="C170" s="14" t="str">
        <f>'_Working3_'!C170</f>
        <v>Manish</v>
      </c>
      <c r="D170" s="14" t="str">
        <f>'_Working3_'!H170</f>
        <v>-</v>
      </c>
      <c r="E170" s="14" t="str">
        <f>'_Working3_'!I170</f>
        <v>-</v>
      </c>
      <c r="F170" s="14" t="str">
        <f>'_Working3_'!J170</f>
        <v>-</v>
      </c>
      <c r="G170" s="54" t="str">
        <f>'_Working3_'!E170</f>
        <v>0</v>
      </c>
      <c r="H170" s="54" t="str">
        <f>IF(
A170,
(G170/1000)*vlookup(
B170,
MasterData!$C$2:$G1000,
4,
0
)
,
"")</f>
        <v>0</v>
      </c>
    </row>
    <row r="171" ht="15.75" customHeight="1">
      <c r="A171" s="53" t="str">
        <f>'_Working3_'!A171</f>
        <v>3/14/2020</v>
      </c>
      <c r="B171" s="14" t="str">
        <f>'_Working3_'!B171</f>
        <v>Anand</v>
      </c>
      <c r="C171" s="14" t="str">
        <f>'_Working3_'!C171</f>
        <v>Anand</v>
      </c>
      <c r="D171" s="14" t="str">
        <f>'_Working3_'!H171</f>
        <v>Day</v>
      </c>
      <c r="E171" s="14" t="str">
        <f>'_Working3_'!I171</f>
        <v>Set 2</v>
      </c>
      <c r="F171" s="14" t="str">
        <f>'_Working3_'!J171</f>
        <v>Feiya - 2</v>
      </c>
      <c r="G171" s="54" t="str">
        <f>'_Working3_'!E171</f>
        <v>167690</v>
      </c>
      <c r="H171" s="54" t="str">
        <f>IF(
A171,
(G171/1000)*vlookup(
B171,
MasterData!$C$2:$G1000,
4,
0
)
,
"")</f>
        <v>0</v>
      </c>
    </row>
    <row r="172" ht="15.75" customHeight="1">
      <c r="A172" s="53" t="str">
        <f>'_Working3_'!A172</f>
        <v>3/14/2020</v>
      </c>
      <c r="B172" s="14" t="str">
        <f>'_Working3_'!B172</f>
        <v>Guddu</v>
      </c>
      <c r="C172" s="14" t="str">
        <f>'_Working3_'!C172</f>
        <v>Anand</v>
      </c>
      <c r="D172" s="14" t="str">
        <f>'_Working3_'!H172</f>
        <v>Day</v>
      </c>
      <c r="E172" s="14" t="str">
        <f>'_Working3_'!I172</f>
        <v>Set 2</v>
      </c>
      <c r="F172" s="14" t="str">
        <f>'_Working3_'!J172</f>
        <v>Mtex- 2</v>
      </c>
      <c r="G172" s="54" t="str">
        <f>'_Working3_'!E172</f>
        <v>166186</v>
      </c>
      <c r="H172" s="54" t="str">
        <f>IF(
A172,
(G172/1000)*vlookup(
B172,
MasterData!$C$2:$G1000,
4,
0
)
,
"")</f>
        <v>33.2372</v>
      </c>
    </row>
    <row r="173" ht="15.75" customHeight="1">
      <c r="A173" s="53" t="str">
        <f>'_Working3_'!A173</f>
        <v>3/14/2020</v>
      </c>
      <c r="B173" s="14" t="str">
        <f>'_Working3_'!B173</f>
        <v> Rakesh</v>
      </c>
      <c r="C173" s="14" t="str">
        <f>'_Working3_'!C173</f>
        <v>Anand</v>
      </c>
      <c r="D173" s="14" t="str">
        <f>'_Working3_'!H173</f>
        <v>-</v>
      </c>
      <c r="E173" s="14" t="str">
        <f>'_Working3_'!I173</f>
        <v>-</v>
      </c>
      <c r="F173" s="14" t="str">
        <f>'_Working3_'!J173</f>
        <v>-</v>
      </c>
      <c r="G173" s="54" t="str">
        <f>'_Working3_'!E173</f>
        <v>0</v>
      </c>
      <c r="H173" s="54" t="str">
        <f>IF(
A173,
(G173/1000)*vlookup(
B173,
MasterData!$C$2:$G1000,
4,
0
)
,
"")</f>
        <v>0</v>
      </c>
    </row>
    <row r="174" ht="15.75" customHeight="1">
      <c r="A174" s="53" t="str">
        <f>'_Working3_'!A174</f>
        <v>3/14/2020</v>
      </c>
      <c r="B174" s="14" t="str">
        <f>'_Working3_'!B174</f>
        <v>Deepak patil</v>
      </c>
      <c r="C174" s="14" t="str">
        <f>'_Working3_'!C174</f>
        <v>Deepak patil</v>
      </c>
      <c r="D174" s="14" t="str">
        <f>'_Working3_'!H174</f>
        <v>Day</v>
      </c>
      <c r="E174" s="14" t="str">
        <f>'_Working3_'!I174</f>
        <v>Set 4</v>
      </c>
      <c r="F174" s="14" t="str">
        <f>'_Working3_'!J174</f>
        <v>24 head</v>
      </c>
      <c r="G174" s="54" t="str">
        <f>'_Working3_'!E174</f>
        <v>210335</v>
      </c>
      <c r="H174" s="54" t="str">
        <f>IF(
A174,
(G174/1000)*vlookup(
B174,
MasterData!$C$2:$G1000,
4,
0
)
,
"")</f>
        <v>210.335</v>
      </c>
    </row>
    <row r="175" ht="15.75" customHeight="1">
      <c r="A175" s="53" t="str">
        <f>'_Working3_'!A175</f>
        <v>3/14/2020</v>
      </c>
      <c r="B175" s="14" t="str">
        <f>'_Working3_'!B175</f>
        <v>Munna Kumar</v>
      </c>
      <c r="C175" s="14" t="str">
        <f>'_Working3_'!C175</f>
        <v>Munna Kumar</v>
      </c>
      <c r="D175" s="14" t="str">
        <f>'_Working3_'!H175</f>
        <v>-</v>
      </c>
      <c r="E175" s="14" t="str">
        <f>'_Working3_'!I175</f>
        <v>-</v>
      </c>
      <c r="F175" s="14" t="str">
        <f>'_Working3_'!J175</f>
        <v>-</v>
      </c>
      <c r="G175" s="54" t="str">
        <f>'_Working3_'!E175</f>
        <v>0</v>
      </c>
      <c r="H175" s="54" t="str">
        <f>IF(
A175,
(G175/1000)*vlookup(
B175,
MasterData!$C$2:$G1000,
4,
0
)
,
"")</f>
        <v>0</v>
      </c>
    </row>
    <row r="176" ht="15.75" customHeight="1">
      <c r="A176" s="53" t="str">
        <f>'_Working3_'!A176</f>
        <v>3/14/2020</v>
      </c>
      <c r="B176" s="14" t="str">
        <f>'_Working3_'!B176</f>
        <v>Laxmikant</v>
      </c>
      <c r="C176" s="14" t="str">
        <f>'_Working3_'!C176</f>
        <v>Laxmikant</v>
      </c>
      <c r="D176" s="14" t="str">
        <f>'_Working3_'!H176</f>
        <v>Night</v>
      </c>
      <c r="E176" s="14" t="str">
        <f>'_Working3_'!I176</f>
        <v>Set 5</v>
      </c>
      <c r="F176" s="14" t="str">
        <f>'_Working3_'!J176</f>
        <v>SWF - 1</v>
      </c>
      <c r="G176" s="54" t="str">
        <f>'_Working3_'!E176</f>
        <v>205842</v>
      </c>
      <c r="H176" s="54" t="str">
        <f>IF(
A176,
(G176/1000)*vlookup(
B176,
MasterData!$C$2:$G1000,
4,
0
)
,
"")</f>
        <v>205.842</v>
      </c>
    </row>
    <row r="177" ht="15.75" customHeight="1">
      <c r="A177" s="53" t="str">
        <f>'_Working3_'!A177</f>
        <v>3/14/2020</v>
      </c>
      <c r="B177" s="14" t="str">
        <f>'_Working3_'!B177</f>
        <v>Raj</v>
      </c>
      <c r="C177" s="14" t="str">
        <f>'_Working3_'!C177</f>
        <v>Raj</v>
      </c>
      <c r="D177" s="14" t="str">
        <f>'_Working3_'!H177</f>
        <v>Night</v>
      </c>
      <c r="E177" s="14" t="str">
        <f>'_Working3_'!I177</f>
        <v>Set 5</v>
      </c>
      <c r="F177" s="14" t="str">
        <f>'_Working3_'!J177</f>
        <v>SWF - 2</v>
      </c>
      <c r="G177" s="54" t="str">
        <f>'_Working3_'!E177</f>
        <v>0</v>
      </c>
      <c r="H177" s="54" t="str">
        <f>IF(
A177,
(G177/1000)*vlookup(
B177,
MasterData!$C$2:$G1000,
4,
0
)
,
"")</f>
        <v>0</v>
      </c>
    </row>
    <row r="178" ht="15.75" customHeight="1">
      <c r="A178" s="53" t="str">
        <f>'_Working3_'!A178</f>
        <v>3/14/2020</v>
      </c>
      <c r="B178" s="14" t="str">
        <f>'_Working3_'!B178</f>
        <v>Anil</v>
      </c>
      <c r="C178" s="14" t="str">
        <f>'_Working3_'!C178</f>
        <v>Anil</v>
      </c>
      <c r="D178" s="14" t="str">
        <f>'_Working3_'!H178</f>
        <v>-</v>
      </c>
      <c r="E178" s="14" t="str">
        <f>'_Working3_'!I178</f>
        <v>-</v>
      </c>
      <c r="F178" s="14" t="str">
        <f>'_Working3_'!J178</f>
        <v>-</v>
      </c>
      <c r="G178" s="54" t="str">
        <f>'_Working3_'!E178</f>
        <v>0</v>
      </c>
      <c r="H178" s="54" t="str">
        <f>IF(
A178,
(G178/1000)*vlookup(
B178,
MasterData!$C$2:$G1000,
4,
0
)
,
"")</f>
        <v>0</v>
      </c>
    </row>
    <row r="179" ht="15.75" customHeight="1">
      <c r="A179" s="53" t="str">
        <f>'_Working3_'!A179</f>
        <v>3/14/2020</v>
      </c>
      <c r="B179" s="14" t="str">
        <f>'_Working3_'!B179</f>
        <v>Niranjan</v>
      </c>
      <c r="C179" s="14" t="str">
        <f>'_Working3_'!C179</f>
        <v>Niranjan</v>
      </c>
      <c r="D179" s="14" t="str">
        <f>'_Working3_'!H179</f>
        <v>-</v>
      </c>
      <c r="E179" s="14" t="str">
        <f>'_Working3_'!I179</f>
        <v>-</v>
      </c>
      <c r="F179" s="14" t="str">
        <f>'_Working3_'!J179</f>
        <v>-</v>
      </c>
      <c r="G179" s="54" t="str">
        <f>'_Working3_'!E179</f>
        <v>0</v>
      </c>
      <c r="H179" s="54" t="str">
        <f>IF(
A179,
(G179/1000)*vlookup(
B179,
MasterData!$C$2:$G1000,
4,
0
)
,
"")</f>
        <v>0</v>
      </c>
    </row>
    <row r="180" ht="15.75" customHeight="1">
      <c r="A180" s="53" t="str">
        <f>'_Working3_'!A180</f>
        <v>3/14/2020</v>
      </c>
      <c r="B180" s="14" t="str">
        <f>'_Working3_'!B180</f>
        <v>Arjun</v>
      </c>
      <c r="C180" s="14" t="str">
        <f>'_Working3_'!C180</f>
        <v>Arjun</v>
      </c>
      <c r="D180" s="14" t="str">
        <f>'_Working3_'!H180</f>
        <v>Day</v>
      </c>
      <c r="E180" s="14" t="str">
        <f>'_Working3_'!I180</f>
        <v>Set 5</v>
      </c>
      <c r="F180" s="14" t="str">
        <f>'_Working3_'!J180</f>
        <v>SWF - 2</v>
      </c>
      <c r="G180" s="54" t="str">
        <f>'_Working3_'!E180</f>
        <v>205431</v>
      </c>
      <c r="H180" s="54" t="str">
        <f>IF(
A180,
(G180/1000)*vlookup(
B180,
MasterData!$C$2:$G1000,
4,
0
)
,
"")</f>
        <v>205.431</v>
      </c>
    </row>
    <row r="181" ht="15.75" customHeight="1">
      <c r="A181" s="53" t="str">
        <f>'_Working3_'!A181</f>
        <v>3/14/2020</v>
      </c>
      <c r="B181" s="14" t="str">
        <f>'_Working3_'!B181</f>
        <v>Dhaneshwar</v>
      </c>
      <c r="C181" s="14" t="str">
        <f>'_Working3_'!C181</f>
        <v>Dhaneshwar</v>
      </c>
      <c r="D181" s="14" t="str">
        <f>'_Working3_'!H181</f>
        <v>Day</v>
      </c>
      <c r="E181" s="14" t="str">
        <f>'_Working3_'!I181</f>
        <v>Set 5</v>
      </c>
      <c r="F181" s="14" t="str">
        <f>'_Working3_'!J181</f>
        <v>SWF - 1</v>
      </c>
      <c r="G181" s="54" t="str">
        <f>'_Working3_'!E181</f>
        <v>218340</v>
      </c>
      <c r="H181" s="54" t="str">
        <f>IF(
A181,
(G181/1000)*vlookup(
B181,
MasterData!$C$2:$G1000,
4,
0
)
,
"")</f>
        <v>218.34</v>
      </c>
    </row>
    <row r="182" ht="15.75" customHeight="1">
      <c r="A182" s="53" t="str">
        <f>'_Working3_'!A182</f>
        <v>3/16/2020</v>
      </c>
      <c r="B182" s="14" t="str">
        <f>'_Working3_'!B182</f>
        <v>Keshav Patil</v>
      </c>
      <c r="C182" s="14" t="str">
        <f>'_Working3_'!C182</f>
        <v>Keshav Patil</v>
      </c>
      <c r="D182" s="14" t="str">
        <f>'_Working3_'!H182</f>
        <v>Night</v>
      </c>
      <c r="E182" s="14" t="str">
        <f>'_Working3_'!I182</f>
        <v>Set 1</v>
      </c>
      <c r="F182" s="14" t="str">
        <f>'_Working3_'!J182</f>
        <v>Sheen 1</v>
      </c>
      <c r="G182" s="54" t="str">
        <f>'_Working3_'!E182</f>
        <v>0</v>
      </c>
      <c r="H182" s="54" t="str">
        <f>IF(
A182,
(G182/1000)*vlookup(
B182,
MasterData!$C$2:$G1000,
4,
0
)
,
"")</f>
        <v>0</v>
      </c>
    </row>
    <row r="183" ht="15.75" customHeight="1">
      <c r="A183" s="53" t="str">
        <f>'_Working3_'!A183</f>
        <v>3/16/2020</v>
      </c>
      <c r="B183" s="14" t="str">
        <f>'_Working3_'!B183</f>
        <v>Rahul</v>
      </c>
      <c r="C183" s="14" t="str">
        <f>'_Working3_'!C183</f>
        <v>Rahul</v>
      </c>
      <c r="D183" s="14" t="str">
        <f>'_Working3_'!H183</f>
        <v>Day</v>
      </c>
      <c r="E183" s="14" t="str">
        <f>'_Working3_'!I183</f>
        <v>Set 4</v>
      </c>
      <c r="F183" s="14" t="str">
        <f>'_Working3_'!J183</f>
        <v>Feiya- 16</v>
      </c>
      <c r="G183" s="54" t="str">
        <f>'_Working3_'!E183</f>
        <v>180661</v>
      </c>
      <c r="H183" s="54" t="str">
        <f>IF(
A183,
(G183/1000)*vlookup(
B183,
MasterData!$C$2:$G1000,
4,
0
)
,
"")</f>
        <v>180.661</v>
      </c>
    </row>
    <row r="184" ht="15.75" customHeight="1">
      <c r="A184" s="53" t="str">
        <f>'_Working3_'!A184</f>
        <v>3/16/2020</v>
      </c>
      <c r="B184" s="14" t="str">
        <f>'_Working3_'!B184</f>
        <v>Kayam</v>
      </c>
      <c r="C184" s="14" t="str">
        <f>'_Working3_'!C184</f>
        <v>Kayam</v>
      </c>
      <c r="D184" s="14" t="str">
        <f>'_Working3_'!H184</f>
        <v>Day</v>
      </c>
      <c r="E184" s="14" t="str">
        <f>'_Working3_'!I184</f>
        <v>Set 2</v>
      </c>
      <c r="F184" s="14" t="str">
        <f>'_Working3_'!J184</f>
        <v>Feiya - 2</v>
      </c>
      <c r="G184" s="54" t="str">
        <f>'_Working3_'!E184</f>
        <v>203152</v>
      </c>
      <c r="H184" s="54" t="str">
        <f>IF(
A184,
(G184/1000)*vlookup(
B184,
MasterData!$C$2:$G1000,
4,
0
)
,
"")</f>
        <v>203.152</v>
      </c>
    </row>
    <row r="185" ht="15.75" customHeight="1">
      <c r="A185" s="53" t="str">
        <f>'_Working3_'!A185</f>
        <v>3/16/2020</v>
      </c>
      <c r="B185" s="14" t="str">
        <f>'_Working3_'!B185</f>
        <v>Manish</v>
      </c>
      <c r="C185" s="14" t="str">
        <f>'_Working3_'!C185</f>
        <v>Manish</v>
      </c>
      <c r="D185" s="14" t="str">
        <f>'_Working3_'!H185</f>
        <v>-</v>
      </c>
      <c r="E185" s="14" t="str">
        <f>'_Working3_'!I185</f>
        <v>-</v>
      </c>
      <c r="F185" s="14" t="str">
        <f>'_Working3_'!J185</f>
        <v>-</v>
      </c>
      <c r="G185" s="54" t="str">
        <f>'_Working3_'!E185</f>
        <v>0</v>
      </c>
      <c r="H185" s="54" t="str">
        <f>IF(
A185,
(G185/1000)*vlookup(
B185,
MasterData!$C$2:$G1000,
4,
0
)
,
"")</f>
        <v>0</v>
      </c>
    </row>
    <row r="186" ht="15.75" customHeight="1">
      <c r="A186" s="53" t="str">
        <f>'_Working3_'!A186</f>
        <v>3/16/2020</v>
      </c>
      <c r="B186" s="14" t="str">
        <f>'_Working3_'!B186</f>
        <v>Anand</v>
      </c>
      <c r="C186" s="14" t="str">
        <f>'_Working3_'!C186</f>
        <v>Anand</v>
      </c>
      <c r="D186" s="14" t="str">
        <f>'_Working3_'!H186</f>
        <v>Day</v>
      </c>
      <c r="E186" s="14" t="str">
        <f>'_Working3_'!I186</f>
        <v>Set 3</v>
      </c>
      <c r="F186" s="14" t="str">
        <f>'_Working3_'!J186</f>
        <v>Mtex- 1</v>
      </c>
      <c r="G186" s="54" t="str">
        <f>'_Working3_'!E186</f>
        <v>178893</v>
      </c>
      <c r="H186" s="54" t="str">
        <f>IF(
A186,
(G186/1000)*vlookup(
B186,
MasterData!$C$2:$G1000,
4,
0
)
,
"")</f>
        <v>0</v>
      </c>
    </row>
    <row r="187" ht="15.75" customHeight="1">
      <c r="A187" s="53" t="str">
        <f>'_Working3_'!A187</f>
        <v>3/16/2020</v>
      </c>
      <c r="B187" s="14" t="str">
        <f>'_Working3_'!B187</f>
        <v>Guddu</v>
      </c>
      <c r="C187" s="14" t="str">
        <f>'_Working3_'!C187</f>
        <v>Anand</v>
      </c>
      <c r="D187" s="14" t="str">
        <f>'_Working3_'!H187</f>
        <v>Day</v>
      </c>
      <c r="E187" s="14" t="str">
        <f>'_Working3_'!I187</f>
        <v>Set 3</v>
      </c>
      <c r="F187" s="14" t="str">
        <f>'_Working3_'!J187</f>
        <v>Feiya - 1</v>
      </c>
      <c r="G187" s="54" t="str">
        <f>'_Working3_'!E187</f>
        <v>216424</v>
      </c>
      <c r="H187" s="54" t="str">
        <f>IF(
A187,
(G187/1000)*vlookup(
B187,
MasterData!$C$2:$G1000,
4,
0
)
,
"")</f>
        <v>43.2848</v>
      </c>
    </row>
    <row r="188" ht="15.75" customHeight="1">
      <c r="A188" s="53" t="str">
        <f>'_Working3_'!A188</f>
        <v>3/16/2020</v>
      </c>
      <c r="B188" s="14" t="str">
        <f>'_Working3_'!B188</f>
        <v> Rakesh</v>
      </c>
      <c r="C188" s="14" t="str">
        <f>'_Working3_'!C188</f>
        <v>Anand</v>
      </c>
      <c r="D188" s="14" t="str">
        <f>'_Working3_'!H188</f>
        <v>-</v>
      </c>
      <c r="E188" s="14" t="str">
        <f>'_Working3_'!I188</f>
        <v>-</v>
      </c>
      <c r="F188" s="14" t="str">
        <f>'_Working3_'!J188</f>
        <v>-</v>
      </c>
      <c r="G188" s="54" t="str">
        <f>'_Working3_'!E188</f>
        <v>0</v>
      </c>
      <c r="H188" s="54" t="str">
        <f>IF(
A188,
(G188/1000)*vlookup(
B188,
MasterData!$C$2:$G1000,
4,
0
)
,
"")</f>
        <v>0</v>
      </c>
    </row>
    <row r="189" ht="15.75" customHeight="1">
      <c r="A189" s="53" t="str">
        <f>'_Working3_'!A189</f>
        <v>3/16/2020</v>
      </c>
      <c r="B189" s="14" t="str">
        <f>'_Working3_'!B189</f>
        <v>Deepak patil</v>
      </c>
      <c r="C189" s="14" t="str">
        <f>'_Working3_'!C189</f>
        <v>Deepak patil</v>
      </c>
      <c r="D189" s="14" t="str">
        <f>'_Working3_'!H189</f>
        <v>Night</v>
      </c>
      <c r="E189" s="14" t="str">
        <f>'_Working3_'!I189</f>
        <v>Set 4</v>
      </c>
      <c r="F189" s="14" t="str">
        <f>'_Working3_'!J189</f>
        <v>Feiya- 16</v>
      </c>
      <c r="G189" s="54" t="str">
        <f>'_Working3_'!E189</f>
        <v>173497</v>
      </c>
      <c r="H189" s="54" t="str">
        <f>IF(
A189,
(G189/1000)*vlookup(
B189,
MasterData!$C$2:$G1000,
4,
0
)
,
"")</f>
        <v>173.497</v>
      </c>
    </row>
    <row r="190" ht="15.75" customHeight="1">
      <c r="A190" s="53" t="str">
        <f>'_Working3_'!A190</f>
        <v>3/16/2020</v>
      </c>
      <c r="B190" s="14" t="str">
        <f>'_Working3_'!B190</f>
        <v>Munna Kumar</v>
      </c>
      <c r="C190" s="14" t="str">
        <f>'_Working3_'!C190</f>
        <v>Munna Kumar</v>
      </c>
      <c r="D190" s="14" t="str">
        <f>'_Working3_'!H190</f>
        <v>-</v>
      </c>
      <c r="E190" s="14" t="str">
        <f>'_Working3_'!I190</f>
        <v>-</v>
      </c>
      <c r="F190" s="14" t="str">
        <f>'_Working3_'!J190</f>
        <v>-</v>
      </c>
      <c r="G190" s="54" t="str">
        <f>'_Working3_'!E190</f>
        <v>0</v>
      </c>
      <c r="H190" s="54" t="str">
        <f>IF(
A190,
(G190/1000)*vlookup(
B190,
MasterData!$C$2:$G1000,
4,
0
)
,
"")</f>
        <v>0</v>
      </c>
    </row>
    <row r="191" ht="15.75" customHeight="1">
      <c r="A191" s="53" t="str">
        <f>'_Working3_'!A191</f>
        <v>3/16/2020</v>
      </c>
      <c r="B191" s="14" t="str">
        <f>'_Working3_'!B191</f>
        <v>Laxmikant</v>
      </c>
      <c r="C191" s="14" t="str">
        <f>'_Working3_'!C191</f>
        <v>Laxmikant</v>
      </c>
      <c r="D191" s="14" t="str">
        <f>'_Working3_'!H191</f>
        <v>Night</v>
      </c>
      <c r="E191" s="14" t="str">
        <f>'_Working3_'!I191</f>
        <v>Set 5</v>
      </c>
      <c r="F191" s="14" t="str">
        <f>'_Working3_'!J191</f>
        <v>SWF - 2</v>
      </c>
      <c r="G191" s="54" t="str">
        <f>'_Working3_'!E191</f>
        <v>201239</v>
      </c>
      <c r="H191" s="54" t="str">
        <f>IF(
A191,
(G191/1000)*vlookup(
B191,
MasterData!$C$2:$G1000,
4,
0
)
,
"")</f>
        <v>201.239</v>
      </c>
    </row>
    <row r="192" ht="15.75" customHeight="1">
      <c r="A192" s="53" t="str">
        <f>'_Working3_'!A192</f>
        <v>3/16/2020</v>
      </c>
      <c r="B192" s="14" t="str">
        <f>'_Working3_'!B192</f>
        <v>Raj</v>
      </c>
      <c r="C192" s="14" t="str">
        <f>'_Working3_'!C192</f>
        <v>Raj</v>
      </c>
      <c r="D192" s="14" t="str">
        <f>'_Working3_'!H192</f>
        <v>-</v>
      </c>
      <c r="E192" s="14" t="str">
        <f>'_Working3_'!I192</f>
        <v>-</v>
      </c>
      <c r="F192" s="14" t="str">
        <f>'_Working3_'!J192</f>
        <v>-</v>
      </c>
      <c r="G192" s="54" t="str">
        <f>'_Working3_'!E192</f>
        <v>0</v>
      </c>
      <c r="H192" s="54" t="str">
        <f>IF(
A192,
(G192/1000)*vlookup(
B192,
MasterData!$C$2:$G1000,
4,
0
)
,
"")</f>
        <v>0</v>
      </c>
    </row>
    <row r="193" ht="15.75" customHeight="1">
      <c r="A193" s="53" t="str">
        <f>'_Working3_'!A193</f>
        <v>3/16/2020</v>
      </c>
      <c r="B193" s="14" t="str">
        <f>'_Working3_'!B193</f>
        <v>Anil</v>
      </c>
      <c r="C193" s="14" t="str">
        <f>'_Working3_'!C193</f>
        <v>Anil</v>
      </c>
      <c r="D193" s="14" t="str">
        <f>'_Working3_'!H193</f>
        <v>-</v>
      </c>
      <c r="E193" s="14" t="str">
        <f>'_Working3_'!I193</f>
        <v>-</v>
      </c>
      <c r="F193" s="14" t="str">
        <f>'_Working3_'!J193</f>
        <v>-</v>
      </c>
      <c r="G193" s="54" t="str">
        <f>'_Working3_'!E193</f>
        <v>0</v>
      </c>
      <c r="H193" s="54" t="str">
        <f>IF(
A193,
(G193/1000)*vlookup(
B193,
MasterData!$C$2:$G1000,
4,
0
)
,
"")</f>
        <v>0</v>
      </c>
    </row>
    <row r="194" ht="15.75" customHeight="1">
      <c r="A194" s="53" t="str">
        <f>'_Working3_'!A194</f>
        <v>3/16/2020</v>
      </c>
      <c r="B194" s="14" t="str">
        <f>'_Working3_'!B194</f>
        <v>Niranjan</v>
      </c>
      <c r="C194" s="14" t="str">
        <f>'_Working3_'!C194</f>
        <v>Niranjan</v>
      </c>
      <c r="D194" s="14" t="str">
        <f>'_Working3_'!H194</f>
        <v>Night</v>
      </c>
      <c r="E194" s="14" t="str">
        <f>'_Working3_'!I194</f>
        <v>Set 3</v>
      </c>
      <c r="F194" s="14" t="str">
        <f>'_Working3_'!J194</f>
        <v>Feiya - 1</v>
      </c>
      <c r="G194" s="54" t="str">
        <f>'_Working3_'!E194</f>
        <v>223927</v>
      </c>
      <c r="H194" s="54" t="str">
        <f>IF(
A194,
(G194/1000)*vlookup(
B194,
MasterData!$C$2:$G1000,
4,
0
)
,
"")</f>
        <v>223.927</v>
      </c>
    </row>
    <row r="195" ht="15.75" customHeight="1">
      <c r="A195" s="53" t="str">
        <f>'_Working3_'!A195</f>
        <v>3/16/2020</v>
      </c>
      <c r="B195" s="14" t="str">
        <f>'_Working3_'!B195</f>
        <v>Arjun</v>
      </c>
      <c r="C195" s="14" t="str">
        <f>'_Working3_'!C195</f>
        <v>Arjun</v>
      </c>
      <c r="D195" s="14" t="str">
        <f>'_Working3_'!H195</f>
        <v>-</v>
      </c>
      <c r="E195" s="14" t="str">
        <f>'_Working3_'!I195</f>
        <v>-</v>
      </c>
      <c r="F195" s="14" t="str">
        <f>'_Working3_'!J195</f>
        <v>-</v>
      </c>
      <c r="G195" s="54" t="str">
        <f>'_Working3_'!E195</f>
        <v>0</v>
      </c>
      <c r="H195" s="54" t="str">
        <f>IF(
A195,
(G195/1000)*vlookup(
B195,
MasterData!$C$2:$G1000,
4,
0
)
,
"")</f>
        <v>0</v>
      </c>
    </row>
    <row r="196" ht="15.75" customHeight="1">
      <c r="A196" s="53" t="str">
        <f>'_Working3_'!A196</f>
        <v>3/16/2020</v>
      </c>
      <c r="B196" s="14" t="str">
        <f>'_Working3_'!B196</f>
        <v>Dhaneshwar</v>
      </c>
      <c r="C196" s="14" t="str">
        <f>'_Working3_'!C196</f>
        <v>Dhaneshwar</v>
      </c>
      <c r="D196" s="14" t="str">
        <f>'_Working3_'!H196</f>
        <v>Day</v>
      </c>
      <c r="E196" s="14" t="str">
        <f>'_Working3_'!I196</f>
        <v>Set 5</v>
      </c>
      <c r="F196" s="14" t="str">
        <f>'_Working3_'!J196</f>
        <v>SWF - 2</v>
      </c>
      <c r="G196" s="54" t="str">
        <f>'_Working3_'!E196</f>
        <v>175682</v>
      </c>
      <c r="H196" s="54" t="str">
        <f>IF(
A196,
(G196/1000)*vlookup(
B196,
MasterData!$C$2:$G1000,
4,
0
)
,
"")</f>
        <v>175.682</v>
      </c>
    </row>
    <row r="197" ht="15.75" customHeight="1">
      <c r="A197" s="53" t="str">
        <f>'_Working3_'!A197</f>
        <v>3/17/2020</v>
      </c>
      <c r="B197" s="14" t="str">
        <f>'_Working3_'!B197</f>
        <v>Keshav Patil</v>
      </c>
      <c r="C197" s="14" t="str">
        <f>'_Working3_'!C197</f>
        <v>Keshav Patil</v>
      </c>
      <c r="D197" s="14"/>
      <c r="E197" s="14" t="str">
        <f>'_Working3_'!I197</f>
        <v>Set 1</v>
      </c>
      <c r="F197" s="14" t="str">
        <f>'_Working3_'!J197</f>
        <v>Sheen 2</v>
      </c>
      <c r="G197" s="54" t="str">
        <f>'_Working3_'!E197</f>
        <v>0</v>
      </c>
      <c r="H197" s="54" t="str">
        <f>IF(
A197,
(G197/1000)*vlookup(
B197,
MasterData!$C$2:$G1000,
4,
0
)
,
"")</f>
        <v>0</v>
      </c>
    </row>
    <row r="198" ht="15.75" customHeight="1">
      <c r="A198" s="53" t="str">
        <f>'_Working3_'!A198</f>
        <v>3/17/2020</v>
      </c>
      <c r="B198" s="14" t="str">
        <f>'_Working3_'!B198</f>
        <v>Rahul</v>
      </c>
      <c r="C198" s="14" t="str">
        <f>'_Working3_'!C198</f>
        <v>Rahul</v>
      </c>
      <c r="D198" s="14"/>
      <c r="E198" s="14" t="str">
        <f>'_Working3_'!I198</f>
        <v>Set 4</v>
      </c>
      <c r="F198" s="14" t="str">
        <f>'_Working3_'!J198</f>
        <v>Feiya- 16</v>
      </c>
      <c r="G198" s="54" t="str">
        <f>'_Working3_'!E198</f>
        <v>125842</v>
      </c>
      <c r="H198" s="54" t="str">
        <f>IF(
A198,
(G198/1000)*vlookup(
B198,
MasterData!$C$2:$G1000,
4,
0
)
,
"")</f>
        <v>125.842</v>
      </c>
    </row>
    <row r="199" ht="15.75" customHeight="1">
      <c r="A199" s="53" t="str">
        <f>'_Working3_'!A199</f>
        <v>3/17/2020</v>
      </c>
      <c r="B199" s="14" t="str">
        <f>'_Working3_'!B199</f>
        <v>Kayam</v>
      </c>
      <c r="C199" s="14" t="str">
        <f>'_Working3_'!C199</f>
        <v>Kayam</v>
      </c>
      <c r="D199" s="14"/>
      <c r="E199" s="14" t="str">
        <f>'_Working3_'!I199</f>
        <v>Set 2</v>
      </c>
      <c r="F199" s="14" t="str">
        <f>'_Working3_'!J199</f>
        <v>Feiya - 2</v>
      </c>
      <c r="G199" s="54" t="str">
        <f>'_Working3_'!E199</f>
        <v>191631</v>
      </c>
      <c r="H199" s="54" t="str">
        <f>IF(
A199,
(G199/1000)*vlookup(
B199,
MasterData!$C$2:$G1000,
4,
0
)
,
"")</f>
        <v>191.631</v>
      </c>
    </row>
    <row r="200" ht="15.75" customHeight="1">
      <c r="A200" s="53" t="str">
        <f>'_Working3_'!A200</f>
        <v>3/17/2020</v>
      </c>
      <c r="B200" s="14" t="str">
        <f>'_Working3_'!B200</f>
        <v>Manish</v>
      </c>
      <c r="C200" s="14" t="str">
        <f>'_Working3_'!C200</f>
        <v>Manish</v>
      </c>
      <c r="D200" s="14"/>
      <c r="E200" s="14" t="str">
        <f>'_Working3_'!I200</f>
        <v>-</v>
      </c>
      <c r="F200" s="14" t="str">
        <f>'_Working3_'!J200</f>
        <v>-</v>
      </c>
      <c r="G200" s="54" t="str">
        <f>'_Working3_'!E200</f>
        <v>0</v>
      </c>
      <c r="H200" s="54" t="str">
        <f>IF(
A200,
(G200/1000)*vlookup(
B200,
MasterData!$C$2:$G1000,
4,
0
)
,
"")</f>
        <v>0</v>
      </c>
    </row>
    <row r="201" ht="15.75" customHeight="1">
      <c r="A201" s="53" t="str">
        <f>'_Working3_'!A201</f>
        <v>3/17/2020</v>
      </c>
      <c r="B201" s="14" t="str">
        <f>'_Working3_'!B201</f>
        <v>Anand</v>
      </c>
      <c r="C201" s="14" t="str">
        <f>'_Working3_'!C201</f>
        <v>Anand</v>
      </c>
      <c r="D201" s="14"/>
      <c r="E201" s="14" t="str">
        <f>'_Working3_'!I201</f>
        <v>Set 3</v>
      </c>
      <c r="F201" s="14" t="str">
        <f>'_Working3_'!J201</f>
        <v>Mtex- 1</v>
      </c>
      <c r="G201" s="54" t="str">
        <f>'_Working3_'!E201</f>
        <v>206381</v>
      </c>
      <c r="H201" s="54" t="str">
        <f>IF(
A201,
(G201/1000)*vlookup(
B201,
MasterData!$C$2:$G1000,
4,
0
)
,
"")</f>
        <v>0</v>
      </c>
    </row>
    <row r="202" ht="15.75" customHeight="1">
      <c r="A202" s="53" t="str">
        <f>'_Working3_'!A202</f>
        <v>3/17/2020</v>
      </c>
      <c r="B202" s="14" t="str">
        <f>'_Working3_'!B202</f>
        <v>Guddu</v>
      </c>
      <c r="C202" s="14" t="str">
        <f>'_Working3_'!C202</f>
        <v>Anand</v>
      </c>
      <c r="D202" s="14"/>
      <c r="E202" s="14" t="str">
        <f>'_Working3_'!I202</f>
        <v>-</v>
      </c>
      <c r="F202" s="14" t="str">
        <f>'_Working3_'!J202</f>
        <v>-</v>
      </c>
      <c r="G202" s="54" t="str">
        <f>'_Working3_'!E202</f>
        <v>0</v>
      </c>
      <c r="H202" s="54" t="str">
        <f>IF(
A202,
(G202/1000)*vlookup(
B202,
MasterData!$C$2:$G1000,
4,
0
)
,
"")</f>
        <v>0</v>
      </c>
    </row>
    <row r="203" ht="15.75" customHeight="1">
      <c r="A203" s="53" t="str">
        <f>'_Working3_'!A203</f>
        <v>3/17/2020</v>
      </c>
      <c r="B203" s="14" t="str">
        <f>'_Working3_'!B203</f>
        <v> Rakesh</v>
      </c>
      <c r="C203" s="14" t="str">
        <f>'_Working3_'!C203</f>
        <v>Anand</v>
      </c>
      <c r="D203" s="14"/>
      <c r="E203" s="14" t="str">
        <f>'_Working3_'!I203</f>
        <v>-</v>
      </c>
      <c r="F203" s="14" t="str">
        <f>'_Working3_'!J203</f>
        <v>-</v>
      </c>
      <c r="G203" s="54" t="str">
        <f>'_Working3_'!E203</f>
        <v>0</v>
      </c>
      <c r="H203" s="54" t="str">
        <f>IF(
A203,
(G203/1000)*vlookup(
B203,
MasterData!$C$2:$G1000,
4,
0
)
,
"")</f>
        <v>0</v>
      </c>
    </row>
    <row r="204" ht="15.75" customHeight="1">
      <c r="A204" s="53" t="str">
        <f>'_Working3_'!A204</f>
        <v>3/17/2020</v>
      </c>
      <c r="B204" s="14" t="str">
        <f>'_Working3_'!B204</f>
        <v>Deepak patil</v>
      </c>
      <c r="C204" s="14" t="str">
        <f>'_Working3_'!C204</f>
        <v>Deepak patil</v>
      </c>
      <c r="D204" s="14"/>
      <c r="E204" s="14" t="str">
        <f>'_Working3_'!I204</f>
        <v>Set 4</v>
      </c>
      <c r="F204" s="14" t="str">
        <f>'_Working3_'!J204</f>
        <v>Feiya- 16</v>
      </c>
      <c r="G204" s="54" t="str">
        <f>'_Working3_'!E204</f>
        <v>205980</v>
      </c>
      <c r="H204" s="54" t="str">
        <f>IF(
A204,
(G204/1000)*vlookup(
B204,
MasterData!$C$2:$G1000,
4,
0
)
,
"")</f>
        <v>205.98</v>
      </c>
    </row>
    <row r="205" ht="15.75" customHeight="1">
      <c r="A205" s="53" t="str">
        <f>'_Working3_'!A205</f>
        <v>3/17/2020</v>
      </c>
      <c r="B205" s="14" t="str">
        <f>'_Working3_'!B205</f>
        <v>Munna Kumar</v>
      </c>
      <c r="C205" s="14" t="str">
        <f>'_Working3_'!C205</f>
        <v>Munna Kumar</v>
      </c>
      <c r="D205" s="14"/>
      <c r="E205" s="14" t="str">
        <f>'_Working3_'!I205</f>
        <v>-</v>
      </c>
      <c r="F205" s="14" t="str">
        <f>'_Working3_'!J205</f>
        <v>-</v>
      </c>
      <c r="G205" s="54" t="str">
        <f>'_Working3_'!E205</f>
        <v>0</v>
      </c>
      <c r="H205" s="54" t="str">
        <f>IF(
A205,
(G205/1000)*vlookup(
B205,
MasterData!$C$2:$G1000,
4,
0
)
,
"")</f>
        <v>0</v>
      </c>
    </row>
    <row r="206" ht="15.75" customHeight="1">
      <c r="A206" s="53" t="str">
        <f>'_Working3_'!A206</f>
        <v>3/17/2020</v>
      </c>
      <c r="B206" s="14" t="str">
        <f>'_Working3_'!B206</f>
        <v>Laxmikant</v>
      </c>
      <c r="C206" s="14" t="str">
        <f>'_Working3_'!C206</f>
        <v>Laxmikant</v>
      </c>
      <c r="D206" s="14"/>
      <c r="E206" s="14" t="str">
        <f>'_Working3_'!I206</f>
        <v>Set 5</v>
      </c>
      <c r="F206" s="14" t="str">
        <f>'_Working3_'!J206</f>
        <v>SWF - 2</v>
      </c>
      <c r="G206" s="54" t="str">
        <f>'_Working3_'!E206</f>
        <v>125307</v>
      </c>
      <c r="H206" s="54" t="str">
        <f>IF(
A206,
(G206/1000)*vlookup(
B206,
MasterData!$C$2:$G1000,
4,
0
)
,
"")</f>
        <v>125.307</v>
      </c>
    </row>
    <row r="207" ht="15.75" customHeight="1">
      <c r="A207" s="53" t="str">
        <f>'_Working3_'!A207</f>
        <v>3/17/2020</v>
      </c>
      <c r="B207" s="14" t="str">
        <f>'_Working3_'!B207</f>
        <v>Raj</v>
      </c>
      <c r="C207" s="14" t="str">
        <f>'_Working3_'!C207</f>
        <v>Raj</v>
      </c>
      <c r="D207" s="14"/>
      <c r="E207" s="14" t="str">
        <f>'_Working3_'!I207</f>
        <v>Set 2</v>
      </c>
      <c r="F207" s="14" t="str">
        <f>'_Working3_'!J207</f>
        <v>Mtex- 2</v>
      </c>
      <c r="G207" s="54" t="str">
        <f>'_Working3_'!E207</f>
        <v>203436</v>
      </c>
      <c r="H207" s="54" t="str">
        <f>IF(
A207,
(G207/1000)*vlookup(
B207,
MasterData!$C$2:$G1000,
4,
0
)
,
"")</f>
        <v>203.436</v>
      </c>
    </row>
    <row r="208" ht="15.75" customHeight="1">
      <c r="A208" s="53" t="str">
        <f>'_Working3_'!A208</f>
        <v>3/17/2020</v>
      </c>
      <c r="B208" s="14" t="str">
        <f>'_Working3_'!B208</f>
        <v>Anil</v>
      </c>
      <c r="C208" s="14" t="str">
        <f>'_Working3_'!C208</f>
        <v>Anil</v>
      </c>
      <c r="D208" s="14"/>
      <c r="E208" s="14" t="str">
        <f>'_Working3_'!I208</f>
        <v>-</v>
      </c>
      <c r="F208" s="14" t="str">
        <f>'_Working3_'!J208</f>
        <v>-</v>
      </c>
      <c r="G208" s="54" t="str">
        <f>'_Working3_'!E208</f>
        <v>0</v>
      </c>
      <c r="H208" s="54" t="str">
        <f>IF(
A208,
(G208/1000)*vlookup(
B208,
MasterData!$C$2:$G1000,
4,
0
)
,
"")</f>
        <v>0</v>
      </c>
    </row>
    <row r="209" ht="15.75" customHeight="1">
      <c r="A209" s="53" t="str">
        <f>'_Working3_'!A209</f>
        <v>3/17/2020</v>
      </c>
      <c r="B209" s="14" t="str">
        <f>'_Working3_'!B209</f>
        <v>Niranjan</v>
      </c>
      <c r="C209" s="14" t="str">
        <f>'_Working3_'!C209</f>
        <v>Niranjan</v>
      </c>
      <c r="D209" s="14"/>
      <c r="E209" s="14" t="str">
        <f>'_Working3_'!I209</f>
        <v>Set 3</v>
      </c>
      <c r="F209" s="14" t="str">
        <f>'_Working3_'!J209</f>
        <v>Mtex- 1</v>
      </c>
      <c r="G209" s="54" t="str">
        <f>'_Working3_'!E209</f>
        <v>214018</v>
      </c>
      <c r="H209" s="54" t="str">
        <f>IF(
A209,
(G209/1000)*vlookup(
B209,
MasterData!$C$2:$G1000,
4,
0
)
,
"")</f>
        <v>214.018</v>
      </c>
    </row>
    <row r="210" ht="15.75" customHeight="1">
      <c r="A210" s="53" t="str">
        <f>'_Working3_'!A210</f>
        <v>3/17/2020</v>
      </c>
      <c r="B210" s="14" t="str">
        <f>'_Working3_'!B210</f>
        <v>Arjun</v>
      </c>
      <c r="C210" s="14" t="str">
        <f>'_Working3_'!C210</f>
        <v>Arjun</v>
      </c>
      <c r="D210" s="14"/>
      <c r="E210" s="14" t="str">
        <f>'_Working3_'!I210</f>
        <v>-</v>
      </c>
      <c r="F210" s="14" t="str">
        <f>'_Working3_'!J210</f>
        <v>-</v>
      </c>
      <c r="G210" s="54" t="str">
        <f>'_Working3_'!E210</f>
        <v>0</v>
      </c>
      <c r="H210" s="54" t="str">
        <f>IF(
A210,
(G210/1000)*vlookup(
B210,
MasterData!$C$2:$G1000,
4,
0
)
,
"")</f>
        <v>0</v>
      </c>
    </row>
    <row r="211" ht="15.75" customHeight="1">
      <c r="A211" s="53" t="str">
        <f>'_Working3_'!A211</f>
        <v>3/17/2020</v>
      </c>
      <c r="B211" s="14" t="str">
        <f>'_Working3_'!B211</f>
        <v>Dhaneshwar</v>
      </c>
      <c r="C211" s="14" t="str">
        <f>'_Working3_'!C211</f>
        <v>Dhaneshwar</v>
      </c>
      <c r="D211" s="14"/>
      <c r="E211" s="14" t="str">
        <f>'_Working3_'!I211</f>
        <v>Set 5</v>
      </c>
      <c r="F211" s="14" t="str">
        <f>'_Working3_'!J211</f>
        <v>SWF - 2</v>
      </c>
      <c r="G211" s="54" t="str">
        <f>'_Working3_'!E211</f>
        <v>120345</v>
      </c>
      <c r="H211" s="54" t="str">
        <f>IF(
A211,
(G211/1000)*vlookup(
B211,
MasterData!$C$2:$G1000,
4,
0
)
,
"")</f>
        <v>120.345</v>
      </c>
    </row>
    <row r="212" ht="15.75" customHeight="1">
      <c r="A212" s="53" t="str">
        <f>'_Working3_'!A212</f>
        <v>3/18/2020</v>
      </c>
      <c r="B212" s="14" t="str">
        <f>'_Working3_'!B212</f>
        <v>Keshav Patil</v>
      </c>
      <c r="C212" s="14" t="str">
        <f>'_Working3_'!C212</f>
        <v>Keshav Patil</v>
      </c>
      <c r="D212" s="14"/>
      <c r="E212" s="14" t="str">
        <f>'_Working3_'!I212</f>
        <v>Set 1</v>
      </c>
      <c r="F212" s="14" t="str">
        <f>'_Working3_'!J212</f>
        <v>Sheen 2</v>
      </c>
      <c r="G212" s="54" t="str">
        <f>'_Working3_'!E212</f>
        <v>0</v>
      </c>
      <c r="H212" s="54" t="str">
        <f>IF(
A212,
(G212/1000)*vlookup(
B212,
MasterData!$C$2:$G1000,
4,
0
)
,
"")</f>
        <v>0</v>
      </c>
    </row>
    <row r="213" ht="15.75" customHeight="1">
      <c r="A213" s="53" t="str">
        <f>'_Working3_'!A213</f>
        <v>3/18/2020</v>
      </c>
      <c r="B213" s="14" t="str">
        <f>'_Working3_'!B213</f>
        <v>Rahul</v>
      </c>
      <c r="C213" s="14" t="str">
        <f>'_Working3_'!C213</f>
        <v>Rahul</v>
      </c>
      <c r="D213" s="14"/>
      <c r="E213" s="14" t="str">
        <f>'_Working3_'!I213</f>
        <v>Set 4</v>
      </c>
      <c r="F213" s="14" t="str">
        <f>'_Working3_'!J213</f>
        <v>Feiya- 16</v>
      </c>
      <c r="G213" s="54" t="str">
        <f>'_Working3_'!E213</f>
        <v>148551</v>
      </c>
      <c r="H213" s="54" t="str">
        <f>IF(
A213,
(G213/1000)*vlookup(
B213,
MasterData!$C$2:$G1000,
4,
0
)
,
"")</f>
        <v>148.551</v>
      </c>
    </row>
    <row r="214" ht="15.75" customHeight="1">
      <c r="A214" s="53" t="str">
        <f>'_Working3_'!A214</f>
        <v>3/18/2020</v>
      </c>
      <c r="B214" s="14" t="str">
        <f>'_Working3_'!B214</f>
        <v>Kayam</v>
      </c>
      <c r="C214" s="14" t="str">
        <f>'_Working3_'!C214</f>
        <v>Kayam</v>
      </c>
      <c r="D214" s="14"/>
      <c r="E214" s="14" t="str">
        <f>'_Working3_'!I214</f>
        <v>Set 2</v>
      </c>
      <c r="F214" s="14" t="str">
        <f>'_Working3_'!J214</f>
        <v>Feiya - 2</v>
      </c>
      <c r="G214" s="54" t="str">
        <f>'_Working3_'!E214</f>
        <v>205660</v>
      </c>
      <c r="H214" s="54" t="str">
        <f>IF(
A214,
(G214/1000)*vlookup(
B214,
MasterData!$C$2:$G1000,
4,
0
)
,
"")</f>
        <v>205.66</v>
      </c>
    </row>
    <row r="215" ht="15.75" customHeight="1">
      <c r="A215" s="53" t="str">
        <f>'_Working3_'!A215</f>
        <v>3/18/2020</v>
      </c>
      <c r="B215" s="14" t="str">
        <f>'_Working3_'!B215</f>
        <v>Manish</v>
      </c>
      <c r="C215" s="14" t="str">
        <f>'_Working3_'!C215</f>
        <v>Manish</v>
      </c>
      <c r="D215" s="14"/>
      <c r="E215" s="14" t="str">
        <f>'_Working3_'!I215</f>
        <v>-</v>
      </c>
      <c r="F215" s="14" t="str">
        <f>'_Working3_'!J215</f>
        <v>-</v>
      </c>
      <c r="G215" s="54" t="str">
        <f>'_Working3_'!E215</f>
        <v>0</v>
      </c>
      <c r="H215" s="54" t="str">
        <f>IF(
A215,
(G215/1000)*vlookup(
B215,
MasterData!$C$2:$G1000,
4,
0
)
,
"")</f>
        <v>0</v>
      </c>
    </row>
    <row r="216" ht="15.75" customHeight="1">
      <c r="A216" s="53" t="str">
        <f>'_Working3_'!A216</f>
        <v>3/18/2020</v>
      </c>
      <c r="B216" s="14" t="str">
        <f>'_Working3_'!B216</f>
        <v>Anand</v>
      </c>
      <c r="C216" s="14" t="str">
        <f>'_Working3_'!C216</f>
        <v>Anand</v>
      </c>
      <c r="D216" s="14"/>
      <c r="E216" s="14" t="str">
        <f>'_Working3_'!I216</f>
        <v>Set 3</v>
      </c>
      <c r="F216" s="14" t="str">
        <f>'_Working3_'!J216</f>
        <v>Mtex- 1</v>
      </c>
      <c r="G216" s="54" t="str">
        <f>'_Working3_'!E216</f>
        <v>190255</v>
      </c>
      <c r="H216" s="54" t="str">
        <f>IF(
A216,
(G216/1000)*vlookup(
B216,
MasterData!$C$2:$G1000,
4,
0
)
,
"")</f>
        <v>0</v>
      </c>
    </row>
    <row r="217" ht="15.75" customHeight="1">
      <c r="A217" s="53" t="str">
        <f>'_Working3_'!A217</f>
        <v>3/18/2020</v>
      </c>
      <c r="B217" s="14" t="str">
        <f>'_Working3_'!B217</f>
        <v>Guddu</v>
      </c>
      <c r="C217" s="14" t="str">
        <f>'_Working3_'!C217</f>
        <v>Anand</v>
      </c>
      <c r="D217" s="14"/>
      <c r="E217" s="14" t="str">
        <f>'_Working3_'!I217</f>
        <v>Set 3</v>
      </c>
      <c r="F217" s="14" t="str">
        <f>'_Working3_'!J217</f>
        <v>Feiya - 1</v>
      </c>
      <c r="G217" s="54" t="str">
        <f>'_Working3_'!E217</f>
        <v>217458</v>
      </c>
      <c r="H217" s="54" t="str">
        <f>IF(
A217,
(G217/1000)*vlookup(
B217,
MasterData!$C$2:$G1000,
4,
0
)
,
"")</f>
        <v>43.4916</v>
      </c>
    </row>
    <row r="218" ht="15.75" customHeight="1">
      <c r="A218" s="53" t="str">
        <f>'_Working3_'!A218</f>
        <v>3/18/2020</v>
      </c>
      <c r="B218" s="14" t="str">
        <f>'_Working3_'!B218</f>
        <v> Rakesh</v>
      </c>
      <c r="C218" s="14" t="str">
        <f>'_Working3_'!C218</f>
        <v>Anand</v>
      </c>
      <c r="D218" s="14"/>
      <c r="E218" s="14" t="str">
        <f>'_Working3_'!I218</f>
        <v>-</v>
      </c>
      <c r="F218" s="14" t="str">
        <f>'_Working3_'!J218</f>
        <v>-</v>
      </c>
      <c r="G218" s="54" t="str">
        <f>'_Working3_'!E218</f>
        <v>0</v>
      </c>
      <c r="H218" s="54" t="str">
        <f>IF(
A218,
(G218/1000)*vlookup(
B218,
MasterData!$C$2:$G1000,
4,
0
)
,
"")</f>
        <v>0</v>
      </c>
    </row>
    <row r="219" ht="15.75" customHeight="1">
      <c r="A219" s="53" t="str">
        <f>'_Working3_'!A219</f>
        <v>3/18/2020</v>
      </c>
      <c r="B219" s="14" t="str">
        <f>'_Working3_'!B219</f>
        <v>Deepak patil</v>
      </c>
      <c r="C219" s="14" t="str">
        <f>'_Working3_'!C219</f>
        <v>Deepak patil</v>
      </c>
      <c r="D219" s="14"/>
      <c r="E219" s="14" t="str">
        <f>'_Working3_'!I219</f>
        <v>Set 4</v>
      </c>
      <c r="F219" s="14" t="str">
        <f>'_Working3_'!J219</f>
        <v>24 head</v>
      </c>
      <c r="G219" s="54" t="str">
        <f>'_Working3_'!E219</f>
        <v>166448</v>
      </c>
      <c r="H219" s="54" t="str">
        <f>IF(
A219,
(G219/1000)*vlookup(
B219,
MasterData!$C$2:$G1000,
4,
0
)
,
"")</f>
        <v>166.448</v>
      </c>
    </row>
    <row r="220" ht="15.75" customHeight="1">
      <c r="A220" s="53" t="str">
        <f>'_Working3_'!A220</f>
        <v>3/18/2020</v>
      </c>
      <c r="B220" s="14" t="str">
        <f>'_Working3_'!B220</f>
        <v>Munna Kumar</v>
      </c>
      <c r="C220" s="14" t="str">
        <f>'_Working3_'!C220</f>
        <v>Munna Kumar</v>
      </c>
      <c r="D220" s="14"/>
      <c r="E220" s="14" t="str">
        <f>'_Working3_'!I220</f>
        <v>-</v>
      </c>
      <c r="F220" s="14" t="str">
        <f>'_Working3_'!J220</f>
        <v>-</v>
      </c>
      <c r="G220" s="54" t="str">
        <f>'_Working3_'!E220</f>
        <v>0</v>
      </c>
      <c r="H220" s="54" t="str">
        <f>IF(
A220,
(G220/1000)*vlookup(
B220,
MasterData!$C$2:$G1000,
4,
0
)
,
"")</f>
        <v>0</v>
      </c>
    </row>
    <row r="221" ht="15.75" customHeight="1">
      <c r="A221" s="53" t="str">
        <f>'_Working3_'!A221</f>
        <v>3/18/2020</v>
      </c>
      <c r="B221" s="14" t="str">
        <f>'_Working3_'!B221</f>
        <v>Laxmikant</v>
      </c>
      <c r="C221" s="14" t="str">
        <f>'_Working3_'!C221</f>
        <v>Laxmikant</v>
      </c>
      <c r="D221" s="14"/>
      <c r="E221" s="14" t="str">
        <f>'_Working3_'!I221</f>
        <v>Set 5</v>
      </c>
      <c r="F221" s="14" t="str">
        <f>'_Working3_'!J221</f>
        <v>SWF - 2</v>
      </c>
      <c r="G221" s="54" t="str">
        <f>'_Working3_'!E221</f>
        <v>135836</v>
      </c>
      <c r="H221" s="54" t="str">
        <f>IF(
A221,
(G221/1000)*vlookup(
B221,
MasterData!$C$2:$G1000,
4,
0
)
,
"")</f>
        <v>135.836</v>
      </c>
    </row>
    <row r="222" ht="15.75" customHeight="1">
      <c r="A222" s="53" t="str">
        <f>'_Working3_'!A222</f>
        <v>3/18/2020</v>
      </c>
      <c r="B222" s="14" t="str">
        <f>'_Working3_'!B222</f>
        <v>Raj</v>
      </c>
      <c r="C222" s="14" t="str">
        <f>'_Working3_'!C222</f>
        <v>Raj</v>
      </c>
      <c r="D222" s="14"/>
      <c r="E222" s="14" t="str">
        <f>'_Working3_'!I222</f>
        <v>-</v>
      </c>
      <c r="F222" s="14" t="str">
        <f>'_Working3_'!J222</f>
        <v>-</v>
      </c>
      <c r="G222" s="54" t="str">
        <f>'_Working3_'!E222</f>
        <v>0</v>
      </c>
      <c r="H222" s="54" t="str">
        <f>IF(
A222,
(G222/1000)*vlookup(
B222,
MasterData!$C$2:$G1000,
4,
0
)
,
"")</f>
        <v>0</v>
      </c>
    </row>
    <row r="223" ht="15.75" customHeight="1">
      <c r="A223" s="53" t="str">
        <f>'_Working3_'!A223</f>
        <v>3/18/2020</v>
      </c>
      <c r="B223" s="14" t="str">
        <f>'_Working3_'!B223</f>
        <v>Anil</v>
      </c>
      <c r="C223" s="14" t="str">
        <f>'_Working3_'!C223</f>
        <v>Anil</v>
      </c>
      <c r="D223" s="14"/>
      <c r="E223" s="14" t="str">
        <f>'_Working3_'!I223</f>
        <v>-</v>
      </c>
      <c r="F223" s="14" t="str">
        <f>'_Working3_'!J223</f>
        <v>-</v>
      </c>
      <c r="G223" s="54" t="str">
        <f>'_Working3_'!E223</f>
        <v>0</v>
      </c>
      <c r="H223" s="54" t="str">
        <f>IF(
A223,
(G223/1000)*vlookup(
B223,
MasterData!$C$2:$G1000,
4,
0
)
,
"")</f>
        <v>0</v>
      </c>
    </row>
    <row r="224" ht="15.75" customHeight="1">
      <c r="A224" s="53" t="str">
        <f>'_Working3_'!A224</f>
        <v>3/18/2020</v>
      </c>
      <c r="B224" s="14" t="str">
        <f>'_Working3_'!B224</f>
        <v>Niranjan</v>
      </c>
      <c r="C224" s="14" t="str">
        <f>'_Working3_'!C224</f>
        <v>Niranjan</v>
      </c>
      <c r="D224" s="14"/>
      <c r="E224" s="14" t="str">
        <f>'_Working3_'!I224</f>
        <v>Set 3</v>
      </c>
      <c r="F224" s="14" t="str">
        <f>'_Working3_'!J224</f>
        <v>Feiya - 1</v>
      </c>
      <c r="G224" s="54" t="str">
        <f>'_Working3_'!E224</f>
        <v>163188</v>
      </c>
      <c r="H224" s="54" t="str">
        <f>IF(
A224,
(G224/1000)*vlookup(
B224,
MasterData!$C$2:$G1000,
4,
0
)
,
"")</f>
        <v>163.188</v>
      </c>
    </row>
    <row r="225" ht="15.75" customHeight="1">
      <c r="A225" s="53" t="str">
        <f>'_Working3_'!A225</f>
        <v>3/18/2020</v>
      </c>
      <c r="B225" s="14" t="str">
        <f>'_Working3_'!B225</f>
        <v>Arjun</v>
      </c>
      <c r="C225" s="14" t="str">
        <f>'_Working3_'!C225</f>
        <v>Arjun</v>
      </c>
      <c r="D225" s="14"/>
      <c r="E225" s="14" t="str">
        <f>'_Working3_'!I225</f>
        <v>Set 5</v>
      </c>
      <c r="F225" s="14" t="str">
        <f>'_Working3_'!J225</f>
        <v>SWF - 2</v>
      </c>
      <c r="G225" s="54" t="str">
        <f>'_Working3_'!E225</f>
        <v>140261</v>
      </c>
      <c r="H225" s="54" t="str">
        <f>IF(
A225,
(G225/1000)*vlookup(
B225,
MasterData!$C$2:$G1000,
4,
0
)
,
"")</f>
        <v>140.261</v>
      </c>
    </row>
    <row r="226" ht="15.75" customHeight="1">
      <c r="A226" s="53" t="str">
        <f>'_Working3_'!A226</f>
        <v>3/18/2020</v>
      </c>
      <c r="B226" s="14" t="str">
        <f>'_Working3_'!B226</f>
        <v>Dhaneshwar</v>
      </c>
      <c r="C226" s="14" t="str">
        <f>'_Working3_'!C226</f>
        <v>Dhaneshwar</v>
      </c>
      <c r="D226" s="14"/>
      <c r="E226" s="14" t="str">
        <f>'_Working3_'!I226</f>
        <v>Set 5</v>
      </c>
      <c r="F226" s="14" t="str">
        <f>'_Working3_'!J226</f>
        <v>SWF - 2</v>
      </c>
      <c r="G226" s="54" t="str">
        <f>'_Working3_'!E226</f>
        <v>120721</v>
      </c>
      <c r="H226" s="54" t="str">
        <f>IF(
A226,
(G226/1000)*vlookup(
B226,
MasterData!$C$2:$G1000,
4,
0
)
,
"")</f>
        <v>120.721</v>
      </c>
    </row>
    <row r="227" ht="15.75" customHeight="1">
      <c r="A227" s="53" t="str">
        <f>'_Working3_'!A227</f>
        <v>3/19/2020</v>
      </c>
      <c r="B227" s="14" t="str">
        <f>'_Working3_'!B227</f>
        <v>Keshav Patil</v>
      </c>
      <c r="C227" s="14" t="str">
        <f>'_Working3_'!C227</f>
        <v>Keshav Patil</v>
      </c>
      <c r="D227" s="14"/>
      <c r="E227" s="14" t="str">
        <f>'_Working3_'!I227</f>
        <v>Set 1</v>
      </c>
      <c r="F227" s="14" t="str">
        <f>'_Working3_'!J227</f>
        <v>Sheen 2</v>
      </c>
      <c r="G227" s="54" t="str">
        <f>'_Working3_'!E227</f>
        <v>0</v>
      </c>
      <c r="H227" s="54" t="str">
        <f>IF(
A227,
(G227/1000)*vlookup(
B227,
MasterData!$C$2:$G1000,
4,
0
)
,
"")</f>
        <v>0</v>
      </c>
    </row>
    <row r="228" ht="15.75" customHeight="1">
      <c r="A228" s="53" t="str">
        <f>'_Working3_'!A228</f>
        <v>3/19/2020</v>
      </c>
      <c r="B228" s="14" t="str">
        <f>'_Working3_'!B228</f>
        <v>Rahul</v>
      </c>
      <c r="C228" s="14" t="str">
        <f>'_Working3_'!C228</f>
        <v>Rahul</v>
      </c>
      <c r="D228" s="14"/>
      <c r="E228" s="14" t="str">
        <f>'_Working3_'!I228</f>
        <v>Set 4</v>
      </c>
      <c r="F228" s="14" t="str">
        <f>'_Working3_'!J228</f>
        <v>Feiya- 16</v>
      </c>
      <c r="G228" s="54" t="str">
        <f>'_Working3_'!E228</f>
        <v>135695</v>
      </c>
      <c r="H228" s="54" t="str">
        <f>IF(
A228,
(G228/1000)*vlookup(
B228,
MasterData!$C$2:$G1000,
4,
0
)
,
"")</f>
        <v>135.695</v>
      </c>
    </row>
    <row r="229" ht="15.75" customHeight="1">
      <c r="A229" s="53" t="str">
        <f>'_Working3_'!A229</f>
        <v>3/19/2020</v>
      </c>
      <c r="B229" s="14" t="str">
        <f>'_Working3_'!B229</f>
        <v>Kayam</v>
      </c>
      <c r="C229" s="14" t="str">
        <f>'_Working3_'!C229</f>
        <v>Kayam</v>
      </c>
      <c r="D229" s="14"/>
      <c r="E229" s="14" t="str">
        <f>'_Working3_'!I229</f>
        <v>Set 2</v>
      </c>
      <c r="F229" s="14" t="str">
        <f>'_Working3_'!J229</f>
        <v>Mtex- 2</v>
      </c>
      <c r="G229" s="54" t="str">
        <f>'_Working3_'!E229</f>
        <v>165625</v>
      </c>
      <c r="H229" s="54" t="str">
        <f>IF(
A229,
(G229/1000)*vlookup(
B229,
MasterData!$C$2:$G1000,
4,
0
)
,
"")</f>
        <v>165.625</v>
      </c>
    </row>
    <row r="230" ht="15.75" customHeight="1">
      <c r="A230" s="53" t="str">
        <f>'_Working3_'!A230</f>
        <v>3/19/2020</v>
      </c>
      <c r="B230" s="14" t="str">
        <f>'_Working3_'!B230</f>
        <v>Manish</v>
      </c>
      <c r="C230" s="14" t="str">
        <f>'_Working3_'!C230</f>
        <v>Manish</v>
      </c>
      <c r="D230" s="14"/>
      <c r="E230" s="14" t="str">
        <f>'_Working3_'!I230</f>
        <v>-</v>
      </c>
      <c r="F230" s="14" t="str">
        <f>'_Working3_'!J230</f>
        <v>-</v>
      </c>
      <c r="G230" s="54" t="str">
        <f>'_Working3_'!E230</f>
        <v>0</v>
      </c>
      <c r="H230" s="54" t="str">
        <f>IF(
A230,
(G230/1000)*vlookup(
B230,
MasterData!$C$2:$G1000,
4,
0
)
,
"")</f>
        <v>0</v>
      </c>
    </row>
    <row r="231" ht="15.75" customHeight="1">
      <c r="A231" s="53" t="str">
        <f>'_Working3_'!A231</f>
        <v>3/19/2020</v>
      </c>
      <c r="B231" s="14" t="str">
        <f>'_Working3_'!B231</f>
        <v>Anand</v>
      </c>
      <c r="C231" s="14" t="str">
        <f>'_Working3_'!C231</f>
        <v>Anand</v>
      </c>
      <c r="D231" s="14"/>
      <c r="E231" s="14" t="str">
        <f>'_Working3_'!I231</f>
        <v>Set 3</v>
      </c>
      <c r="F231" s="14" t="str">
        <f>'_Working3_'!J231</f>
        <v>Mtex- 1</v>
      </c>
      <c r="G231" s="54" t="str">
        <f>'_Working3_'!E231</f>
        <v>155966</v>
      </c>
      <c r="H231" s="54" t="str">
        <f>IF(
A231,
(G231/1000)*vlookup(
B231,
MasterData!$C$2:$G1000,
4,
0
)
,
"")</f>
        <v>0</v>
      </c>
    </row>
    <row r="232" ht="15.75" customHeight="1">
      <c r="A232" s="53" t="str">
        <f>'_Working3_'!A232</f>
        <v>3/19/2020</v>
      </c>
      <c r="B232" s="14" t="str">
        <f>'_Working3_'!B232</f>
        <v>Guddu</v>
      </c>
      <c r="C232" s="14" t="str">
        <f>'_Working3_'!C232</f>
        <v>Anand</v>
      </c>
      <c r="D232" s="14"/>
      <c r="E232" s="14" t="str">
        <f>'_Working3_'!I232</f>
        <v>-</v>
      </c>
      <c r="F232" s="14" t="str">
        <f>'_Working3_'!J232</f>
        <v>-</v>
      </c>
      <c r="G232" s="54" t="str">
        <f>'_Working3_'!E232</f>
        <v>0</v>
      </c>
      <c r="H232" s="54" t="str">
        <f>IF(
A232,
(G232/1000)*vlookup(
B232,
MasterData!$C$2:$G1000,
4,
0
)
,
"")</f>
        <v>0</v>
      </c>
    </row>
    <row r="233" ht="15.75" customHeight="1">
      <c r="A233" s="53" t="str">
        <f>'_Working3_'!A233</f>
        <v>3/19/2020</v>
      </c>
      <c r="B233" s="14" t="str">
        <f>'_Working3_'!B233</f>
        <v> Rakesh</v>
      </c>
      <c r="C233" s="14" t="str">
        <f>'_Working3_'!C233</f>
        <v>Anand</v>
      </c>
      <c r="D233" s="14"/>
      <c r="E233" s="14" t="str">
        <f>'_Working3_'!I233</f>
        <v>-</v>
      </c>
      <c r="F233" s="14" t="str">
        <f>'_Working3_'!J233</f>
        <v>-</v>
      </c>
      <c r="G233" s="54" t="str">
        <f>'_Working3_'!E233</f>
        <v>0</v>
      </c>
      <c r="H233" s="54" t="str">
        <f>IF(
A233,
(G233/1000)*vlookup(
B233,
MasterData!$C$2:$G1000,
4,
0
)
,
"")</f>
        <v>0</v>
      </c>
    </row>
    <row r="234" ht="15.75" customHeight="1">
      <c r="A234" s="53" t="str">
        <f>'_Working3_'!A234</f>
        <v>3/19/2020</v>
      </c>
      <c r="B234" s="14" t="str">
        <f>'_Working3_'!B234</f>
        <v>Deepak patil</v>
      </c>
      <c r="C234" s="14" t="str">
        <f>'_Working3_'!C234</f>
        <v>Deepak patil</v>
      </c>
      <c r="D234" s="14"/>
      <c r="E234" s="14" t="str">
        <f>'_Working3_'!I234</f>
        <v>Set 4</v>
      </c>
      <c r="F234" s="14" t="str">
        <f>'_Working3_'!J234</f>
        <v>Feiya- 16</v>
      </c>
      <c r="G234" s="54" t="str">
        <f>'_Working3_'!E234</f>
        <v>165326</v>
      </c>
      <c r="H234" s="54" t="str">
        <f>IF(
A234,
(G234/1000)*vlookup(
B234,
MasterData!$C$2:$G1000,
4,
0
)
,
"")</f>
        <v>165.326</v>
      </c>
    </row>
    <row r="235" ht="15.75" customHeight="1">
      <c r="A235" s="53" t="str">
        <f>'_Working3_'!A235</f>
        <v>3/19/2020</v>
      </c>
      <c r="B235" s="14" t="str">
        <f>'_Working3_'!B235</f>
        <v>Munna Kumar</v>
      </c>
      <c r="C235" s="14" t="str">
        <f>'_Working3_'!C235</f>
        <v>Munna Kumar</v>
      </c>
      <c r="D235" s="14"/>
      <c r="E235" s="14" t="str">
        <f>'_Working3_'!I235</f>
        <v>-</v>
      </c>
      <c r="F235" s="14" t="str">
        <f>'_Working3_'!J235</f>
        <v>-</v>
      </c>
      <c r="G235" s="54" t="str">
        <f>'_Working3_'!E235</f>
        <v>0</v>
      </c>
      <c r="H235" s="54" t="str">
        <f>IF(
A235,
(G235/1000)*vlookup(
B235,
MasterData!$C$2:$G1000,
4,
0
)
,
"")</f>
        <v>0</v>
      </c>
    </row>
    <row r="236" ht="15.75" customHeight="1">
      <c r="A236" s="53" t="str">
        <f>'_Working3_'!A236</f>
        <v>3/19/2020</v>
      </c>
      <c r="B236" s="14" t="str">
        <f>'_Working3_'!B236</f>
        <v>Laxmikant</v>
      </c>
      <c r="C236" s="14" t="str">
        <f>'_Working3_'!C236</f>
        <v>Laxmikant</v>
      </c>
      <c r="D236" s="14"/>
      <c r="E236" s="14" t="str">
        <f>'_Working3_'!I236</f>
        <v>Set 5</v>
      </c>
      <c r="F236" s="14" t="str">
        <f>'_Working3_'!J236</f>
        <v>SWF - 2</v>
      </c>
      <c r="G236" s="54" t="str">
        <f>'_Working3_'!E236</f>
        <v>160689</v>
      </c>
      <c r="H236" s="54" t="str">
        <f>IF(
A236,
(G236/1000)*vlookup(
B236,
MasterData!$C$2:$G1000,
4,
0
)
,
"")</f>
        <v>160.689</v>
      </c>
    </row>
    <row r="237" ht="15.75" customHeight="1">
      <c r="A237" s="53" t="str">
        <f>'_Working3_'!A237</f>
        <v>3/19/2020</v>
      </c>
      <c r="B237" s="14" t="str">
        <f>'_Working3_'!B237</f>
        <v>Raj</v>
      </c>
      <c r="C237" s="14" t="str">
        <f>'_Working3_'!C237</f>
        <v>Raj</v>
      </c>
      <c r="D237" s="14"/>
      <c r="E237" s="14" t="str">
        <f>'_Working3_'!I237</f>
        <v>Set 2</v>
      </c>
      <c r="F237" s="14" t="str">
        <f>'_Working3_'!J237</f>
        <v>Mtex- 2</v>
      </c>
      <c r="G237" s="54" t="str">
        <f>'_Working3_'!E237</f>
        <v>217956</v>
      </c>
      <c r="H237" s="54" t="str">
        <f>IF(
A237,
(G237/1000)*vlookup(
B237,
MasterData!$C$2:$G1000,
4,
0
)
,
"")</f>
        <v>217.956</v>
      </c>
    </row>
    <row r="238" ht="15.75" customHeight="1">
      <c r="A238" s="53" t="str">
        <f>'_Working3_'!A238</f>
        <v>3/19/2020</v>
      </c>
      <c r="B238" s="14" t="str">
        <f>'_Working3_'!B238</f>
        <v>Anil</v>
      </c>
      <c r="C238" s="14" t="str">
        <f>'_Working3_'!C238</f>
        <v>Anil</v>
      </c>
      <c r="D238" s="14"/>
      <c r="E238" s="14" t="str">
        <f>'_Working3_'!I238</f>
        <v>-</v>
      </c>
      <c r="F238" s="14" t="str">
        <f>'_Working3_'!J238</f>
        <v>-</v>
      </c>
      <c r="G238" s="54" t="str">
        <f>'_Working3_'!E238</f>
        <v>0</v>
      </c>
      <c r="H238" s="54" t="str">
        <f>IF(
A238,
(G238/1000)*vlookup(
B238,
MasterData!$C$2:$G1000,
4,
0
)
,
"")</f>
        <v>0</v>
      </c>
    </row>
    <row r="239" ht="15.75" customHeight="1">
      <c r="A239" s="53" t="str">
        <f>'_Working3_'!A239</f>
        <v>3/19/2020</v>
      </c>
      <c r="B239" s="14" t="str">
        <f>'_Working3_'!B239</f>
        <v>Niranjan</v>
      </c>
      <c r="C239" s="14" t="str">
        <f>'_Working3_'!C239</f>
        <v>Niranjan</v>
      </c>
      <c r="D239" s="14"/>
      <c r="E239" s="14" t="str">
        <f>'_Working3_'!I239</f>
        <v>Set 3</v>
      </c>
      <c r="F239" s="14" t="str">
        <f>'_Working3_'!J239</f>
        <v>Mtex- 1</v>
      </c>
      <c r="G239" s="54" t="str">
        <f>'_Working3_'!E239</f>
        <v>183491</v>
      </c>
      <c r="H239" s="54" t="str">
        <f>IF(
A239,
(G239/1000)*vlookup(
B239,
MasterData!$C$2:$G1000,
4,
0
)
,
"")</f>
        <v>183.491</v>
      </c>
    </row>
    <row r="240" ht="15.75" customHeight="1">
      <c r="A240" s="53" t="str">
        <f>'_Working3_'!A240</f>
        <v>3/19/2020</v>
      </c>
      <c r="B240" s="14" t="str">
        <f>'_Working3_'!B240</f>
        <v>Arjun</v>
      </c>
      <c r="C240" s="14" t="str">
        <f>'_Working3_'!C240</f>
        <v>Arjun</v>
      </c>
      <c r="D240" s="14"/>
      <c r="E240" s="14" t="str">
        <f>'_Working3_'!I240</f>
        <v>-</v>
      </c>
      <c r="F240" s="14" t="str">
        <f>'_Working3_'!J240</f>
        <v>-</v>
      </c>
      <c r="G240" s="54" t="str">
        <f>'_Working3_'!E240</f>
        <v>0</v>
      </c>
      <c r="H240" s="54" t="str">
        <f>IF(
A240,
(G240/1000)*vlookup(
B240,
MasterData!$C$2:$G1000,
4,
0
)
,
"")</f>
        <v>0</v>
      </c>
    </row>
    <row r="241" ht="15.75" customHeight="1">
      <c r="A241" s="53" t="str">
        <f>'_Working3_'!A241</f>
        <v>3/19/2020</v>
      </c>
      <c r="B241" s="14" t="str">
        <f>'_Working3_'!B241</f>
        <v>Dhaneshwar</v>
      </c>
      <c r="C241" s="14" t="str">
        <f>'_Working3_'!C241</f>
        <v>Dhaneshwar</v>
      </c>
      <c r="D241" s="14"/>
      <c r="E241" s="14" t="str">
        <f>'_Working3_'!I241</f>
        <v>Set 5</v>
      </c>
      <c r="F241" s="14" t="str">
        <f>'_Working3_'!J241</f>
        <v>SWF - 2</v>
      </c>
      <c r="G241" s="54" t="str">
        <f>'_Working3_'!E241</f>
        <v>140582</v>
      </c>
      <c r="H241" s="54" t="str">
        <f>IF(
A241,
(G241/1000)*vlookup(
B241,
MasterData!$C$2:$G1000,
4,
0
)
,
"")</f>
        <v>140.582</v>
      </c>
    </row>
    <row r="242" ht="15.75" customHeight="1">
      <c r="A242" s="53" t="str">
        <f>'_Working3_'!A242</f>
        <v/>
      </c>
      <c r="B242" s="14" t="str">
        <f>'_Working3_'!B242</f>
        <v/>
      </c>
      <c r="C242" s="14" t="str">
        <f>'_Working3_'!C242</f>
        <v/>
      </c>
      <c r="D242" s="14"/>
      <c r="E242" s="14" t="str">
        <f>'_Working3_'!I242</f>
        <v/>
      </c>
      <c r="F242" s="14" t="str">
        <f>'_Working3_'!J242</f>
        <v/>
      </c>
      <c r="G242" s="54" t="str">
        <f>'_Working3_'!E242</f>
        <v/>
      </c>
      <c r="H242" s="54" t="str">
        <f>IF(
A242,
(G242/1000)*vlookup(
B242,
MasterData!$C$2:$G1001,
4,
0
)
,
"")</f>
        <v/>
      </c>
    </row>
    <row r="243" ht="15.75" customHeight="1">
      <c r="A243" s="53" t="str">
        <f>'_Working3_'!A243</f>
        <v/>
      </c>
      <c r="B243" s="14" t="str">
        <f>'_Working3_'!B243</f>
        <v/>
      </c>
      <c r="C243" s="14" t="str">
        <f>'_Working3_'!C243</f>
        <v/>
      </c>
      <c r="D243" s="14"/>
      <c r="E243" s="14" t="str">
        <f>'_Working3_'!I243</f>
        <v/>
      </c>
      <c r="F243" s="14" t="str">
        <f>'_Working3_'!J243</f>
        <v/>
      </c>
      <c r="G243" s="54" t="str">
        <f>'_Working3_'!E243</f>
        <v/>
      </c>
      <c r="H243" s="54" t="str">
        <f>IF(
A243,
(G243/1000)*vlookup(
B243,
MasterData!$C$2:$G1002,
4,
0
)
,
"")</f>
        <v/>
      </c>
    </row>
    <row r="244" ht="15.75" customHeight="1">
      <c r="A244" s="53" t="str">
        <f>'_Working3_'!A244</f>
        <v/>
      </c>
      <c r="B244" s="14" t="str">
        <f>'_Working3_'!B244</f>
        <v/>
      </c>
      <c r="C244" s="14" t="str">
        <f>'_Working3_'!C244</f>
        <v/>
      </c>
      <c r="D244" s="14"/>
      <c r="E244" s="14" t="str">
        <f>'_Working3_'!I244</f>
        <v/>
      </c>
      <c r="F244" s="14" t="str">
        <f>'_Working3_'!J244</f>
        <v/>
      </c>
      <c r="G244" s="54" t="str">
        <f>'_Working3_'!E244</f>
        <v/>
      </c>
      <c r="H244" s="54" t="str">
        <f>IF(
A244,
(G244/1000)*vlookup(
B244,
MasterData!$C$2:$G1003,
4,
0
)
,
"")</f>
        <v/>
      </c>
    </row>
    <row r="245" ht="15.75" customHeight="1">
      <c r="A245" s="53" t="str">
        <f>'_Working3_'!A245</f>
        <v/>
      </c>
      <c r="B245" s="14" t="str">
        <f>'_Working3_'!B245</f>
        <v/>
      </c>
      <c r="C245" s="14" t="str">
        <f>'_Working3_'!C245</f>
        <v/>
      </c>
      <c r="D245" s="14"/>
      <c r="E245" s="14" t="str">
        <f>'_Working3_'!I245</f>
        <v/>
      </c>
      <c r="F245" s="14" t="str">
        <f>'_Working3_'!J245</f>
        <v/>
      </c>
      <c r="G245" s="54" t="str">
        <f>'_Working3_'!E245</f>
        <v/>
      </c>
      <c r="H245" s="54" t="str">
        <f>IF(
A245,
(G245/1000)*vlookup(
B245,
MasterData!$C$2:$G1004,
4,
0
)
,
"")</f>
        <v/>
      </c>
    </row>
    <row r="246" ht="15.75" customHeight="1">
      <c r="A246" s="53" t="str">
        <f>'_Working3_'!A246</f>
        <v/>
      </c>
      <c r="B246" s="14" t="str">
        <f>'_Working3_'!B246</f>
        <v/>
      </c>
      <c r="C246" s="14" t="str">
        <f>'_Working3_'!C246</f>
        <v/>
      </c>
      <c r="D246" s="14"/>
      <c r="E246" s="14" t="str">
        <f>'_Working3_'!I246</f>
        <v/>
      </c>
      <c r="F246" s="14" t="str">
        <f>'_Working3_'!J246</f>
        <v/>
      </c>
      <c r="G246" s="54" t="str">
        <f>'_Working3_'!E246</f>
        <v/>
      </c>
      <c r="H246" s="54" t="str">
        <f>IF(
A246,
(G246/1000)*vlookup(
B246,
MasterData!$C$2:$G1005,
4,
0
)
,
"")</f>
        <v/>
      </c>
    </row>
    <row r="247" ht="15.75" customHeight="1">
      <c r="A247" s="53" t="str">
        <f>'_Working3_'!A247</f>
        <v/>
      </c>
      <c r="B247" s="14" t="str">
        <f>'_Working3_'!B247</f>
        <v/>
      </c>
      <c r="C247" s="14" t="str">
        <f>'_Working3_'!C247</f>
        <v/>
      </c>
      <c r="D247" s="14"/>
      <c r="E247" s="14" t="str">
        <f>'_Working3_'!I247</f>
        <v/>
      </c>
      <c r="F247" s="14" t="str">
        <f>'_Working3_'!J247</f>
        <v/>
      </c>
      <c r="G247" s="54" t="str">
        <f>'_Working3_'!E247</f>
        <v/>
      </c>
      <c r="H247" s="54" t="str">
        <f>IF(
A247,
(G247/1000)*vlookup(
B247,
MasterData!$C$2:$G1006,
4,
0
)
,
"")</f>
        <v/>
      </c>
    </row>
    <row r="248" ht="15.75" customHeight="1">
      <c r="A248" s="53" t="str">
        <f>'_Working3_'!A248</f>
        <v/>
      </c>
      <c r="B248" s="14" t="str">
        <f>'_Working3_'!B248</f>
        <v/>
      </c>
      <c r="C248" s="14" t="str">
        <f>'_Working3_'!C248</f>
        <v/>
      </c>
      <c r="D248" s="14"/>
      <c r="E248" s="14" t="str">
        <f>'_Working3_'!I248</f>
        <v/>
      </c>
      <c r="F248" s="14" t="str">
        <f>'_Working3_'!J248</f>
        <v/>
      </c>
      <c r="G248" s="54" t="str">
        <f>'_Working3_'!E248</f>
        <v/>
      </c>
      <c r="H248" s="54" t="str">
        <f>IF(
A248,
(G248/1000)*vlookup(
B248,
MasterData!$C$2:$G1007,
4,
0
)
,
"")</f>
        <v/>
      </c>
    </row>
    <row r="249" ht="15.75" customHeight="1">
      <c r="A249" s="53" t="str">
        <f>'_Working3_'!A249</f>
        <v/>
      </c>
      <c r="B249" s="14" t="str">
        <f>'_Working3_'!B249</f>
        <v/>
      </c>
      <c r="C249" s="14" t="str">
        <f>'_Working3_'!C249</f>
        <v/>
      </c>
      <c r="D249" s="14"/>
      <c r="E249" s="14" t="str">
        <f>'_Working3_'!I249</f>
        <v/>
      </c>
      <c r="F249" s="14" t="str">
        <f>'_Working3_'!J249</f>
        <v/>
      </c>
      <c r="G249" s="54" t="str">
        <f>'_Working3_'!E249</f>
        <v/>
      </c>
      <c r="H249" s="54" t="str">
        <f>IF(
A249,
(G249/1000)*vlookup(
B249,
MasterData!$C$2:$G1008,
4,
0
)
,
"")</f>
        <v/>
      </c>
    </row>
    <row r="250" ht="15.75" customHeight="1">
      <c r="A250" s="53" t="str">
        <f>'_Working3_'!A250</f>
        <v/>
      </c>
      <c r="B250" s="14" t="str">
        <f>'_Working3_'!B250</f>
        <v/>
      </c>
      <c r="C250" s="14" t="str">
        <f>'_Working3_'!C250</f>
        <v/>
      </c>
      <c r="D250" s="14"/>
      <c r="E250" s="14" t="str">
        <f>'_Working3_'!I250</f>
        <v/>
      </c>
      <c r="F250" s="14" t="str">
        <f>'_Working3_'!J250</f>
        <v/>
      </c>
      <c r="G250" s="54" t="str">
        <f>'_Working3_'!E250</f>
        <v/>
      </c>
      <c r="H250" s="54" t="str">
        <f>IF(
A250,
(G250/1000)*vlookup(
B250,
MasterData!$C$2:$G1009,
4,
0
)
,
"")</f>
        <v/>
      </c>
    </row>
    <row r="251" ht="15.75" customHeight="1">
      <c r="A251" s="53" t="str">
        <f>'_Working3_'!A251</f>
        <v/>
      </c>
      <c r="B251" s="14" t="str">
        <f>'_Working3_'!B251</f>
        <v/>
      </c>
      <c r="C251" s="14" t="str">
        <f>'_Working3_'!C251</f>
        <v/>
      </c>
      <c r="D251" s="14"/>
      <c r="E251" s="14" t="str">
        <f>'_Working3_'!I251</f>
        <v/>
      </c>
      <c r="F251" s="14" t="str">
        <f>'_Working3_'!J251</f>
        <v/>
      </c>
      <c r="G251" s="54" t="str">
        <f>'_Working3_'!E251</f>
        <v/>
      </c>
      <c r="H251" s="54" t="str">
        <f>IF(
A251,
(G251/1000)*vlookup(
B251,
MasterData!$C$2:$G1010,
4,
0
)
,
"")</f>
        <v/>
      </c>
    </row>
    <row r="252" ht="15.75" customHeight="1">
      <c r="A252" s="53" t="str">
        <f>'_Working3_'!A252</f>
        <v/>
      </c>
      <c r="B252" s="14" t="str">
        <f>'_Working3_'!B252</f>
        <v/>
      </c>
      <c r="C252" s="14" t="str">
        <f>'_Working3_'!C252</f>
        <v/>
      </c>
      <c r="D252" s="14"/>
      <c r="E252" s="14" t="str">
        <f>'_Working3_'!I252</f>
        <v/>
      </c>
      <c r="F252" s="14" t="str">
        <f>'_Working3_'!J252</f>
        <v/>
      </c>
      <c r="G252" s="54" t="str">
        <f>'_Working3_'!E252</f>
        <v/>
      </c>
      <c r="H252" s="54" t="str">
        <f>IF(
A252,
(G252/1000)*vlookup(
B252,
MasterData!$C$2:$G1011,
4,
0
)
,
"")</f>
        <v/>
      </c>
    </row>
    <row r="253" ht="15.75" customHeight="1">
      <c r="A253" s="53" t="str">
        <f>'_Working3_'!A253</f>
        <v/>
      </c>
      <c r="B253" s="14" t="str">
        <f>'_Working3_'!B253</f>
        <v/>
      </c>
      <c r="C253" s="14" t="str">
        <f>'_Working3_'!C253</f>
        <v/>
      </c>
      <c r="D253" s="14"/>
      <c r="E253" s="14" t="str">
        <f>'_Working3_'!I253</f>
        <v/>
      </c>
      <c r="F253" s="14" t="str">
        <f>'_Working3_'!J253</f>
        <v/>
      </c>
      <c r="G253" s="54" t="str">
        <f>'_Working3_'!E253</f>
        <v/>
      </c>
      <c r="H253" s="54" t="str">
        <f>IF(
A253,
(G253/1000)*vlookup(
B253,
MasterData!$C$2:$G1012,
4,
0
)
,
"")</f>
        <v/>
      </c>
    </row>
    <row r="254" ht="15.75" customHeight="1">
      <c r="A254" s="53" t="str">
        <f>'_Working3_'!A254</f>
        <v/>
      </c>
      <c r="B254" s="14" t="str">
        <f>'_Working3_'!B254</f>
        <v/>
      </c>
      <c r="C254" s="14" t="str">
        <f>'_Working3_'!C254</f>
        <v/>
      </c>
      <c r="D254" s="14"/>
      <c r="E254" s="14" t="str">
        <f>'_Working3_'!I254</f>
        <v/>
      </c>
      <c r="F254" s="14" t="str">
        <f>'_Working3_'!J254</f>
        <v/>
      </c>
      <c r="G254" s="54" t="str">
        <f>'_Working3_'!E254</f>
        <v/>
      </c>
      <c r="H254" s="54" t="str">
        <f>IF(
A254,
(G254/1000)*vlookup(
B254,
MasterData!$C$2:$G1013,
4,
0
)
,
"")</f>
        <v/>
      </c>
    </row>
    <row r="255" ht="15.75" customHeight="1">
      <c r="A255" s="53" t="str">
        <f>'_Working3_'!A255</f>
        <v/>
      </c>
      <c r="B255" s="14" t="str">
        <f>'_Working3_'!B255</f>
        <v/>
      </c>
      <c r="C255" s="14" t="str">
        <f>'_Working3_'!C255</f>
        <v/>
      </c>
      <c r="D255" s="14"/>
      <c r="E255" s="14" t="str">
        <f>'_Working3_'!I255</f>
        <v/>
      </c>
      <c r="F255" s="14" t="str">
        <f>'_Working3_'!J255</f>
        <v/>
      </c>
      <c r="G255" s="54" t="str">
        <f>'_Working3_'!E255</f>
        <v/>
      </c>
      <c r="H255" s="54" t="str">
        <f>IF(
A255,
(G255/1000)*vlookup(
B255,
MasterData!$C$2:$G1014,
4,
0
)
,
"")</f>
        <v/>
      </c>
    </row>
    <row r="256" ht="15.75" customHeight="1">
      <c r="A256" s="53" t="str">
        <f>'_Working3_'!A256</f>
        <v/>
      </c>
      <c r="B256" s="14" t="str">
        <f>'_Working3_'!B256</f>
        <v/>
      </c>
      <c r="C256" s="14" t="str">
        <f>'_Working3_'!C256</f>
        <v/>
      </c>
      <c r="D256" s="14"/>
      <c r="E256" s="14" t="str">
        <f>'_Working3_'!I256</f>
        <v/>
      </c>
      <c r="F256" s="14" t="str">
        <f>'_Working3_'!J256</f>
        <v/>
      </c>
      <c r="G256" s="54" t="str">
        <f>'_Working3_'!E256</f>
        <v/>
      </c>
      <c r="H256" s="54" t="str">
        <f>IF(
A256,
(G256/1000)*vlookup(
B256,
MasterData!$C$2:$G1015,
4,
0
)
,
"")</f>
        <v/>
      </c>
    </row>
    <row r="257" ht="15.75" customHeight="1">
      <c r="A257" s="53" t="str">
        <f>'_Working3_'!A257</f>
        <v/>
      </c>
      <c r="B257" s="14" t="str">
        <f>'_Working3_'!B257</f>
        <v/>
      </c>
      <c r="C257" s="14" t="str">
        <f>'_Working3_'!C257</f>
        <v/>
      </c>
      <c r="D257" s="14"/>
      <c r="E257" s="14" t="str">
        <f>'_Working3_'!I257</f>
        <v/>
      </c>
      <c r="F257" s="14" t="str">
        <f>'_Working3_'!J257</f>
        <v/>
      </c>
      <c r="G257" s="54" t="str">
        <f>'_Working3_'!E257</f>
        <v/>
      </c>
      <c r="H257" s="54" t="str">
        <f>IF(
A257,
(G257/1000)*vlookup(
B257,
MasterData!$C$2:$G1016,
4,
0
)
,
"")</f>
        <v/>
      </c>
    </row>
    <row r="258" ht="15.75" customHeight="1">
      <c r="A258" s="53" t="str">
        <f>'_Working3_'!A258</f>
        <v/>
      </c>
      <c r="B258" s="14" t="str">
        <f>'_Working3_'!B258</f>
        <v/>
      </c>
      <c r="C258" s="14" t="str">
        <f>'_Working3_'!C258</f>
        <v/>
      </c>
      <c r="D258" s="14"/>
      <c r="E258" s="14" t="str">
        <f>'_Working3_'!I258</f>
        <v/>
      </c>
      <c r="F258" s="14" t="str">
        <f>'_Working3_'!J258</f>
        <v/>
      </c>
      <c r="G258" s="54" t="str">
        <f>'_Working3_'!E258</f>
        <v/>
      </c>
      <c r="H258" s="54" t="str">
        <f>IF(
A258,
(G258/1000)*vlookup(
B258,
MasterData!$C$2:$G1017,
4,
0
)
,
"")</f>
        <v/>
      </c>
    </row>
    <row r="259" ht="15.75" customHeight="1">
      <c r="A259" s="53" t="str">
        <f>'_Working3_'!A259</f>
        <v/>
      </c>
      <c r="B259" s="14" t="str">
        <f>'_Working3_'!B259</f>
        <v/>
      </c>
      <c r="C259" s="14" t="str">
        <f>'_Working3_'!C259</f>
        <v/>
      </c>
      <c r="D259" s="14"/>
      <c r="E259" s="14" t="str">
        <f>'_Working3_'!I259</f>
        <v/>
      </c>
      <c r="F259" s="14" t="str">
        <f>'_Working3_'!J259</f>
        <v/>
      </c>
      <c r="G259" s="54" t="str">
        <f>'_Working3_'!E259</f>
        <v/>
      </c>
      <c r="H259" s="54" t="str">
        <f>IF(
A259,
(G259/1000)*vlookup(
B259,
MasterData!$C$2:$G1018,
4,
0
)
,
"")</f>
        <v/>
      </c>
    </row>
    <row r="260" ht="15.75" customHeight="1">
      <c r="A260" s="53" t="str">
        <f>'_Working3_'!A260</f>
        <v/>
      </c>
      <c r="B260" s="14" t="str">
        <f>'_Working3_'!B260</f>
        <v/>
      </c>
      <c r="C260" s="14" t="str">
        <f>'_Working3_'!C260</f>
        <v/>
      </c>
      <c r="D260" s="14"/>
      <c r="E260" s="14" t="str">
        <f>'_Working3_'!I260</f>
        <v/>
      </c>
      <c r="F260" s="14" t="str">
        <f>'_Working3_'!J260</f>
        <v/>
      </c>
      <c r="G260" s="54" t="str">
        <f>'_Working3_'!E260</f>
        <v/>
      </c>
      <c r="H260" s="54" t="str">
        <f>IF(
A260,
(G260/1000)*vlookup(
B260,
MasterData!$C$2:$G1019,
4,
0
)
,
"")</f>
        <v/>
      </c>
    </row>
    <row r="261" ht="15.75" customHeight="1">
      <c r="A261" s="53" t="str">
        <f>'_Working3_'!A261</f>
        <v/>
      </c>
      <c r="B261" s="14" t="str">
        <f>'_Working3_'!B261</f>
        <v/>
      </c>
      <c r="C261" s="14" t="str">
        <f>'_Working3_'!C261</f>
        <v/>
      </c>
      <c r="D261" s="14"/>
      <c r="E261" s="14" t="str">
        <f>'_Working3_'!I261</f>
        <v/>
      </c>
      <c r="F261" s="14" t="str">
        <f>'_Working3_'!J261</f>
        <v/>
      </c>
      <c r="G261" s="54" t="str">
        <f>'_Working3_'!E261</f>
        <v/>
      </c>
      <c r="H261" s="54" t="str">
        <f>IF(
A261,
(G261/1000)*vlookup(
B261,
MasterData!$C$2:$G1020,
4,
0
)
,
"")</f>
        <v/>
      </c>
    </row>
    <row r="262" ht="15.75" customHeight="1">
      <c r="A262" s="53" t="str">
        <f>'_Working3_'!A262</f>
        <v/>
      </c>
      <c r="B262" s="14" t="str">
        <f>'_Working3_'!B262</f>
        <v/>
      </c>
      <c r="C262" s="14" t="str">
        <f>'_Working3_'!C262</f>
        <v/>
      </c>
      <c r="D262" s="14"/>
      <c r="E262" s="14" t="str">
        <f>'_Working3_'!I262</f>
        <v/>
      </c>
      <c r="F262" s="14" t="str">
        <f>'_Working3_'!J262</f>
        <v/>
      </c>
      <c r="G262" s="54" t="str">
        <f>'_Working3_'!E262</f>
        <v/>
      </c>
      <c r="H262" s="54" t="str">
        <f>IF(
A262,
(G262/1000)*vlookup(
B262,
MasterData!$C$2:$G1021,
4,
0
)
,
"")</f>
        <v/>
      </c>
    </row>
    <row r="263" ht="15.75" customHeight="1">
      <c r="A263" s="53" t="str">
        <f>'_Working3_'!A263</f>
        <v/>
      </c>
      <c r="B263" s="14" t="str">
        <f>'_Working3_'!B263</f>
        <v/>
      </c>
      <c r="C263" s="14" t="str">
        <f>'_Working3_'!C263</f>
        <v/>
      </c>
      <c r="D263" s="14"/>
      <c r="E263" s="14" t="str">
        <f>'_Working3_'!I263</f>
        <v/>
      </c>
      <c r="F263" s="14" t="str">
        <f>'_Working3_'!J263</f>
        <v/>
      </c>
      <c r="G263" s="54" t="str">
        <f>'_Working3_'!E263</f>
        <v/>
      </c>
      <c r="H263" s="54" t="str">
        <f>IF(
A263,
(G263/1000)*vlookup(
B263,
MasterData!$C$2:$G1022,
4,
0
)
,
"")</f>
        <v/>
      </c>
    </row>
    <row r="264" ht="15.75" customHeight="1">
      <c r="A264" s="53" t="str">
        <f>'_Working3_'!A264</f>
        <v/>
      </c>
      <c r="B264" s="14" t="str">
        <f>'_Working3_'!B264</f>
        <v/>
      </c>
      <c r="C264" s="14" t="str">
        <f>'_Working3_'!C264</f>
        <v/>
      </c>
      <c r="D264" s="14"/>
      <c r="E264" s="14" t="str">
        <f>'_Working3_'!I264</f>
        <v/>
      </c>
      <c r="F264" s="14" t="str">
        <f>'_Working3_'!J264</f>
        <v/>
      </c>
      <c r="G264" s="54" t="str">
        <f>'_Working3_'!E264</f>
        <v/>
      </c>
      <c r="H264" s="54" t="str">
        <f>IF(
A264,
(G264/1000)*vlookup(
B264,
MasterData!$C$2:$G1023,
4,
0
)
,
"")</f>
        <v/>
      </c>
    </row>
    <row r="265" ht="15.75" customHeight="1">
      <c r="A265" s="53" t="str">
        <f>'_Working3_'!A265</f>
        <v/>
      </c>
      <c r="B265" s="14" t="str">
        <f>'_Working3_'!B265</f>
        <v/>
      </c>
      <c r="C265" s="14" t="str">
        <f>'_Working3_'!C265</f>
        <v/>
      </c>
      <c r="D265" s="14"/>
      <c r="E265" s="14" t="str">
        <f>'_Working3_'!I265</f>
        <v/>
      </c>
      <c r="F265" s="14" t="str">
        <f>'_Working3_'!J265</f>
        <v/>
      </c>
      <c r="G265" s="54" t="str">
        <f>'_Working3_'!E265</f>
        <v/>
      </c>
      <c r="H265" s="54" t="str">
        <f>IF(
A265,
(G265/1000)*vlookup(
B265,
MasterData!$C$2:$G1024,
4,
0
)
,
"")</f>
        <v/>
      </c>
    </row>
    <row r="266" ht="15.75" customHeight="1">
      <c r="A266" s="53" t="str">
        <f>'_Working3_'!A266</f>
        <v/>
      </c>
      <c r="B266" s="14" t="str">
        <f>'_Working3_'!B266</f>
        <v/>
      </c>
      <c r="C266" s="14" t="str">
        <f>'_Working3_'!C266</f>
        <v/>
      </c>
      <c r="D266" s="14"/>
      <c r="E266" s="14" t="str">
        <f>'_Working3_'!I266</f>
        <v/>
      </c>
      <c r="F266" s="14" t="str">
        <f>'_Working3_'!J266</f>
        <v/>
      </c>
      <c r="G266" s="54" t="str">
        <f>'_Working3_'!E266</f>
        <v/>
      </c>
      <c r="H266" s="54" t="str">
        <f>IF(
A266,
(G266/1000)*vlookup(
B266,
MasterData!$C$2:$G1025,
4,
0
)
,
"")</f>
        <v/>
      </c>
    </row>
    <row r="267" ht="15.75" customHeight="1">
      <c r="A267" s="53" t="str">
        <f>'_Working3_'!A267</f>
        <v/>
      </c>
      <c r="B267" s="14" t="str">
        <f>'_Working3_'!B267</f>
        <v/>
      </c>
      <c r="C267" s="14" t="str">
        <f>'_Working3_'!C267</f>
        <v/>
      </c>
      <c r="D267" s="14"/>
      <c r="E267" s="14" t="str">
        <f>'_Working3_'!I267</f>
        <v/>
      </c>
      <c r="F267" s="14" t="str">
        <f>'_Working3_'!J267</f>
        <v/>
      </c>
      <c r="G267" s="54" t="str">
        <f>'_Working3_'!E267</f>
        <v/>
      </c>
      <c r="H267" s="54" t="str">
        <f>IF(
A267,
(G267/1000)*vlookup(
B267,
MasterData!$C$2:$G1000,
4,
0
)
,
"")</f>
        <v/>
      </c>
    </row>
    <row r="268" ht="15.75" customHeight="1">
      <c r="A268" s="53" t="str">
        <f>'_Working3_'!A268</f>
        <v/>
      </c>
      <c r="B268" s="14" t="str">
        <f>'_Working3_'!B268</f>
        <v/>
      </c>
      <c r="C268" s="14" t="str">
        <f>'_Working3_'!C268</f>
        <v/>
      </c>
      <c r="D268" s="14"/>
      <c r="E268" s="14" t="str">
        <f>'_Working3_'!I268</f>
        <v/>
      </c>
      <c r="F268" s="14" t="str">
        <f>'_Working3_'!J268</f>
        <v/>
      </c>
      <c r="G268" s="54" t="str">
        <f>'_Working3_'!E268</f>
        <v/>
      </c>
      <c r="H268" s="54" t="str">
        <f>IF(
A268,
(G268/1000)*vlookup(
B268,
MasterData!$C$2:$G1000,
4,
0
)
,
"")</f>
        <v/>
      </c>
    </row>
    <row r="269" ht="15.75" customHeight="1">
      <c r="A269" s="53" t="str">
        <f>'_Working3_'!A269</f>
        <v/>
      </c>
      <c r="B269" s="14" t="str">
        <f>'_Working3_'!B269</f>
        <v/>
      </c>
      <c r="C269" s="14" t="str">
        <f>'_Working3_'!C269</f>
        <v/>
      </c>
      <c r="D269" s="14"/>
      <c r="E269" s="14" t="str">
        <f>'_Working3_'!I269</f>
        <v/>
      </c>
      <c r="F269" s="14" t="str">
        <f>'_Working3_'!J269</f>
        <v/>
      </c>
      <c r="G269" s="54" t="str">
        <f>'_Working3_'!E269</f>
        <v/>
      </c>
      <c r="H269" s="54" t="str">
        <f>IF(
A269,
(G269/1000)*vlookup(
B269,
MasterData!$C$2:$G1000,
4,
0
)
,
"")</f>
        <v/>
      </c>
    </row>
    <row r="270" ht="15.75" customHeight="1">
      <c r="A270" s="53" t="str">
        <f>'_Working3_'!A270</f>
        <v/>
      </c>
      <c r="B270" s="14" t="str">
        <f>'_Working3_'!B270</f>
        <v/>
      </c>
      <c r="C270" s="14" t="str">
        <f>'_Working3_'!C270</f>
        <v/>
      </c>
      <c r="D270" s="14"/>
      <c r="E270" s="14" t="str">
        <f>'_Working3_'!I270</f>
        <v/>
      </c>
      <c r="F270" s="14" t="str">
        <f>'_Working3_'!J270</f>
        <v/>
      </c>
      <c r="G270" s="54" t="str">
        <f>'_Working3_'!E270</f>
        <v/>
      </c>
      <c r="H270" s="54" t="str">
        <f>IF(
A270,
(G270/1000)*vlookup(
B270,
MasterData!$C$2:$G1000,
4,
0
)
,
"")</f>
        <v/>
      </c>
    </row>
    <row r="271" ht="15.75" customHeight="1">
      <c r="A271" s="53" t="str">
        <f>'_Working3_'!A271</f>
        <v/>
      </c>
      <c r="B271" s="14" t="str">
        <f>'_Working3_'!B271</f>
        <v/>
      </c>
      <c r="C271" s="14" t="str">
        <f>'_Working3_'!C271</f>
        <v/>
      </c>
      <c r="D271" s="14"/>
      <c r="E271" s="14" t="str">
        <f>'_Working3_'!I271</f>
        <v/>
      </c>
      <c r="F271" s="14" t="str">
        <f>'_Working3_'!J271</f>
        <v/>
      </c>
      <c r="G271" s="54" t="str">
        <f>'_Working3_'!E271</f>
        <v/>
      </c>
      <c r="H271" s="54" t="str">
        <f>IF(
A271,
(G271/1000)*vlookup(
B271,
MasterData!$C$2:$G1000,
4,
0
)
,
"")</f>
        <v/>
      </c>
    </row>
    <row r="272" ht="15.75" customHeight="1">
      <c r="A272" s="53" t="str">
        <f>'_Working3_'!A272</f>
        <v/>
      </c>
      <c r="B272" s="14" t="str">
        <f>'_Working3_'!B272</f>
        <v/>
      </c>
      <c r="C272" s="14" t="str">
        <f>'_Working3_'!C272</f>
        <v/>
      </c>
      <c r="D272" s="14"/>
      <c r="E272" s="14" t="str">
        <f>'_Working3_'!I272</f>
        <v/>
      </c>
      <c r="F272" s="14" t="str">
        <f>'_Working3_'!J272</f>
        <v/>
      </c>
      <c r="G272" s="54" t="str">
        <f>'_Working3_'!E272</f>
        <v/>
      </c>
      <c r="H272" s="54" t="str">
        <f>IF(
A272,
(G272/1000)*vlookup(
B272,
MasterData!$C$2:$G1000,
4,
0
)
,
"")</f>
        <v/>
      </c>
    </row>
    <row r="273" ht="15.75" customHeight="1">
      <c r="A273" s="53" t="str">
        <f>'_Working3_'!A273</f>
        <v/>
      </c>
      <c r="B273" s="14" t="str">
        <f>'_Working3_'!B273</f>
        <v/>
      </c>
      <c r="C273" s="14" t="str">
        <f>'_Working3_'!C273</f>
        <v/>
      </c>
      <c r="D273" s="14"/>
      <c r="E273" s="14" t="str">
        <f>'_Working3_'!I273</f>
        <v/>
      </c>
      <c r="F273" s="14" t="str">
        <f>'_Working3_'!J273</f>
        <v/>
      </c>
      <c r="G273" s="54" t="str">
        <f>'_Working3_'!E273</f>
        <v/>
      </c>
      <c r="H273" s="54" t="str">
        <f>IF(
A273,
(G273/1000)*vlookup(
B273,
MasterData!$C$2:$G1000,
4,
0
)
,
"")</f>
        <v/>
      </c>
    </row>
    <row r="274" ht="15.75" customHeight="1">
      <c r="A274" s="53" t="str">
        <f>'_Working3_'!A274</f>
        <v/>
      </c>
      <c r="B274" s="14" t="str">
        <f>'_Working3_'!B274</f>
        <v/>
      </c>
      <c r="C274" s="14" t="str">
        <f>'_Working3_'!C274</f>
        <v/>
      </c>
      <c r="D274" s="14"/>
      <c r="E274" s="14" t="str">
        <f>'_Working3_'!I274</f>
        <v/>
      </c>
      <c r="F274" s="14" t="str">
        <f>'_Working3_'!J274</f>
        <v/>
      </c>
      <c r="G274" s="54" t="str">
        <f>'_Working3_'!E274</f>
        <v/>
      </c>
      <c r="H274" s="54" t="str">
        <f>IF(
A274,
(G274/1000)*vlookup(
B274,
MasterData!$C$2:$G1000,
4,
0
)
,
"")</f>
        <v/>
      </c>
    </row>
    <row r="275" ht="15.75" customHeight="1">
      <c r="A275" s="53" t="str">
        <f>'_Working3_'!A275</f>
        <v/>
      </c>
      <c r="B275" s="14" t="str">
        <f>'_Working3_'!B275</f>
        <v/>
      </c>
      <c r="C275" s="14" t="str">
        <f>'_Working3_'!C275</f>
        <v/>
      </c>
      <c r="D275" s="14"/>
      <c r="E275" s="14" t="str">
        <f>'_Working3_'!I275</f>
        <v/>
      </c>
      <c r="F275" s="14" t="str">
        <f>'_Working3_'!J275</f>
        <v/>
      </c>
      <c r="G275" s="54" t="str">
        <f>'_Working3_'!E275</f>
        <v/>
      </c>
      <c r="H275" s="54" t="str">
        <f>IF(
A275,
(G275/1000)*vlookup(
B275,
MasterData!$C$2:$G1000,
4,
0
)
,
"")</f>
        <v/>
      </c>
    </row>
    <row r="276" ht="15.75" customHeight="1">
      <c r="A276" s="53" t="str">
        <f>'_Working3_'!A276</f>
        <v/>
      </c>
      <c r="B276" s="14" t="str">
        <f>'_Working3_'!B276</f>
        <v/>
      </c>
      <c r="C276" s="14" t="str">
        <f>'_Working3_'!C276</f>
        <v/>
      </c>
      <c r="D276" s="14"/>
      <c r="E276" s="14" t="str">
        <f>'_Working3_'!I276</f>
        <v/>
      </c>
      <c r="F276" s="14" t="str">
        <f>'_Working3_'!J276</f>
        <v/>
      </c>
      <c r="G276" s="54" t="str">
        <f>'_Working3_'!E276</f>
        <v/>
      </c>
      <c r="H276" s="54" t="str">
        <f>IF(
A276,
(G276/1000)*vlookup(
B276,
MasterData!$C$2:$G1000,
4,
0
)
,
"")</f>
        <v/>
      </c>
    </row>
    <row r="277" ht="15.75" customHeight="1">
      <c r="A277" s="53" t="str">
        <f>'_Working3_'!A277</f>
        <v/>
      </c>
      <c r="B277" s="14" t="str">
        <f>'_Working3_'!B277</f>
        <v/>
      </c>
      <c r="C277" s="14" t="str">
        <f>'_Working3_'!C277</f>
        <v/>
      </c>
      <c r="D277" s="14"/>
      <c r="E277" s="14" t="str">
        <f>'_Working3_'!I277</f>
        <v/>
      </c>
      <c r="F277" s="14" t="str">
        <f>'_Working3_'!J277</f>
        <v/>
      </c>
      <c r="G277" s="54" t="str">
        <f>'_Working3_'!E277</f>
        <v/>
      </c>
      <c r="H277" s="54" t="str">
        <f>IF(
A277,
(G277/1000)*vlookup(
B277,
MasterData!$C$2:$G1000,
4,
0
)
,
"")</f>
        <v/>
      </c>
    </row>
    <row r="278" ht="15.75" customHeight="1">
      <c r="A278" s="53" t="str">
        <f>'_Working3_'!A278</f>
        <v/>
      </c>
      <c r="B278" s="14" t="str">
        <f>'_Working3_'!B278</f>
        <v/>
      </c>
      <c r="C278" s="14" t="str">
        <f>'_Working3_'!C278</f>
        <v/>
      </c>
      <c r="D278" s="14"/>
      <c r="E278" s="14" t="str">
        <f>'_Working3_'!I278</f>
        <v/>
      </c>
      <c r="F278" s="14" t="str">
        <f>'_Working3_'!J278</f>
        <v/>
      </c>
      <c r="G278" s="54" t="str">
        <f>'_Working3_'!E278</f>
        <v/>
      </c>
      <c r="H278" s="54" t="str">
        <f>IF(
A278,
(G278/1000)*vlookup(
B278,
MasterData!$C$2:$G1000,
4,
0
)
,
"")</f>
        <v/>
      </c>
    </row>
    <row r="279" ht="15.75" customHeight="1">
      <c r="A279" s="53" t="str">
        <f>'_Working3_'!A279</f>
        <v/>
      </c>
      <c r="B279" s="14" t="str">
        <f>'_Working3_'!B279</f>
        <v/>
      </c>
      <c r="C279" s="14" t="str">
        <f>'_Working3_'!C279</f>
        <v/>
      </c>
      <c r="D279" s="14"/>
      <c r="E279" s="14" t="str">
        <f>'_Working3_'!I279</f>
        <v/>
      </c>
      <c r="F279" s="14" t="str">
        <f>'_Working3_'!J279</f>
        <v/>
      </c>
      <c r="G279" s="54" t="str">
        <f>'_Working3_'!E279</f>
        <v/>
      </c>
      <c r="H279" s="54" t="str">
        <f>IF(
A279,
(G279/1000)*vlookup(
B279,
MasterData!$C$2:$G1000,
4,
0
)
,
"")</f>
        <v/>
      </c>
    </row>
    <row r="280" ht="15.75" customHeight="1">
      <c r="A280" s="53" t="str">
        <f>'_Working3_'!A280</f>
        <v/>
      </c>
      <c r="B280" s="14" t="str">
        <f>'_Working3_'!B280</f>
        <v/>
      </c>
      <c r="C280" s="14" t="str">
        <f>'_Working3_'!C280</f>
        <v/>
      </c>
      <c r="D280" s="14"/>
      <c r="E280" s="14" t="str">
        <f>'_Working3_'!I280</f>
        <v/>
      </c>
      <c r="F280" s="14" t="str">
        <f>'_Working3_'!J280</f>
        <v/>
      </c>
      <c r="G280" s="54" t="str">
        <f>'_Working3_'!E280</f>
        <v/>
      </c>
      <c r="H280" s="54" t="str">
        <f>IF(
A280,
(G280/1000)*vlookup(
B280,
MasterData!$C$2:$G1000,
4,
0
)
,
"")</f>
        <v/>
      </c>
    </row>
    <row r="281" ht="15.75" customHeight="1">
      <c r="A281" s="53" t="str">
        <f>'_Working3_'!A281</f>
        <v/>
      </c>
      <c r="B281" s="14" t="str">
        <f>'_Working3_'!B281</f>
        <v/>
      </c>
      <c r="C281" s="14" t="str">
        <f>'_Working3_'!C281</f>
        <v/>
      </c>
      <c r="D281" s="14"/>
      <c r="E281" s="14" t="str">
        <f>'_Working3_'!I281</f>
        <v/>
      </c>
      <c r="F281" s="14" t="str">
        <f>'_Working3_'!J281</f>
        <v/>
      </c>
      <c r="G281" s="54" t="str">
        <f>'_Working3_'!E281</f>
        <v/>
      </c>
      <c r="H281" s="54" t="str">
        <f>IF(
A281,
(G281/1000)*vlookup(
B281,
MasterData!$C$2:$G1000,
4,
0
)
,
"")</f>
        <v/>
      </c>
    </row>
    <row r="282" ht="15.75" customHeight="1">
      <c r="A282" s="53" t="str">
        <f>'_Working3_'!A282</f>
        <v/>
      </c>
      <c r="B282" s="14" t="str">
        <f>'_Working3_'!B282</f>
        <v/>
      </c>
      <c r="C282" s="14" t="str">
        <f>'_Working3_'!C282</f>
        <v/>
      </c>
      <c r="D282" s="14"/>
      <c r="E282" s="14" t="str">
        <f>'_Working3_'!I282</f>
        <v/>
      </c>
      <c r="F282" s="14" t="str">
        <f>'_Working3_'!J282</f>
        <v/>
      </c>
      <c r="G282" s="54" t="str">
        <f>'_Working3_'!E282</f>
        <v/>
      </c>
      <c r="H282" s="54" t="str">
        <f>IF(
A282,
(G282/1000)*vlookup(
B282,
MasterData!$C$2:$G1000,
4,
0
)
,
"")</f>
        <v/>
      </c>
    </row>
    <row r="283" ht="15.75" customHeight="1">
      <c r="A283" s="53" t="str">
        <f>'_Working3_'!A283</f>
        <v/>
      </c>
      <c r="B283" s="14" t="str">
        <f>'_Working3_'!B283</f>
        <v/>
      </c>
      <c r="C283" s="14" t="str">
        <f>'_Working3_'!C283</f>
        <v/>
      </c>
      <c r="D283" s="14"/>
      <c r="E283" s="14" t="str">
        <f>'_Working3_'!I283</f>
        <v/>
      </c>
      <c r="F283" s="14" t="str">
        <f>'_Working3_'!J283</f>
        <v/>
      </c>
      <c r="G283" s="54" t="str">
        <f>'_Working3_'!E283</f>
        <v/>
      </c>
      <c r="H283" s="54" t="str">
        <f>IF(
A283,
(G283/1000)*vlookup(
B283,
MasterData!$C$2:$G1000,
4,
0
)
,
"")</f>
        <v/>
      </c>
    </row>
    <row r="284" ht="15.75" customHeight="1">
      <c r="A284" s="53" t="str">
        <f>'_Working3_'!A284</f>
        <v/>
      </c>
      <c r="B284" s="14" t="str">
        <f>'_Working3_'!B284</f>
        <v/>
      </c>
      <c r="C284" s="14" t="str">
        <f>'_Working3_'!C284</f>
        <v/>
      </c>
      <c r="D284" s="14"/>
      <c r="E284" s="14" t="str">
        <f>'_Working3_'!I284</f>
        <v/>
      </c>
      <c r="F284" s="14" t="str">
        <f>'_Working3_'!J284</f>
        <v/>
      </c>
      <c r="G284" s="54" t="str">
        <f>'_Working3_'!E284</f>
        <v/>
      </c>
      <c r="H284" s="54" t="str">
        <f>IF(
A284,
(G284/1000)*vlookup(
B284,
MasterData!$C$2:$G1000,
4,
0
)
,
"")</f>
        <v/>
      </c>
    </row>
    <row r="285" ht="15.75" customHeight="1">
      <c r="A285" s="53" t="str">
        <f>'_Working3_'!A285</f>
        <v/>
      </c>
      <c r="B285" s="14" t="str">
        <f>'_Working3_'!B285</f>
        <v/>
      </c>
      <c r="C285" s="14" t="str">
        <f>'_Working3_'!C285</f>
        <v/>
      </c>
      <c r="D285" s="14"/>
      <c r="E285" s="14" t="str">
        <f>'_Working3_'!I285</f>
        <v/>
      </c>
      <c r="F285" s="14" t="str">
        <f>'_Working3_'!J285</f>
        <v/>
      </c>
      <c r="G285" s="54" t="str">
        <f>'_Working3_'!E285</f>
        <v/>
      </c>
      <c r="H285" s="54" t="str">
        <f>IF(
A285,
(G285/1000)*vlookup(
B285,
MasterData!$C$2:$G1000,
4,
0
)
,
"")</f>
        <v/>
      </c>
    </row>
    <row r="286" ht="15.75" customHeight="1">
      <c r="A286" s="53" t="str">
        <f>'_Working3_'!A286</f>
        <v/>
      </c>
      <c r="B286" s="14" t="str">
        <f>'_Working3_'!B286</f>
        <v/>
      </c>
      <c r="C286" s="14" t="str">
        <f>'_Working3_'!C286</f>
        <v/>
      </c>
      <c r="D286" s="14"/>
      <c r="E286" s="14" t="str">
        <f>'_Working3_'!I286</f>
        <v/>
      </c>
      <c r="F286" s="14" t="str">
        <f>'_Working3_'!J286</f>
        <v/>
      </c>
      <c r="G286" s="54" t="str">
        <f>'_Working3_'!E286</f>
        <v/>
      </c>
      <c r="H286" s="54" t="str">
        <f>IF(
A286,
(G286/1000)*vlookup(
B286,
MasterData!$C$2:$G1000,
4,
0
)
,
"")</f>
        <v/>
      </c>
    </row>
    <row r="287" ht="15.75" customHeight="1">
      <c r="A287" s="53" t="str">
        <f>'_Working3_'!A287</f>
        <v/>
      </c>
      <c r="B287" s="14" t="str">
        <f>'_Working3_'!B287</f>
        <v/>
      </c>
      <c r="C287" s="14" t="str">
        <f>'_Working3_'!C287</f>
        <v/>
      </c>
      <c r="D287" s="14"/>
      <c r="E287" s="14" t="str">
        <f>'_Working3_'!I287</f>
        <v/>
      </c>
      <c r="F287" s="14" t="str">
        <f>'_Working3_'!J287</f>
        <v/>
      </c>
      <c r="G287" s="54" t="str">
        <f>'_Working3_'!E287</f>
        <v/>
      </c>
      <c r="H287" s="54" t="str">
        <f>IF(
A287,
(G287/1000)*vlookup(
B287,
MasterData!$C$2:$G1000,
4,
0
)
,
"")</f>
        <v/>
      </c>
    </row>
    <row r="288" ht="15.75" customHeight="1">
      <c r="A288" s="53" t="str">
        <f>'_Working3_'!A288</f>
        <v/>
      </c>
      <c r="B288" s="14" t="str">
        <f>'_Working3_'!B288</f>
        <v/>
      </c>
      <c r="C288" s="14" t="str">
        <f>'_Working3_'!C288</f>
        <v/>
      </c>
      <c r="D288" s="14"/>
      <c r="E288" s="14" t="str">
        <f>'_Working3_'!I288</f>
        <v/>
      </c>
      <c r="F288" s="14" t="str">
        <f>'_Working3_'!J288</f>
        <v/>
      </c>
      <c r="G288" s="54" t="str">
        <f>'_Working3_'!E288</f>
        <v/>
      </c>
      <c r="H288" s="54" t="str">
        <f>IF(
A288,
(G288/1000)*vlookup(
B288,
MasterData!$C$2:$G1000,
4,
0
)
,
"")</f>
        <v/>
      </c>
    </row>
    <row r="289" ht="15.75" customHeight="1">
      <c r="A289" s="53" t="str">
        <f>'_Working3_'!A289</f>
        <v/>
      </c>
      <c r="B289" s="14" t="str">
        <f>'_Working3_'!B289</f>
        <v/>
      </c>
      <c r="C289" s="14" t="str">
        <f>'_Working3_'!C289</f>
        <v/>
      </c>
      <c r="D289" s="14"/>
      <c r="E289" s="14" t="str">
        <f>'_Working3_'!I289</f>
        <v/>
      </c>
      <c r="F289" s="14" t="str">
        <f>'_Working3_'!J289</f>
        <v/>
      </c>
      <c r="G289" s="54" t="str">
        <f>'_Working3_'!E289</f>
        <v/>
      </c>
      <c r="H289" s="54" t="str">
        <f>IF(
A289,
(G289/1000)*vlookup(
B289,
MasterData!$C$2:$G1000,
4,
0
)
,
"")</f>
        <v/>
      </c>
    </row>
    <row r="290" ht="15.75" customHeight="1">
      <c r="A290" s="53" t="str">
        <f>'_Working3_'!A290</f>
        <v/>
      </c>
      <c r="B290" s="14" t="str">
        <f>'_Working3_'!B290</f>
        <v/>
      </c>
      <c r="C290" s="14" t="str">
        <f>'_Working3_'!C290</f>
        <v/>
      </c>
      <c r="D290" s="14"/>
      <c r="E290" s="14" t="str">
        <f>'_Working3_'!I290</f>
        <v/>
      </c>
      <c r="F290" s="14" t="str">
        <f>'_Working3_'!J290</f>
        <v/>
      </c>
      <c r="G290" s="54" t="str">
        <f>'_Working3_'!E290</f>
        <v/>
      </c>
      <c r="H290" s="54" t="str">
        <f>IF(
A290,
(G290/1000)*vlookup(
B290,
MasterData!$C$2:$G1000,
4,
0
)
,
"")</f>
        <v/>
      </c>
    </row>
    <row r="291" ht="15.75" customHeight="1">
      <c r="A291" s="53" t="str">
        <f>'_Working3_'!A291</f>
        <v/>
      </c>
      <c r="B291" s="14" t="str">
        <f>'_Working3_'!B291</f>
        <v/>
      </c>
      <c r="C291" s="14" t="str">
        <f>'_Working3_'!C291</f>
        <v/>
      </c>
      <c r="D291" s="14"/>
      <c r="E291" s="14" t="str">
        <f>'_Working3_'!I291</f>
        <v/>
      </c>
      <c r="F291" s="14" t="str">
        <f>'_Working3_'!J291</f>
        <v/>
      </c>
      <c r="G291" s="54" t="str">
        <f>'_Working3_'!E291</f>
        <v/>
      </c>
      <c r="H291" s="54" t="str">
        <f>IF(
A291,
(G291/1000)*vlookup(
B291,
MasterData!$C$2:$G1000,
4,
0
)
,
"")</f>
        <v/>
      </c>
    </row>
    <row r="292" ht="15.75" customHeight="1">
      <c r="A292" s="53" t="str">
        <f>'_Working3_'!A292</f>
        <v/>
      </c>
      <c r="B292" s="14" t="str">
        <f>'_Working3_'!B292</f>
        <v/>
      </c>
      <c r="C292" s="14" t="str">
        <f>'_Working3_'!C292</f>
        <v/>
      </c>
      <c r="D292" s="14"/>
      <c r="E292" s="14" t="str">
        <f>'_Working3_'!I292</f>
        <v/>
      </c>
      <c r="F292" s="14" t="str">
        <f>'_Working3_'!J292</f>
        <v/>
      </c>
      <c r="G292" s="54" t="str">
        <f>'_Working3_'!E292</f>
        <v/>
      </c>
      <c r="H292" s="54" t="str">
        <f>IF(
A292,
(G292/1000)*vlookup(
B292,
MasterData!$C$2:$G1000,
4,
0
)
,
"")</f>
        <v/>
      </c>
    </row>
    <row r="293" ht="15.75" customHeight="1">
      <c r="A293" s="53" t="str">
        <f>'_Working3_'!A293</f>
        <v/>
      </c>
      <c r="B293" s="14" t="str">
        <f>'_Working3_'!B293</f>
        <v/>
      </c>
      <c r="C293" s="14" t="str">
        <f>'_Working3_'!C293</f>
        <v/>
      </c>
      <c r="D293" s="14"/>
      <c r="E293" s="14" t="str">
        <f>'_Working3_'!I293</f>
        <v/>
      </c>
      <c r="F293" s="14" t="str">
        <f>'_Working3_'!J293</f>
        <v/>
      </c>
      <c r="G293" s="54" t="str">
        <f>'_Working3_'!E293</f>
        <v/>
      </c>
      <c r="H293" s="54" t="str">
        <f>IF(
A293,
(G293/1000)*vlookup(
B293,
MasterData!$C$2:$G1000,
4,
0
)
,
"")</f>
        <v/>
      </c>
    </row>
    <row r="294" ht="15.75" customHeight="1">
      <c r="A294" s="53" t="str">
        <f>'_Working3_'!A294</f>
        <v/>
      </c>
      <c r="B294" s="14" t="str">
        <f>'_Working3_'!B294</f>
        <v/>
      </c>
      <c r="C294" s="14" t="str">
        <f>'_Working3_'!C294</f>
        <v/>
      </c>
      <c r="D294" s="14"/>
      <c r="E294" s="14" t="str">
        <f>'_Working3_'!I294</f>
        <v/>
      </c>
      <c r="F294" s="14" t="str">
        <f>'_Working3_'!J294</f>
        <v/>
      </c>
      <c r="G294" s="54" t="str">
        <f>'_Working3_'!E294</f>
        <v/>
      </c>
      <c r="H294" s="54" t="str">
        <f>IF(
A294,
(G294/1000)*vlookup(
B294,
MasterData!$C$2:$G1000,
4,
0
)
,
"")</f>
        <v/>
      </c>
    </row>
    <row r="295" ht="15.75" customHeight="1">
      <c r="A295" s="53" t="str">
        <f>'_Working3_'!A295</f>
        <v/>
      </c>
      <c r="B295" s="14" t="str">
        <f>'_Working3_'!B295</f>
        <v/>
      </c>
      <c r="C295" s="14" t="str">
        <f>'_Working3_'!C295</f>
        <v/>
      </c>
      <c r="D295" s="14"/>
      <c r="E295" s="14" t="str">
        <f>'_Working3_'!I295</f>
        <v/>
      </c>
      <c r="F295" s="14" t="str">
        <f>'_Working3_'!J295</f>
        <v/>
      </c>
      <c r="G295" s="54" t="str">
        <f>'_Working3_'!E295</f>
        <v/>
      </c>
      <c r="H295" s="54" t="str">
        <f>IF(
A295,
(G295/1000)*vlookup(
B295,
MasterData!$C$2:$G1000,
4,
0
)
,
"")</f>
        <v/>
      </c>
    </row>
    <row r="296" ht="15.75" customHeight="1">
      <c r="A296" s="53" t="str">
        <f>'_Working3_'!A296</f>
        <v/>
      </c>
      <c r="B296" s="14" t="str">
        <f>'_Working3_'!B296</f>
        <v/>
      </c>
      <c r="C296" s="14" t="str">
        <f>'_Working3_'!C296</f>
        <v/>
      </c>
      <c r="D296" s="14"/>
      <c r="E296" s="14" t="str">
        <f>'_Working3_'!I296</f>
        <v/>
      </c>
      <c r="F296" s="14" t="str">
        <f>'_Working3_'!J296</f>
        <v/>
      </c>
      <c r="G296" s="54" t="str">
        <f>'_Working3_'!E296</f>
        <v/>
      </c>
      <c r="H296" s="54" t="str">
        <f>IF(
A296,
(G296/1000)*vlookup(
B296,
MasterData!$C$2:$G1000,
4,
0
)
,
"")</f>
        <v/>
      </c>
    </row>
    <row r="297" ht="15.75" customHeight="1">
      <c r="A297" s="53" t="str">
        <f>'_Working3_'!A297</f>
        <v/>
      </c>
      <c r="B297" s="14" t="str">
        <f>'_Working3_'!B297</f>
        <v/>
      </c>
      <c r="C297" s="14" t="str">
        <f>'_Working3_'!C297</f>
        <v/>
      </c>
      <c r="D297" s="14"/>
      <c r="E297" s="14" t="str">
        <f>'_Working3_'!I297</f>
        <v/>
      </c>
      <c r="F297" s="14" t="str">
        <f>'_Working3_'!J297</f>
        <v/>
      </c>
      <c r="G297" s="54" t="str">
        <f>'_Working3_'!E297</f>
        <v/>
      </c>
      <c r="H297" s="54" t="str">
        <f>IF(
A297,
(G297/1000)*vlookup(
B297,
MasterData!$C$2:$G1000,
4,
0
)
,
"")</f>
        <v/>
      </c>
    </row>
    <row r="298" ht="15.75" customHeight="1">
      <c r="A298" s="53" t="str">
        <f>'_Working3_'!A298</f>
        <v/>
      </c>
      <c r="B298" s="14" t="str">
        <f>'_Working3_'!B298</f>
        <v/>
      </c>
      <c r="C298" s="14" t="str">
        <f>'_Working3_'!C298</f>
        <v/>
      </c>
      <c r="D298" s="14"/>
      <c r="E298" s="14" t="str">
        <f>'_Working3_'!I298</f>
        <v/>
      </c>
      <c r="F298" s="14" t="str">
        <f>'_Working3_'!J298</f>
        <v/>
      </c>
      <c r="G298" s="54" t="str">
        <f>'_Working3_'!E298</f>
        <v/>
      </c>
      <c r="H298" s="54" t="str">
        <f>IF(
A298,
(G298/1000)*vlookup(
B298,
MasterData!$C$2:$G1000,
4,
0
)
,
"")</f>
        <v/>
      </c>
    </row>
    <row r="299" ht="15.75" customHeight="1">
      <c r="A299" s="53" t="str">
        <f>'_Working3_'!A299</f>
        <v/>
      </c>
      <c r="B299" s="14" t="str">
        <f>'_Working3_'!B299</f>
        <v/>
      </c>
      <c r="C299" s="14" t="str">
        <f>'_Working3_'!C299</f>
        <v/>
      </c>
      <c r="D299" s="14"/>
      <c r="E299" s="14" t="str">
        <f>'_Working3_'!I299</f>
        <v/>
      </c>
      <c r="F299" s="14" t="str">
        <f>'_Working3_'!J299</f>
        <v/>
      </c>
      <c r="G299" s="54" t="str">
        <f>'_Working3_'!E299</f>
        <v/>
      </c>
      <c r="H299" s="54" t="str">
        <f>IF(
A299,
(G299/1000)*vlookup(
B299,
MasterData!$C$2:$G1000,
4,
0
)
,
"")</f>
        <v/>
      </c>
    </row>
    <row r="300" ht="15.75" customHeight="1">
      <c r="A300" s="53" t="str">
        <f>'_Working3_'!A300</f>
        <v/>
      </c>
      <c r="B300" s="14" t="str">
        <f>'_Working3_'!B300</f>
        <v/>
      </c>
      <c r="C300" s="14" t="str">
        <f>'_Working3_'!C300</f>
        <v/>
      </c>
      <c r="D300" s="14"/>
      <c r="E300" s="14" t="str">
        <f>'_Working3_'!I300</f>
        <v/>
      </c>
      <c r="F300" s="14" t="str">
        <f>'_Working3_'!J300</f>
        <v/>
      </c>
      <c r="G300" s="54" t="str">
        <f>'_Working3_'!E300</f>
        <v/>
      </c>
      <c r="H300" s="54" t="str">
        <f>IF(
A300,
(G300/1000)*vlookup(
B300,
MasterData!$C$2:$G1000,
4,
0
)
,
"")</f>
        <v/>
      </c>
    </row>
    <row r="301" ht="15.75" customHeight="1">
      <c r="A301" s="53" t="str">
        <f>'_Working3_'!A301</f>
        <v/>
      </c>
      <c r="B301" s="14" t="str">
        <f>'_Working3_'!B301</f>
        <v/>
      </c>
      <c r="C301" s="14" t="str">
        <f>'_Working3_'!C301</f>
        <v/>
      </c>
      <c r="D301" s="14"/>
      <c r="E301" s="14" t="str">
        <f>'_Working3_'!I301</f>
        <v/>
      </c>
      <c r="F301" s="14" t="str">
        <f>'_Working3_'!J301</f>
        <v/>
      </c>
      <c r="G301" s="54" t="str">
        <f>'_Working3_'!E301</f>
        <v/>
      </c>
      <c r="H301" s="54" t="str">
        <f>IF(
A301,
(G301/1000)*vlookup(
B301,
MasterData!$C$2:$G1000,
4,
0
)
,
"")</f>
        <v/>
      </c>
    </row>
    <row r="302" ht="15.75" customHeight="1">
      <c r="A302" s="53" t="str">
        <f>'_Working3_'!A302</f>
        <v/>
      </c>
      <c r="B302" s="14" t="str">
        <f>'_Working3_'!B302</f>
        <v/>
      </c>
      <c r="C302" s="14" t="str">
        <f>'_Working3_'!C302</f>
        <v/>
      </c>
      <c r="D302" s="14"/>
      <c r="E302" s="14" t="str">
        <f>'_Working3_'!I302</f>
        <v/>
      </c>
      <c r="F302" s="14" t="str">
        <f>'_Working3_'!J302</f>
        <v/>
      </c>
      <c r="G302" s="54" t="str">
        <f>'_Working3_'!E302</f>
        <v/>
      </c>
      <c r="H302" s="54" t="str">
        <f>IF(
A302,
(G302/1000)*vlookup(
B302,
MasterData!$C$2:$G1000,
4,
0
)
,
"")</f>
        <v/>
      </c>
    </row>
    <row r="303" ht="15.75" customHeight="1">
      <c r="A303" s="53" t="str">
        <f>'_Working3_'!A303</f>
        <v/>
      </c>
      <c r="B303" s="14" t="str">
        <f>'_Working3_'!B303</f>
        <v/>
      </c>
      <c r="C303" s="14" t="str">
        <f>'_Working3_'!C303</f>
        <v/>
      </c>
      <c r="D303" s="14"/>
      <c r="E303" s="14" t="str">
        <f>'_Working3_'!I303</f>
        <v/>
      </c>
      <c r="F303" s="14" t="str">
        <f>'_Working3_'!J303</f>
        <v/>
      </c>
      <c r="G303" s="54" t="str">
        <f>'_Working3_'!E303</f>
        <v/>
      </c>
      <c r="H303" s="54" t="str">
        <f>IF(
A303,
(G303/1000)*vlookup(
B303,
MasterData!$C$2:$G1000,
4,
0
)
,
"")</f>
        <v/>
      </c>
    </row>
    <row r="304" ht="15.75" customHeight="1">
      <c r="A304" s="53" t="str">
        <f>'_Working3_'!A304</f>
        <v/>
      </c>
      <c r="B304" s="14" t="str">
        <f>'_Working3_'!B304</f>
        <v/>
      </c>
      <c r="C304" s="14" t="str">
        <f>'_Working3_'!C304</f>
        <v/>
      </c>
      <c r="D304" s="14"/>
      <c r="E304" s="14" t="str">
        <f>'_Working3_'!I304</f>
        <v/>
      </c>
      <c r="F304" s="14" t="str">
        <f>'_Working3_'!J304</f>
        <v/>
      </c>
      <c r="G304" s="54" t="str">
        <f>'_Working3_'!E304</f>
        <v/>
      </c>
      <c r="H304" s="54" t="str">
        <f>IF(
A304,
(G304/1000)*vlookup(
B304,
MasterData!$C$2:$G1000,
4,
0
)
,
"")</f>
        <v/>
      </c>
    </row>
    <row r="305" ht="15.75" customHeight="1">
      <c r="A305" s="53" t="str">
        <f>'_Working3_'!A305</f>
        <v/>
      </c>
      <c r="B305" s="14" t="str">
        <f>'_Working3_'!B305</f>
        <v/>
      </c>
      <c r="C305" s="14" t="str">
        <f>'_Working3_'!C305</f>
        <v/>
      </c>
      <c r="D305" s="14"/>
      <c r="E305" s="14" t="str">
        <f>'_Working3_'!I305</f>
        <v/>
      </c>
      <c r="F305" s="14" t="str">
        <f>'_Working3_'!J305</f>
        <v/>
      </c>
      <c r="G305" s="54" t="str">
        <f>'_Working3_'!E305</f>
        <v/>
      </c>
      <c r="H305" s="54" t="str">
        <f>IF(
A305,
(G305/1000)*vlookup(
B305,
MasterData!$C$2:$G1000,
4,
0
)
,
"")</f>
        <v/>
      </c>
    </row>
    <row r="306" ht="15.75" customHeight="1">
      <c r="A306" s="53" t="str">
        <f>'_Working3_'!A306</f>
        <v/>
      </c>
      <c r="B306" s="14" t="str">
        <f>'_Working3_'!B306</f>
        <v/>
      </c>
      <c r="C306" s="14" t="str">
        <f>'_Working3_'!C306</f>
        <v/>
      </c>
      <c r="D306" s="14"/>
      <c r="E306" s="14" t="str">
        <f>'_Working3_'!I306</f>
        <v/>
      </c>
      <c r="F306" s="14" t="str">
        <f>'_Working3_'!J306</f>
        <v/>
      </c>
      <c r="G306" s="54" t="str">
        <f>'_Working3_'!E306</f>
        <v/>
      </c>
      <c r="H306" s="54" t="str">
        <f>IF(
A306,
(G306/1000)*vlookup(
B306,
MasterData!$C$2:$G1000,
4,
0
)
,
"")</f>
        <v/>
      </c>
    </row>
    <row r="307" ht="15.75" customHeight="1">
      <c r="A307" s="53" t="str">
        <f>'_Working3_'!A307</f>
        <v/>
      </c>
      <c r="B307" s="14" t="str">
        <f>'_Working3_'!B307</f>
        <v/>
      </c>
      <c r="C307" s="14" t="str">
        <f>'_Working3_'!C307</f>
        <v/>
      </c>
      <c r="D307" s="14"/>
      <c r="E307" s="14" t="str">
        <f>'_Working3_'!I307</f>
        <v/>
      </c>
      <c r="F307" s="14" t="str">
        <f>'_Working3_'!J307</f>
        <v/>
      </c>
      <c r="G307" s="54" t="str">
        <f>'_Working3_'!E307</f>
        <v/>
      </c>
      <c r="H307" s="54" t="str">
        <f>IF(
A307,
(G307/1000)*vlookup(
B307,
MasterData!$C$2:$G1000,
4,
0
)
,
"")</f>
        <v/>
      </c>
    </row>
    <row r="308" ht="15.75" customHeight="1">
      <c r="A308" s="53" t="str">
        <f>'_Working3_'!A308</f>
        <v/>
      </c>
      <c r="B308" s="14" t="str">
        <f>'_Working3_'!B308</f>
        <v/>
      </c>
      <c r="C308" s="14" t="str">
        <f>'_Working3_'!C308</f>
        <v/>
      </c>
      <c r="D308" s="14"/>
      <c r="E308" s="14" t="str">
        <f>'_Working3_'!I308</f>
        <v/>
      </c>
      <c r="F308" s="14" t="str">
        <f>'_Working3_'!J308</f>
        <v/>
      </c>
      <c r="G308" s="54" t="str">
        <f>'_Working3_'!E308</f>
        <v/>
      </c>
      <c r="H308" s="54" t="str">
        <f>IF(
A308,
(G308/1000)*vlookup(
B308,
MasterData!$C$2:$G1000,
4,
0
)
,
"")</f>
        <v/>
      </c>
    </row>
    <row r="309" ht="15.75" customHeight="1">
      <c r="A309" s="53" t="str">
        <f>'_Working3_'!A309</f>
        <v/>
      </c>
      <c r="B309" s="14" t="str">
        <f>'_Working3_'!B309</f>
        <v/>
      </c>
      <c r="C309" s="14" t="str">
        <f>'_Working3_'!C309</f>
        <v/>
      </c>
      <c r="D309" s="14"/>
      <c r="E309" s="14" t="str">
        <f>'_Working3_'!I309</f>
        <v/>
      </c>
      <c r="F309" s="14" t="str">
        <f>'_Working3_'!J309</f>
        <v/>
      </c>
      <c r="G309" s="54" t="str">
        <f>'_Working3_'!E309</f>
        <v/>
      </c>
      <c r="H309" s="54" t="str">
        <f>IF(
A309,
(G309/1000)*vlookup(
B309,
MasterData!$C$2:$G1000,
4,
0
)
,
"")</f>
        <v/>
      </c>
    </row>
    <row r="310" ht="15.75" customHeight="1">
      <c r="A310" s="53" t="str">
        <f>'_Working3_'!A310</f>
        <v/>
      </c>
      <c r="B310" s="14" t="str">
        <f>'_Working3_'!B310</f>
        <v/>
      </c>
      <c r="C310" s="14" t="str">
        <f>'_Working3_'!C310</f>
        <v/>
      </c>
      <c r="D310" s="14"/>
      <c r="E310" s="14" t="str">
        <f>'_Working3_'!I310</f>
        <v/>
      </c>
      <c r="F310" s="14" t="str">
        <f>'_Working3_'!J310</f>
        <v/>
      </c>
      <c r="G310" s="54" t="str">
        <f>'_Working3_'!E310</f>
        <v/>
      </c>
      <c r="H310" s="54" t="str">
        <f>IF(
A310,
(G310/1000)*vlookup(
B310,
MasterData!$C$2:$G1000,
4,
0
)
,
"")</f>
        <v/>
      </c>
    </row>
    <row r="311" ht="15.75" customHeight="1">
      <c r="A311" s="53" t="str">
        <f>'_Working3_'!A311</f>
        <v/>
      </c>
      <c r="B311" s="14" t="str">
        <f>'_Working3_'!B311</f>
        <v/>
      </c>
      <c r="C311" s="14" t="str">
        <f>'_Working3_'!C311</f>
        <v/>
      </c>
      <c r="D311" s="14"/>
      <c r="E311" s="14" t="str">
        <f>'_Working3_'!I311</f>
        <v/>
      </c>
      <c r="F311" s="14" t="str">
        <f>'_Working3_'!J311</f>
        <v/>
      </c>
      <c r="G311" s="54" t="str">
        <f>'_Working3_'!E311</f>
        <v/>
      </c>
      <c r="H311" s="54" t="str">
        <f>IF(
A311,
(G311/1000)*vlookup(
B311,
MasterData!$C$2:$G1000,
4,
0
)
,
"")</f>
        <v/>
      </c>
    </row>
    <row r="312" ht="15.75" customHeight="1">
      <c r="A312" s="53" t="str">
        <f>'_Working3_'!A312</f>
        <v/>
      </c>
      <c r="B312" s="14" t="str">
        <f>'_Working3_'!B312</f>
        <v/>
      </c>
      <c r="C312" s="14" t="str">
        <f>'_Working3_'!C312</f>
        <v/>
      </c>
      <c r="D312" s="14"/>
      <c r="E312" s="14" t="str">
        <f>'_Working3_'!I312</f>
        <v/>
      </c>
      <c r="F312" s="14" t="str">
        <f>'_Working3_'!J312</f>
        <v/>
      </c>
      <c r="G312" s="54" t="str">
        <f>'_Working3_'!E312</f>
        <v/>
      </c>
      <c r="H312" s="54" t="str">
        <f>IF(
A312,
(G312/1000)*vlookup(
B312,
MasterData!$C$2:$G1000,
4,
0
)
,
"")</f>
        <v/>
      </c>
    </row>
    <row r="313" ht="15.75" customHeight="1">
      <c r="A313" s="53" t="str">
        <f>'_Working3_'!A313</f>
        <v/>
      </c>
      <c r="B313" s="14" t="str">
        <f>'_Working3_'!B313</f>
        <v/>
      </c>
      <c r="C313" s="14" t="str">
        <f>'_Working3_'!C313</f>
        <v/>
      </c>
      <c r="D313" s="14"/>
      <c r="E313" s="14" t="str">
        <f>'_Working3_'!I313</f>
        <v/>
      </c>
      <c r="F313" s="14" t="str">
        <f>'_Working3_'!J313</f>
        <v/>
      </c>
      <c r="G313" s="54" t="str">
        <f>'_Working3_'!E313</f>
        <v/>
      </c>
      <c r="H313" s="54" t="str">
        <f>IF(
A313,
(G313/1000)*vlookup(
B313,
MasterData!$C$2:$G1000,
4,
0
)
,
"")</f>
        <v/>
      </c>
    </row>
    <row r="314" ht="15.75" customHeight="1">
      <c r="A314" s="53" t="str">
        <f>'_Working3_'!A314</f>
        <v/>
      </c>
      <c r="B314" s="14" t="str">
        <f>'_Working3_'!B314</f>
        <v/>
      </c>
      <c r="C314" s="14" t="str">
        <f>'_Working3_'!C314</f>
        <v/>
      </c>
      <c r="D314" s="14"/>
      <c r="E314" s="14" t="str">
        <f>'_Working3_'!I314</f>
        <v/>
      </c>
      <c r="F314" s="14" t="str">
        <f>'_Working3_'!J314</f>
        <v/>
      </c>
      <c r="G314" s="54" t="str">
        <f>'_Working3_'!E314</f>
        <v/>
      </c>
      <c r="H314" s="54" t="str">
        <f>IF(
A314,
(G314/1000)*vlookup(
B314,
MasterData!$C$2:$G1000,
4,
0
)
,
"")</f>
        <v/>
      </c>
    </row>
    <row r="315" ht="15.75" customHeight="1">
      <c r="A315" s="53" t="str">
        <f>'_Working3_'!A315</f>
        <v/>
      </c>
      <c r="B315" s="14" t="str">
        <f>'_Working3_'!B315</f>
        <v/>
      </c>
      <c r="C315" s="14" t="str">
        <f>'_Working3_'!C315</f>
        <v/>
      </c>
      <c r="D315" s="14"/>
      <c r="E315" s="14" t="str">
        <f>'_Working3_'!I315</f>
        <v/>
      </c>
      <c r="F315" s="14" t="str">
        <f>'_Working3_'!J315</f>
        <v/>
      </c>
      <c r="G315" s="54" t="str">
        <f>'_Working3_'!E315</f>
        <v/>
      </c>
      <c r="H315" s="54" t="str">
        <f>IF(
A315,
(G315/1000)*vlookup(
B315,
MasterData!$C$2:$G1000,
4,
0
)
,
"")</f>
        <v/>
      </c>
    </row>
    <row r="316" ht="15.75" customHeight="1">
      <c r="A316" s="53" t="str">
        <f>'_Working3_'!A316</f>
        <v/>
      </c>
      <c r="B316" s="14" t="str">
        <f>'_Working3_'!B316</f>
        <v/>
      </c>
      <c r="C316" s="14" t="str">
        <f>'_Working3_'!C316</f>
        <v/>
      </c>
      <c r="D316" s="14"/>
      <c r="E316" s="14" t="str">
        <f>'_Working3_'!I316</f>
        <v/>
      </c>
      <c r="F316" s="14" t="str">
        <f>'_Working3_'!J316</f>
        <v/>
      </c>
      <c r="G316" s="54" t="str">
        <f>'_Working3_'!E316</f>
        <v/>
      </c>
      <c r="H316" s="54" t="str">
        <f>IF(
A316,
(G316/1000)*vlookup(
B316,
MasterData!$C$2:$G1000,
4,
0
)
,
"")</f>
        <v/>
      </c>
    </row>
    <row r="317" ht="15.75" customHeight="1">
      <c r="A317" s="53" t="str">
        <f>'_Working3_'!A317</f>
        <v/>
      </c>
      <c r="B317" s="14" t="str">
        <f>'_Working3_'!B317</f>
        <v/>
      </c>
      <c r="C317" s="14" t="str">
        <f>'_Working3_'!C317</f>
        <v/>
      </c>
      <c r="D317" s="14"/>
      <c r="E317" s="14" t="str">
        <f>'_Working3_'!I317</f>
        <v/>
      </c>
      <c r="F317" s="14" t="str">
        <f>'_Working3_'!J317</f>
        <v/>
      </c>
      <c r="G317" s="54" t="str">
        <f>'_Working3_'!E317</f>
        <v/>
      </c>
      <c r="H317" s="54" t="str">
        <f>IF(
A317,
(G317/1000)*vlookup(
B317,
MasterData!$C$2:$G1000,
4,
0
)
,
"")</f>
        <v/>
      </c>
    </row>
    <row r="318" ht="15.75" customHeight="1">
      <c r="A318" s="53" t="str">
        <f>'_Working3_'!A318</f>
        <v/>
      </c>
      <c r="B318" s="14" t="str">
        <f>'_Working3_'!B318</f>
        <v/>
      </c>
      <c r="C318" s="14" t="str">
        <f>'_Working3_'!C318</f>
        <v/>
      </c>
      <c r="D318" s="14"/>
      <c r="E318" s="14" t="str">
        <f>'_Working3_'!I318</f>
        <v/>
      </c>
      <c r="F318" s="14" t="str">
        <f>'_Working3_'!J318</f>
        <v/>
      </c>
      <c r="G318" s="54" t="str">
        <f>'_Working3_'!E318</f>
        <v/>
      </c>
      <c r="H318" s="54" t="str">
        <f>IF(
A318,
(G318/1000)*vlookup(
B318,
MasterData!$C$2:$G1000,
4,
0
)
,
"")</f>
        <v/>
      </c>
    </row>
    <row r="319" ht="15.75" customHeight="1">
      <c r="A319" s="53" t="str">
        <f>'_Working3_'!A319</f>
        <v/>
      </c>
      <c r="B319" s="14" t="str">
        <f>'_Working3_'!B319</f>
        <v/>
      </c>
      <c r="C319" s="14" t="str">
        <f>'_Working3_'!C319</f>
        <v/>
      </c>
      <c r="D319" s="14"/>
      <c r="E319" s="14" t="str">
        <f>'_Working3_'!I319</f>
        <v/>
      </c>
      <c r="F319" s="14" t="str">
        <f>'_Working3_'!J319</f>
        <v/>
      </c>
      <c r="G319" s="54" t="str">
        <f>'_Working3_'!E319</f>
        <v/>
      </c>
      <c r="H319" s="54" t="str">
        <f>IF(
A319,
(G319/1000)*vlookup(
B319,
MasterData!$C$2:$G1000,
4,
0
)
,
"")</f>
        <v/>
      </c>
    </row>
    <row r="320" ht="15.75" customHeight="1">
      <c r="A320" s="53" t="str">
        <f>'_Working3_'!A320</f>
        <v/>
      </c>
      <c r="B320" s="14" t="str">
        <f>'_Working3_'!B320</f>
        <v/>
      </c>
      <c r="C320" s="14" t="str">
        <f>'_Working3_'!C320</f>
        <v/>
      </c>
      <c r="D320" s="14"/>
      <c r="E320" s="14" t="str">
        <f>'_Working3_'!I320</f>
        <v/>
      </c>
      <c r="F320" s="14" t="str">
        <f>'_Working3_'!J320</f>
        <v/>
      </c>
      <c r="G320" s="54" t="str">
        <f>'_Working3_'!E320</f>
        <v/>
      </c>
      <c r="H320" s="54" t="str">
        <f>IF(
A320,
(G320/1000)*vlookup(
B320,
MasterData!$C$2:$G1000,
4,
0
)
,
"")</f>
        <v/>
      </c>
    </row>
    <row r="321" ht="15.75" customHeight="1">
      <c r="A321" s="53" t="str">
        <f>'_Working3_'!A321</f>
        <v/>
      </c>
      <c r="B321" s="14" t="str">
        <f>'_Working3_'!B321</f>
        <v/>
      </c>
      <c r="C321" s="14" t="str">
        <f>'_Working3_'!C321</f>
        <v/>
      </c>
      <c r="D321" s="14"/>
      <c r="E321" s="14" t="str">
        <f>'_Working3_'!I321</f>
        <v/>
      </c>
      <c r="F321" s="14" t="str">
        <f>'_Working3_'!J321</f>
        <v/>
      </c>
      <c r="G321" s="54" t="str">
        <f>'_Working3_'!E321</f>
        <v/>
      </c>
      <c r="H321" s="54" t="str">
        <f>IF(
A321,
(G321/1000)*vlookup(
B321,
MasterData!$C$2:$G1000,
4,
0
)
,
"")</f>
        <v/>
      </c>
    </row>
    <row r="322" ht="15.75" customHeight="1">
      <c r="A322" s="53" t="str">
        <f>'_Working3_'!A322</f>
        <v/>
      </c>
      <c r="B322" s="14" t="str">
        <f>'_Working3_'!B322</f>
        <v/>
      </c>
      <c r="C322" s="14" t="str">
        <f>'_Working3_'!C322</f>
        <v/>
      </c>
      <c r="D322" s="14"/>
      <c r="E322" s="14" t="str">
        <f>'_Working3_'!I322</f>
        <v/>
      </c>
      <c r="F322" s="14" t="str">
        <f>'_Working3_'!J322</f>
        <v/>
      </c>
      <c r="G322" s="54" t="str">
        <f>'_Working3_'!E322</f>
        <v/>
      </c>
      <c r="H322" s="54" t="str">
        <f>IF(
A322,
(G322/1000)*vlookup(
B322,
MasterData!$C$2:$G1000,
4,
0
)
,
"")</f>
        <v/>
      </c>
    </row>
    <row r="323" ht="15.75" customHeight="1">
      <c r="A323" s="53" t="str">
        <f>'_Working3_'!A323</f>
        <v/>
      </c>
      <c r="B323" s="14" t="str">
        <f>'_Working3_'!B323</f>
        <v/>
      </c>
      <c r="C323" s="14" t="str">
        <f>'_Working3_'!C323</f>
        <v/>
      </c>
      <c r="D323" s="14"/>
      <c r="E323" s="14" t="str">
        <f>'_Working3_'!I323</f>
        <v/>
      </c>
      <c r="F323" s="14" t="str">
        <f>'_Working3_'!J323</f>
        <v/>
      </c>
      <c r="G323" s="54" t="str">
        <f>'_Working3_'!E323</f>
        <v/>
      </c>
      <c r="H323" s="54" t="str">
        <f>IF(
A323,
(G323/1000)*vlookup(
B323,
MasterData!$C$2:$G1000,
4,
0
)
,
"")</f>
        <v/>
      </c>
    </row>
    <row r="324" ht="15.75" customHeight="1">
      <c r="A324" s="53" t="str">
        <f>'_Working3_'!A324</f>
        <v/>
      </c>
      <c r="B324" s="14" t="str">
        <f>'_Working3_'!B324</f>
        <v/>
      </c>
      <c r="C324" s="14" t="str">
        <f>'_Working3_'!C324</f>
        <v/>
      </c>
      <c r="D324" s="14"/>
      <c r="E324" s="14" t="str">
        <f>'_Working3_'!I324</f>
        <v/>
      </c>
      <c r="F324" s="14" t="str">
        <f>'_Working3_'!J324</f>
        <v/>
      </c>
      <c r="G324" s="54" t="str">
        <f>'_Working3_'!E324</f>
        <v/>
      </c>
      <c r="H324" s="54" t="str">
        <f>IF(
A324,
(G324/1000)*vlookup(
B324,
MasterData!$C$2:$G1000,
4,
0
)
,
"")</f>
        <v/>
      </c>
    </row>
    <row r="325" ht="15.75" customHeight="1">
      <c r="A325" s="53" t="str">
        <f>'_Working3_'!A325</f>
        <v/>
      </c>
      <c r="B325" s="14" t="str">
        <f>'_Working3_'!B325</f>
        <v/>
      </c>
      <c r="C325" s="14" t="str">
        <f>'_Working3_'!C325</f>
        <v/>
      </c>
      <c r="D325" s="14"/>
      <c r="E325" s="14" t="str">
        <f>'_Working3_'!I325</f>
        <v/>
      </c>
      <c r="F325" s="14" t="str">
        <f>'_Working3_'!J325</f>
        <v/>
      </c>
      <c r="G325" s="54" t="str">
        <f>'_Working3_'!E325</f>
        <v/>
      </c>
      <c r="H325" s="54" t="str">
        <f>IF(
A325,
(G325/1000)*vlookup(
B325,
MasterData!$C$2:$G1000,
4,
0
)
,
"")</f>
        <v/>
      </c>
    </row>
    <row r="326" ht="15.75" customHeight="1">
      <c r="A326" s="53" t="str">
        <f>'_Working3_'!A326</f>
        <v/>
      </c>
      <c r="B326" s="14" t="str">
        <f>'_Working3_'!B326</f>
        <v/>
      </c>
      <c r="C326" s="14" t="str">
        <f>'_Working3_'!C326</f>
        <v/>
      </c>
      <c r="D326" s="14"/>
      <c r="E326" s="14" t="str">
        <f>'_Working3_'!I326</f>
        <v/>
      </c>
      <c r="F326" s="14" t="str">
        <f>'_Working3_'!J326</f>
        <v/>
      </c>
      <c r="G326" s="54" t="str">
        <f>'_Working3_'!E326</f>
        <v/>
      </c>
      <c r="H326" s="54" t="str">
        <f>IF(
A326,
(G326/1000)*vlookup(
B326,
MasterData!$C$2:$G1000,
4,
0
)
,
"")</f>
        <v/>
      </c>
    </row>
    <row r="327" ht="15.75" customHeight="1">
      <c r="A327" s="53" t="str">
        <f>'_Working3_'!A327</f>
        <v/>
      </c>
      <c r="B327" s="14" t="str">
        <f>'_Working3_'!B327</f>
        <v/>
      </c>
      <c r="C327" s="14" t="str">
        <f>'_Working3_'!C327</f>
        <v/>
      </c>
      <c r="D327" s="14"/>
      <c r="E327" s="14" t="str">
        <f>'_Working3_'!I327</f>
        <v/>
      </c>
      <c r="F327" s="14" t="str">
        <f>'_Working3_'!J327</f>
        <v/>
      </c>
      <c r="G327" s="54" t="str">
        <f>'_Working3_'!E327</f>
        <v/>
      </c>
      <c r="H327" s="54" t="str">
        <f>IF(
A327,
(G327/1000)*vlookup(
B327,
MasterData!$C$2:$G1000,
4,
0
)
,
"")</f>
        <v/>
      </c>
    </row>
    <row r="328" ht="15.75" customHeight="1">
      <c r="A328" s="53" t="str">
        <f>'_Working3_'!A328</f>
        <v/>
      </c>
      <c r="B328" s="14" t="str">
        <f>'_Working3_'!B328</f>
        <v/>
      </c>
      <c r="C328" s="14" t="str">
        <f>'_Working3_'!C328</f>
        <v/>
      </c>
      <c r="D328" s="14"/>
      <c r="E328" s="14" t="str">
        <f>'_Working3_'!I328</f>
        <v/>
      </c>
      <c r="F328" s="14" t="str">
        <f>'_Working3_'!J328</f>
        <v/>
      </c>
      <c r="G328" s="54" t="str">
        <f>'_Working3_'!E328</f>
        <v/>
      </c>
      <c r="H328" s="54" t="str">
        <f>IF(
A328,
(G328/1000)*vlookup(
B328,
MasterData!$C$2:$G1000,
4,
0
)
,
"")</f>
        <v/>
      </c>
    </row>
    <row r="329" ht="15.75" customHeight="1">
      <c r="A329" s="53" t="str">
        <f>'_Working3_'!A329</f>
        <v/>
      </c>
      <c r="B329" s="14" t="str">
        <f>'_Working3_'!B329</f>
        <v/>
      </c>
      <c r="C329" s="14" t="str">
        <f>'_Working3_'!C329</f>
        <v/>
      </c>
      <c r="D329" s="14"/>
      <c r="E329" s="14" t="str">
        <f>'_Working3_'!I329</f>
        <v/>
      </c>
      <c r="F329" s="14" t="str">
        <f>'_Working3_'!J329</f>
        <v/>
      </c>
      <c r="G329" s="54" t="str">
        <f>'_Working3_'!E329</f>
        <v/>
      </c>
      <c r="H329" s="54" t="str">
        <f>IF(
A329,
(G329/1000)*vlookup(
B329,
MasterData!$C$2:$G1000,
4,
0
)
,
"")</f>
        <v/>
      </c>
    </row>
    <row r="330" ht="15.75" customHeight="1">
      <c r="A330" s="53" t="str">
        <f>'_Working3_'!A330</f>
        <v/>
      </c>
      <c r="B330" s="14" t="str">
        <f>'_Working3_'!B330</f>
        <v/>
      </c>
      <c r="C330" s="14" t="str">
        <f>'_Working3_'!C330</f>
        <v/>
      </c>
      <c r="D330" s="14"/>
      <c r="E330" s="14" t="str">
        <f>'_Working3_'!I330</f>
        <v/>
      </c>
      <c r="F330" s="14" t="str">
        <f>'_Working3_'!J330</f>
        <v/>
      </c>
      <c r="G330" s="54" t="str">
        <f>'_Working3_'!E330</f>
        <v/>
      </c>
      <c r="H330" s="54" t="str">
        <f>IF(
A330,
(G330/1000)*vlookup(
B330,
MasterData!$C$2:$G1000,
4,
0
)
,
"")</f>
        <v/>
      </c>
    </row>
    <row r="331" ht="15.75" customHeight="1">
      <c r="A331" s="53" t="str">
        <f>'_Working3_'!A331</f>
        <v/>
      </c>
      <c r="B331" s="14" t="str">
        <f>'_Working3_'!B331</f>
        <v/>
      </c>
      <c r="C331" s="14" t="str">
        <f>'_Working3_'!C331</f>
        <v/>
      </c>
      <c r="D331" s="14"/>
      <c r="E331" s="14" t="str">
        <f>'_Working3_'!I331</f>
        <v/>
      </c>
      <c r="F331" s="14" t="str">
        <f>'_Working3_'!J331</f>
        <v/>
      </c>
      <c r="G331" s="54" t="str">
        <f>'_Working3_'!E331</f>
        <v/>
      </c>
      <c r="H331" s="54" t="str">
        <f>IF(
A331,
(G331/1000)*vlookup(
B331,
MasterData!$C$2:$G1000,
4,
0
)
,
"")</f>
        <v/>
      </c>
    </row>
    <row r="332" ht="15.75" customHeight="1">
      <c r="A332" s="53" t="str">
        <f>'_Working3_'!A332</f>
        <v/>
      </c>
      <c r="B332" s="14" t="str">
        <f>'_Working3_'!B332</f>
        <v/>
      </c>
      <c r="C332" s="14" t="str">
        <f>'_Working3_'!C332</f>
        <v/>
      </c>
      <c r="D332" s="14"/>
      <c r="E332" s="14" t="str">
        <f>'_Working3_'!I332</f>
        <v/>
      </c>
      <c r="F332" s="14" t="str">
        <f>'_Working3_'!J332</f>
        <v/>
      </c>
      <c r="G332" s="54" t="str">
        <f>'_Working3_'!E332</f>
        <v/>
      </c>
      <c r="H332" s="54" t="str">
        <f>IF(
A332,
(G332/1000)*vlookup(
B332,
MasterData!$C$2:$G1000,
4,
0
)
,
"")</f>
        <v/>
      </c>
    </row>
    <row r="333" ht="15.75" customHeight="1">
      <c r="A333" s="53" t="str">
        <f>'_Working3_'!A333</f>
        <v/>
      </c>
      <c r="B333" s="14" t="str">
        <f>'_Working3_'!B333</f>
        <v/>
      </c>
      <c r="C333" s="14" t="str">
        <f>'_Working3_'!C333</f>
        <v/>
      </c>
      <c r="D333" s="14"/>
      <c r="E333" s="14" t="str">
        <f>'_Working3_'!I333</f>
        <v/>
      </c>
      <c r="F333" s="14" t="str">
        <f>'_Working3_'!J333</f>
        <v/>
      </c>
      <c r="G333" s="54" t="str">
        <f>'_Working3_'!E333</f>
        <v/>
      </c>
      <c r="H333" s="54" t="str">
        <f>IF(
A333,
(G333/1000)*vlookup(
B333,
MasterData!$C$2:$G1000,
4,
0
)
,
"")</f>
        <v/>
      </c>
    </row>
    <row r="334" ht="15.75" customHeight="1">
      <c r="A334" s="53" t="str">
        <f>'_Working3_'!A334</f>
        <v/>
      </c>
      <c r="B334" s="14" t="str">
        <f>'_Working3_'!B334</f>
        <v/>
      </c>
      <c r="C334" s="14" t="str">
        <f>'_Working3_'!C334</f>
        <v/>
      </c>
      <c r="D334" s="14"/>
      <c r="E334" s="14" t="str">
        <f>'_Working3_'!I334</f>
        <v/>
      </c>
      <c r="F334" s="14" t="str">
        <f>'_Working3_'!J334</f>
        <v/>
      </c>
      <c r="G334" s="54" t="str">
        <f>'_Working3_'!E334</f>
        <v/>
      </c>
      <c r="H334" s="54" t="str">
        <f>IF(
A334,
(G334/1000)*vlookup(
B334,
MasterData!$C$2:$G1000,
4,
0
)
,
"")</f>
        <v/>
      </c>
    </row>
    <row r="335" ht="15.75" customHeight="1">
      <c r="A335" s="53" t="str">
        <f>'_Working3_'!A335</f>
        <v/>
      </c>
      <c r="B335" s="14" t="str">
        <f>'_Working3_'!B335</f>
        <v/>
      </c>
      <c r="C335" s="14" t="str">
        <f>'_Working3_'!C335</f>
        <v/>
      </c>
      <c r="D335" s="14"/>
      <c r="E335" s="14" t="str">
        <f>'_Working3_'!I335</f>
        <v/>
      </c>
      <c r="F335" s="14" t="str">
        <f>'_Working3_'!J335</f>
        <v/>
      </c>
      <c r="G335" s="54" t="str">
        <f>'_Working3_'!E335</f>
        <v/>
      </c>
      <c r="H335" s="54" t="str">
        <f>IF(
A335,
(G335/1000)*vlookup(
B335,
MasterData!$C$2:$G1000,
4,
0
)
,
"")</f>
        <v/>
      </c>
    </row>
    <row r="336" ht="15.75" customHeight="1">
      <c r="A336" s="53" t="str">
        <f>'_Working3_'!A336</f>
        <v/>
      </c>
      <c r="B336" s="14" t="str">
        <f>'_Working3_'!B336</f>
        <v/>
      </c>
      <c r="C336" s="14" t="str">
        <f>'_Working3_'!C336</f>
        <v/>
      </c>
      <c r="D336" s="14"/>
      <c r="E336" s="14" t="str">
        <f>'_Working3_'!I336</f>
        <v/>
      </c>
      <c r="F336" s="14" t="str">
        <f>'_Working3_'!J336</f>
        <v/>
      </c>
      <c r="G336" s="54" t="str">
        <f>'_Working3_'!E336</f>
        <v/>
      </c>
      <c r="H336" s="54" t="str">
        <f>IF(
A336,
(G336/1000)*vlookup(
B336,
MasterData!$C$2:$G1000,
4,
0
)
,
"")</f>
        <v/>
      </c>
    </row>
    <row r="337" ht="15.75" customHeight="1">
      <c r="A337" s="53" t="str">
        <f>'_Working3_'!A337</f>
        <v/>
      </c>
      <c r="B337" s="14" t="str">
        <f>'_Working3_'!B337</f>
        <v/>
      </c>
      <c r="C337" s="14" t="str">
        <f>'_Working3_'!C337</f>
        <v/>
      </c>
      <c r="D337" s="14"/>
      <c r="E337" s="14" t="str">
        <f>'_Working3_'!I337</f>
        <v/>
      </c>
      <c r="F337" s="14" t="str">
        <f>'_Working3_'!J337</f>
        <v/>
      </c>
      <c r="G337" s="54" t="str">
        <f>'_Working3_'!E337</f>
        <v/>
      </c>
      <c r="H337" s="54" t="str">
        <f>IF(
A337,
(G337/1000)*vlookup(
B337,
MasterData!$C$2:$G1000,
4,
0
)
,
"")</f>
        <v/>
      </c>
    </row>
    <row r="338" ht="15.75" customHeight="1">
      <c r="A338" s="53" t="str">
        <f>'_Working3_'!A338</f>
        <v/>
      </c>
      <c r="B338" s="14" t="str">
        <f>'_Working3_'!B338</f>
        <v/>
      </c>
      <c r="C338" s="14" t="str">
        <f>'_Working3_'!C338</f>
        <v/>
      </c>
      <c r="D338" s="14"/>
      <c r="E338" s="14" t="str">
        <f>'_Working3_'!I338</f>
        <v/>
      </c>
      <c r="F338" s="14" t="str">
        <f>'_Working3_'!J338</f>
        <v/>
      </c>
      <c r="G338" s="54" t="str">
        <f>'_Working3_'!E338</f>
        <v/>
      </c>
      <c r="H338" s="54" t="str">
        <f>IF(
A338,
(G338/1000)*vlookup(
B338,
MasterData!$C$2:$G1000,
4,
0
)
,
"")</f>
        <v/>
      </c>
    </row>
    <row r="339" ht="15.75" customHeight="1">
      <c r="A339" s="53" t="str">
        <f>'_Working3_'!A339</f>
        <v/>
      </c>
      <c r="B339" s="14" t="str">
        <f>'_Working3_'!B339</f>
        <v/>
      </c>
      <c r="C339" s="14" t="str">
        <f>'_Working3_'!C339</f>
        <v/>
      </c>
      <c r="D339" s="14"/>
      <c r="E339" s="14" t="str">
        <f>'_Working3_'!I339</f>
        <v/>
      </c>
      <c r="F339" s="14" t="str">
        <f>'_Working3_'!J339</f>
        <v/>
      </c>
      <c r="G339" s="54" t="str">
        <f>'_Working3_'!E339</f>
        <v/>
      </c>
      <c r="H339" s="54" t="str">
        <f>IF(
A339,
(G339/1000)*vlookup(
B339,
MasterData!$C$2:$G1000,
4,
0
)
,
"")</f>
        <v/>
      </c>
    </row>
    <row r="340" ht="15.75" customHeight="1">
      <c r="A340" s="53" t="str">
        <f>'_Working3_'!A340</f>
        <v/>
      </c>
      <c r="B340" s="14" t="str">
        <f>'_Working3_'!B340</f>
        <v/>
      </c>
      <c r="C340" s="14" t="str">
        <f>'_Working3_'!C340</f>
        <v/>
      </c>
      <c r="D340" s="14"/>
      <c r="E340" s="14" t="str">
        <f>'_Working3_'!I340</f>
        <v/>
      </c>
      <c r="F340" s="14" t="str">
        <f>'_Working3_'!J340</f>
        <v/>
      </c>
      <c r="G340" s="54" t="str">
        <f>'_Working3_'!E340</f>
        <v/>
      </c>
      <c r="H340" s="54" t="str">
        <f>IF(
A340,
(G340/1000)*vlookup(
B340,
MasterData!$C$2:$G1000,
4,
0
)
,
"")</f>
        <v/>
      </c>
    </row>
    <row r="341" ht="15.75" customHeight="1">
      <c r="A341" s="53" t="str">
        <f>'_Working3_'!A341</f>
        <v/>
      </c>
      <c r="B341" s="14" t="str">
        <f>'_Working3_'!B341</f>
        <v/>
      </c>
      <c r="C341" s="14" t="str">
        <f>'_Working3_'!C341</f>
        <v/>
      </c>
      <c r="D341" s="14"/>
      <c r="E341" s="14" t="str">
        <f>'_Working3_'!I341</f>
        <v/>
      </c>
      <c r="F341" s="14" t="str">
        <f>'_Working3_'!J341</f>
        <v/>
      </c>
      <c r="G341" s="54" t="str">
        <f>'_Working3_'!E341</f>
        <v/>
      </c>
      <c r="H341" s="54" t="str">
        <f>IF(
A341,
(G341/1000)*vlookup(
B341,
MasterData!$C$2:$G1000,
4,
0
)
,
"")</f>
        <v/>
      </c>
    </row>
    <row r="342" ht="15.75" customHeight="1">
      <c r="A342" s="53" t="str">
        <f>'_Working3_'!A342</f>
        <v/>
      </c>
      <c r="B342" s="14" t="str">
        <f>'_Working3_'!B342</f>
        <v/>
      </c>
      <c r="C342" s="14" t="str">
        <f>'_Working3_'!C342</f>
        <v/>
      </c>
      <c r="D342" s="14"/>
      <c r="E342" s="14" t="str">
        <f>'_Working3_'!I342</f>
        <v/>
      </c>
      <c r="F342" s="14" t="str">
        <f>'_Working3_'!J342</f>
        <v/>
      </c>
      <c r="G342" s="54" t="str">
        <f>'_Working3_'!E342</f>
        <v/>
      </c>
      <c r="H342" s="54" t="str">
        <f>IF(
A342,
(G342/1000)*vlookup(
B342,
MasterData!$C$2:$G1000,
4,
0
)
,
"")</f>
        <v/>
      </c>
    </row>
    <row r="343" ht="15.75" customHeight="1">
      <c r="A343" s="53" t="str">
        <f>'_Working3_'!A343</f>
        <v/>
      </c>
      <c r="B343" s="14" t="str">
        <f>'_Working3_'!B343</f>
        <v/>
      </c>
      <c r="C343" s="14" t="str">
        <f>'_Working3_'!C343</f>
        <v/>
      </c>
      <c r="D343" s="14"/>
      <c r="E343" s="14" t="str">
        <f>'_Working3_'!I343</f>
        <v/>
      </c>
      <c r="F343" s="14" t="str">
        <f>'_Working3_'!J343</f>
        <v/>
      </c>
      <c r="G343" s="54" t="str">
        <f>'_Working3_'!E343</f>
        <v/>
      </c>
      <c r="H343" s="54" t="str">
        <f>IF(
A343,
(G343/1000)*vlookup(
B343,
MasterData!$C$2:$G1000,
4,
0
)
,
"")</f>
        <v/>
      </c>
    </row>
    <row r="344" ht="15.75" customHeight="1">
      <c r="A344" s="53" t="str">
        <f>'_Working3_'!A344</f>
        <v/>
      </c>
      <c r="B344" s="14" t="str">
        <f>'_Working3_'!B344</f>
        <v/>
      </c>
      <c r="C344" s="14" t="str">
        <f>'_Working3_'!C344</f>
        <v/>
      </c>
      <c r="D344" s="14"/>
      <c r="E344" s="14" t="str">
        <f>'_Working3_'!I344</f>
        <v/>
      </c>
      <c r="F344" s="14" t="str">
        <f>'_Working3_'!J344</f>
        <v/>
      </c>
      <c r="G344" s="54" t="str">
        <f>'_Working3_'!E344</f>
        <v/>
      </c>
      <c r="H344" s="54" t="str">
        <f>IF(
A344,
(G344/1000)*vlookup(
B344,
MasterData!$C$2:$G1000,
4,
0
)
,
"")</f>
        <v/>
      </c>
    </row>
    <row r="345" ht="15.75" customHeight="1">
      <c r="A345" s="53" t="str">
        <f>'_Working3_'!A345</f>
        <v/>
      </c>
      <c r="B345" s="14" t="str">
        <f>'_Working3_'!B345</f>
        <v/>
      </c>
      <c r="C345" s="14" t="str">
        <f>'_Working3_'!C345</f>
        <v/>
      </c>
      <c r="D345" s="14"/>
      <c r="E345" s="14" t="str">
        <f>'_Working3_'!I345</f>
        <v/>
      </c>
      <c r="F345" s="14" t="str">
        <f>'_Working3_'!J345</f>
        <v/>
      </c>
      <c r="G345" s="54" t="str">
        <f>'_Working3_'!E345</f>
        <v/>
      </c>
      <c r="H345" s="54" t="str">
        <f>IF(
A345,
(G345/1000)*vlookup(
B345,
MasterData!$C$2:$G1000,
4,
0
)
,
"")</f>
        <v/>
      </c>
    </row>
    <row r="346" ht="15.75" customHeight="1">
      <c r="A346" s="53" t="str">
        <f>'_Working3_'!A346</f>
        <v/>
      </c>
      <c r="B346" s="14" t="str">
        <f>'_Working3_'!B346</f>
        <v/>
      </c>
      <c r="C346" s="14" t="str">
        <f>'_Working3_'!C346</f>
        <v/>
      </c>
      <c r="D346" s="14"/>
      <c r="E346" s="14" t="str">
        <f>'_Working3_'!I346</f>
        <v/>
      </c>
      <c r="F346" s="14" t="str">
        <f>'_Working3_'!J346</f>
        <v/>
      </c>
      <c r="G346" s="54" t="str">
        <f>'_Working3_'!E346</f>
        <v/>
      </c>
      <c r="H346" s="54" t="str">
        <f>IF(
A346,
(G346/1000)*vlookup(
B346,
MasterData!$C$2:$G1000,
4,
0
)
,
"")</f>
        <v/>
      </c>
    </row>
    <row r="347" ht="15.75" customHeight="1">
      <c r="A347" s="53" t="str">
        <f>'_Working3_'!A347</f>
        <v/>
      </c>
      <c r="B347" s="14" t="str">
        <f>'_Working3_'!B347</f>
        <v/>
      </c>
      <c r="C347" s="14" t="str">
        <f>'_Working3_'!C347</f>
        <v/>
      </c>
      <c r="D347" s="14"/>
      <c r="E347" s="14" t="str">
        <f>'_Working3_'!I347</f>
        <v/>
      </c>
      <c r="F347" s="14" t="str">
        <f>'_Working3_'!J347</f>
        <v/>
      </c>
      <c r="G347" s="54" t="str">
        <f>'_Working3_'!E347</f>
        <v/>
      </c>
      <c r="H347" s="54" t="str">
        <f>IF(
A347,
(G347/1000)*vlookup(
B347,
MasterData!$C$2:$G1000,
4,
0
)
,
"")</f>
        <v/>
      </c>
    </row>
    <row r="348" ht="15.75" customHeight="1">
      <c r="A348" s="53" t="str">
        <f>'_Working3_'!A348</f>
        <v/>
      </c>
      <c r="B348" s="14" t="str">
        <f>'_Working3_'!B348</f>
        <v/>
      </c>
      <c r="C348" s="14" t="str">
        <f>'_Working3_'!C348</f>
        <v/>
      </c>
      <c r="D348" s="14"/>
      <c r="E348" s="14" t="str">
        <f>'_Working3_'!I348</f>
        <v/>
      </c>
      <c r="F348" s="14" t="str">
        <f>'_Working3_'!J348</f>
        <v/>
      </c>
      <c r="G348" s="54" t="str">
        <f>'_Working3_'!E348</f>
        <v/>
      </c>
      <c r="H348" s="54" t="str">
        <f>IF(
A348,
(G348/1000)*vlookup(
B348,
MasterData!$C$2:$G1000,
4,
0
)
,
"")</f>
        <v/>
      </c>
    </row>
    <row r="349" ht="15.75" customHeight="1">
      <c r="A349" s="53" t="str">
        <f>'_Working3_'!A349</f>
        <v/>
      </c>
      <c r="B349" s="14" t="str">
        <f>'_Working3_'!B349</f>
        <v/>
      </c>
      <c r="C349" s="14" t="str">
        <f>'_Working3_'!C349</f>
        <v/>
      </c>
      <c r="D349" s="14"/>
      <c r="E349" s="14" t="str">
        <f>'_Working3_'!I349</f>
        <v/>
      </c>
      <c r="F349" s="14" t="str">
        <f>'_Working3_'!J349</f>
        <v/>
      </c>
      <c r="G349" s="54" t="str">
        <f>'_Working3_'!E349</f>
        <v/>
      </c>
      <c r="H349" s="54" t="str">
        <f>IF(
A349,
(G349/1000)*vlookup(
B349,
MasterData!$C$2:$G1000,
4,
0
)
,
"")</f>
        <v/>
      </c>
    </row>
    <row r="350" ht="15.75" customHeight="1">
      <c r="A350" s="53" t="str">
        <f>'_Working3_'!A350</f>
        <v/>
      </c>
      <c r="B350" s="14" t="str">
        <f>'_Working3_'!B350</f>
        <v/>
      </c>
      <c r="C350" s="14" t="str">
        <f>'_Working3_'!C350</f>
        <v/>
      </c>
      <c r="D350" s="14"/>
      <c r="E350" s="14" t="str">
        <f>'_Working3_'!I350</f>
        <v/>
      </c>
      <c r="F350" s="14" t="str">
        <f>'_Working3_'!J350</f>
        <v/>
      </c>
      <c r="G350" s="54" t="str">
        <f>'_Working3_'!E350</f>
        <v/>
      </c>
      <c r="H350" s="54" t="str">
        <f>IF(
A350,
(G350/1000)*vlookup(
B350,
MasterData!$C$2:$G1000,
4,
0
)
,
"")</f>
        <v/>
      </c>
    </row>
    <row r="351" ht="15.75" customHeight="1">
      <c r="A351" s="53" t="str">
        <f>'_Working3_'!A351</f>
        <v/>
      </c>
      <c r="B351" s="14" t="str">
        <f>'_Working3_'!B351</f>
        <v/>
      </c>
      <c r="C351" s="14" t="str">
        <f>'_Working3_'!C351</f>
        <v/>
      </c>
      <c r="D351" s="14"/>
      <c r="E351" s="14" t="str">
        <f>'_Working3_'!I351</f>
        <v/>
      </c>
      <c r="F351" s="14" t="str">
        <f>'_Working3_'!J351</f>
        <v/>
      </c>
      <c r="G351" s="54" t="str">
        <f>'_Working3_'!E351</f>
        <v/>
      </c>
      <c r="H351" s="54" t="str">
        <f>IF(
A351,
(G351/1000)*vlookup(
B351,
MasterData!$C$2:$G1000,
4,
0
)
,
"")</f>
        <v/>
      </c>
    </row>
    <row r="352" ht="15.75" customHeight="1">
      <c r="A352" s="53" t="str">
        <f>'_Working3_'!A352</f>
        <v/>
      </c>
      <c r="B352" s="14" t="str">
        <f>'_Working3_'!B352</f>
        <v/>
      </c>
      <c r="C352" s="14" t="str">
        <f>'_Working3_'!C352</f>
        <v/>
      </c>
      <c r="D352" s="14"/>
      <c r="E352" s="14" t="str">
        <f>'_Working3_'!I352</f>
        <v/>
      </c>
      <c r="F352" s="14" t="str">
        <f>'_Working3_'!J352</f>
        <v/>
      </c>
      <c r="G352" s="54" t="str">
        <f>'_Working3_'!E352</f>
        <v/>
      </c>
      <c r="H352" s="54" t="str">
        <f>IF(
A352,
(G352/1000)*vlookup(
B352,
MasterData!$C$2:$G1000,
4,
0
)
,
"")</f>
        <v/>
      </c>
    </row>
    <row r="353" ht="15.75" customHeight="1">
      <c r="A353" s="53" t="str">
        <f>'_Working3_'!A353</f>
        <v/>
      </c>
      <c r="B353" s="14" t="str">
        <f>'_Working3_'!B353</f>
        <v/>
      </c>
      <c r="C353" s="14" t="str">
        <f>'_Working3_'!C353</f>
        <v/>
      </c>
      <c r="D353" s="14"/>
      <c r="E353" s="14" t="str">
        <f>'_Working3_'!I353</f>
        <v/>
      </c>
      <c r="F353" s="14" t="str">
        <f>'_Working3_'!J353</f>
        <v/>
      </c>
      <c r="G353" s="54" t="str">
        <f>'_Working3_'!E353</f>
        <v/>
      </c>
      <c r="H353" s="54" t="str">
        <f>IF(
A353,
(G353/1000)*vlookup(
B353,
MasterData!$C$2:$G1000,
4,
0
)
,
"")</f>
        <v/>
      </c>
    </row>
    <row r="354" ht="15.75" customHeight="1">
      <c r="A354" s="53" t="str">
        <f>'_Working3_'!A354</f>
        <v/>
      </c>
      <c r="B354" s="14" t="str">
        <f>'_Working3_'!B354</f>
        <v/>
      </c>
      <c r="C354" s="14" t="str">
        <f>'_Working3_'!C354</f>
        <v/>
      </c>
      <c r="D354" s="14"/>
      <c r="E354" s="14" t="str">
        <f>'_Working3_'!I354</f>
        <v/>
      </c>
      <c r="F354" s="14" t="str">
        <f>'_Working3_'!J354</f>
        <v/>
      </c>
      <c r="G354" s="54" t="str">
        <f>'_Working3_'!E354</f>
        <v/>
      </c>
      <c r="H354" s="54" t="str">
        <f>IF(
A354,
(G354/1000)*vlookup(
B354,
MasterData!$C$2:$G1000,
4,
0
)
,
"")</f>
        <v/>
      </c>
    </row>
    <row r="355" ht="15.75" customHeight="1">
      <c r="A355" s="53" t="str">
        <f>'_Working3_'!A355</f>
        <v/>
      </c>
      <c r="B355" s="14" t="str">
        <f>'_Working3_'!B355</f>
        <v/>
      </c>
      <c r="C355" s="14" t="str">
        <f>'_Working3_'!C355</f>
        <v/>
      </c>
      <c r="D355" s="14"/>
      <c r="E355" s="14" t="str">
        <f>'_Working3_'!I355</f>
        <v/>
      </c>
      <c r="F355" s="14" t="str">
        <f>'_Working3_'!J355</f>
        <v/>
      </c>
      <c r="G355" s="54" t="str">
        <f>'_Working3_'!E355</f>
        <v/>
      </c>
      <c r="H355" s="54" t="str">
        <f>IF(
A355,
(G355/1000)*vlookup(
B355,
MasterData!$C$2:$G1000,
4,
0
)
,
"")</f>
        <v/>
      </c>
    </row>
    <row r="356" ht="15.75" customHeight="1">
      <c r="A356" s="53" t="str">
        <f>'_Working3_'!A356</f>
        <v/>
      </c>
      <c r="B356" s="14" t="str">
        <f>'_Working3_'!B356</f>
        <v/>
      </c>
      <c r="C356" s="14" t="str">
        <f>'_Working3_'!C356</f>
        <v/>
      </c>
      <c r="D356" s="14"/>
      <c r="E356" s="14" t="str">
        <f>'_Working3_'!I356</f>
        <v/>
      </c>
      <c r="F356" s="14" t="str">
        <f>'_Working3_'!J356</f>
        <v/>
      </c>
      <c r="G356" s="54" t="str">
        <f>'_Working3_'!E356</f>
        <v/>
      </c>
      <c r="H356" s="54" t="str">
        <f>IF(
A356,
(G356/1000)*vlookup(
B356,
MasterData!$C$2:$G1000,
4,
0
)
,
"")</f>
        <v/>
      </c>
    </row>
    <row r="357" ht="15.75" customHeight="1">
      <c r="A357" s="53" t="str">
        <f>'_Working3_'!A357</f>
        <v/>
      </c>
      <c r="B357" s="14" t="str">
        <f>'_Working3_'!B357</f>
        <v/>
      </c>
      <c r="C357" s="14" t="str">
        <f>'_Working3_'!C357</f>
        <v/>
      </c>
      <c r="D357" s="14"/>
      <c r="E357" s="14" t="str">
        <f>'_Working3_'!I357</f>
        <v/>
      </c>
      <c r="F357" s="14" t="str">
        <f>'_Working3_'!J357</f>
        <v/>
      </c>
      <c r="G357" s="54" t="str">
        <f>'_Working3_'!E357</f>
        <v/>
      </c>
      <c r="H357" s="54" t="str">
        <f>IF(
A357,
(G357/1000)*vlookup(
B357,
MasterData!$C$2:$G1000,
4,
0
)
,
"")</f>
        <v/>
      </c>
    </row>
    <row r="358" ht="15.75" customHeight="1">
      <c r="A358" s="53" t="str">
        <f>'_Working3_'!A358</f>
        <v/>
      </c>
      <c r="B358" s="14" t="str">
        <f>'_Working3_'!B358</f>
        <v/>
      </c>
      <c r="C358" s="14" t="str">
        <f>'_Working3_'!C358</f>
        <v/>
      </c>
      <c r="D358" s="14"/>
      <c r="E358" s="14" t="str">
        <f>'_Working3_'!I358</f>
        <v/>
      </c>
      <c r="F358" s="14" t="str">
        <f>'_Working3_'!J358</f>
        <v/>
      </c>
      <c r="G358" s="54" t="str">
        <f>'_Working3_'!E358</f>
        <v/>
      </c>
      <c r="H358" s="54" t="str">
        <f>IF(
A358,
(G358/1000)*vlookup(
B358,
MasterData!$C$2:$G1000,
4,
0
)
,
"")</f>
        <v/>
      </c>
    </row>
    <row r="359" ht="15.75" customHeight="1">
      <c r="A359" s="53" t="str">
        <f>'_Working3_'!A359</f>
        <v/>
      </c>
      <c r="B359" s="14" t="str">
        <f>'_Working3_'!B359</f>
        <v/>
      </c>
      <c r="C359" s="14" t="str">
        <f>'_Working3_'!C359</f>
        <v/>
      </c>
      <c r="D359" s="14"/>
      <c r="E359" s="14" t="str">
        <f>'_Working3_'!I359</f>
        <v/>
      </c>
      <c r="F359" s="14" t="str">
        <f>'_Working3_'!J359</f>
        <v/>
      </c>
      <c r="G359" s="54" t="str">
        <f>'_Working3_'!E359</f>
        <v/>
      </c>
      <c r="H359" s="54" t="str">
        <f>IF(
A359,
(G359/1000)*vlookup(
B359,
MasterData!$C$2:$G1000,
4,
0
)
,
"")</f>
        <v/>
      </c>
    </row>
    <row r="360" ht="15.75" customHeight="1">
      <c r="A360" s="53" t="str">
        <f>'_Working3_'!A360</f>
        <v/>
      </c>
      <c r="B360" s="14" t="str">
        <f>'_Working3_'!B360</f>
        <v/>
      </c>
      <c r="C360" s="14" t="str">
        <f>'_Working3_'!C360</f>
        <v/>
      </c>
      <c r="D360" s="14"/>
      <c r="E360" s="14" t="str">
        <f>'_Working3_'!I360</f>
        <v/>
      </c>
      <c r="F360" s="14" t="str">
        <f>'_Working3_'!J360</f>
        <v/>
      </c>
      <c r="G360" s="54" t="str">
        <f>'_Working3_'!E360</f>
        <v/>
      </c>
      <c r="H360" s="54" t="str">
        <f>IF(
A360,
(G360/1000)*vlookup(
B360,
MasterData!$C$2:$G1000,
4,
0
)
,
"")</f>
        <v/>
      </c>
    </row>
    <row r="361" ht="15.75" customHeight="1">
      <c r="A361" s="53" t="str">
        <f>'_Working3_'!A361</f>
        <v/>
      </c>
      <c r="B361" s="14" t="str">
        <f>'_Working3_'!B361</f>
        <v/>
      </c>
      <c r="C361" s="14" t="str">
        <f>'_Working3_'!C361</f>
        <v/>
      </c>
      <c r="D361" s="14"/>
      <c r="E361" s="14" t="str">
        <f>'_Working3_'!I361</f>
        <v/>
      </c>
      <c r="F361" s="14" t="str">
        <f>'_Working3_'!J361</f>
        <v/>
      </c>
      <c r="G361" s="54" t="str">
        <f>'_Working3_'!E361</f>
        <v/>
      </c>
      <c r="H361" s="54" t="str">
        <f>IF(
A361,
(G361/1000)*vlookup(
B361,
MasterData!$C$2:$G1000,
4,
0
)
,
"")</f>
        <v/>
      </c>
    </row>
    <row r="362" ht="15.75" customHeight="1">
      <c r="A362" s="53" t="str">
        <f>'_Working3_'!A362</f>
        <v/>
      </c>
      <c r="B362" s="14" t="str">
        <f>'_Working3_'!B362</f>
        <v/>
      </c>
      <c r="C362" s="14" t="str">
        <f>'_Working3_'!C362</f>
        <v/>
      </c>
      <c r="D362" s="14"/>
      <c r="E362" s="14" t="str">
        <f>'_Working3_'!I362</f>
        <v/>
      </c>
      <c r="F362" s="14" t="str">
        <f>'_Working3_'!J362</f>
        <v/>
      </c>
      <c r="G362" s="54" t="str">
        <f>'_Working3_'!E362</f>
        <v/>
      </c>
      <c r="H362" s="54" t="str">
        <f>IF(
A362,
(G362/1000)*vlookup(
B362,
MasterData!$C$2:$G1000,
4,
0
)
,
"")</f>
        <v/>
      </c>
    </row>
    <row r="363" ht="15.75" customHeight="1">
      <c r="A363" s="53" t="str">
        <f>'_Working3_'!A363</f>
        <v/>
      </c>
      <c r="B363" s="14" t="str">
        <f>'_Working3_'!B363</f>
        <v/>
      </c>
      <c r="C363" s="14" t="str">
        <f>'_Working3_'!C363</f>
        <v/>
      </c>
      <c r="D363" s="14"/>
      <c r="E363" s="14" t="str">
        <f>'_Working3_'!I363</f>
        <v/>
      </c>
      <c r="F363" s="14" t="str">
        <f>'_Working3_'!J363</f>
        <v/>
      </c>
      <c r="G363" s="54" t="str">
        <f>'_Working3_'!E363</f>
        <v/>
      </c>
      <c r="H363" s="54" t="str">
        <f>IF(
A363,
(G363/1000)*vlookup(
B363,
MasterData!$C$2:$G1000,
4,
0
)
,
"")</f>
        <v/>
      </c>
    </row>
    <row r="364" ht="15.75" customHeight="1">
      <c r="A364" s="53" t="str">
        <f>'_Working3_'!A364</f>
        <v/>
      </c>
      <c r="B364" s="14" t="str">
        <f>'_Working3_'!B364</f>
        <v/>
      </c>
      <c r="C364" s="14" t="str">
        <f>'_Working3_'!C364</f>
        <v/>
      </c>
      <c r="D364" s="14"/>
      <c r="E364" s="14" t="str">
        <f>'_Working3_'!I364</f>
        <v/>
      </c>
      <c r="F364" s="14" t="str">
        <f>'_Working3_'!J364</f>
        <v/>
      </c>
      <c r="G364" s="54" t="str">
        <f>'_Working3_'!E364</f>
        <v/>
      </c>
      <c r="H364" s="54" t="str">
        <f>IF(
A364,
(G364/1000)*vlookup(
B364,
MasterData!$C$2:$G1000,
4,
0
)
,
"")</f>
        <v/>
      </c>
    </row>
    <row r="365" ht="15.75" customHeight="1">
      <c r="A365" s="53" t="str">
        <f>'_Working3_'!A365</f>
        <v/>
      </c>
      <c r="B365" s="14" t="str">
        <f>'_Working3_'!B365</f>
        <v/>
      </c>
      <c r="C365" s="14" t="str">
        <f>'_Working3_'!C365</f>
        <v/>
      </c>
      <c r="D365" s="14"/>
      <c r="E365" s="14" t="str">
        <f>'_Working3_'!I365</f>
        <v/>
      </c>
      <c r="F365" s="14" t="str">
        <f>'_Working3_'!J365</f>
        <v/>
      </c>
      <c r="G365" s="54" t="str">
        <f>'_Working3_'!E365</f>
        <v/>
      </c>
      <c r="H365" s="54" t="str">
        <f>IF(
A365,
(G365/1000)*vlookup(
B365,
MasterData!$C$2:$G1000,
4,
0
)
,
"")</f>
        <v/>
      </c>
    </row>
    <row r="366" ht="15.75" customHeight="1">
      <c r="A366" s="53" t="str">
        <f>'_Working3_'!A366</f>
        <v/>
      </c>
      <c r="B366" s="14" t="str">
        <f>'_Working3_'!B366</f>
        <v/>
      </c>
      <c r="C366" s="14" t="str">
        <f>'_Working3_'!C366</f>
        <v/>
      </c>
      <c r="D366" s="14"/>
      <c r="E366" s="14" t="str">
        <f>'_Working3_'!I366</f>
        <v/>
      </c>
      <c r="F366" s="14" t="str">
        <f>'_Working3_'!J366</f>
        <v/>
      </c>
      <c r="G366" s="54" t="str">
        <f>'_Working3_'!E366</f>
        <v/>
      </c>
      <c r="H366" s="54" t="str">
        <f>IF(
A366,
(G366/1000)*vlookup(
B366,
MasterData!$C$2:$G1000,
4,
0
)
,
"")</f>
        <v/>
      </c>
    </row>
    <row r="367" ht="15.75" customHeight="1">
      <c r="A367" s="53" t="str">
        <f>'_Working3_'!A367</f>
        <v/>
      </c>
      <c r="B367" s="14" t="str">
        <f>'_Working3_'!B367</f>
        <v/>
      </c>
      <c r="C367" s="14" t="str">
        <f>'_Working3_'!C367</f>
        <v/>
      </c>
      <c r="D367" s="14"/>
      <c r="E367" s="14" t="str">
        <f>'_Working3_'!I367</f>
        <v/>
      </c>
      <c r="F367" s="14" t="str">
        <f>'_Working3_'!J367</f>
        <v/>
      </c>
      <c r="G367" s="54" t="str">
        <f>'_Working3_'!E367</f>
        <v/>
      </c>
      <c r="H367" s="54" t="str">
        <f>IF(
A367,
(G367/1000)*vlookup(
B367,
MasterData!$C$2:$G1000,
4,
0
)
,
"")</f>
        <v/>
      </c>
    </row>
    <row r="368" ht="15.75" customHeight="1">
      <c r="A368" s="53" t="str">
        <f>'_Working3_'!A368</f>
        <v/>
      </c>
      <c r="B368" s="14" t="str">
        <f>'_Working3_'!B368</f>
        <v/>
      </c>
      <c r="C368" s="14" t="str">
        <f>'_Working3_'!C368</f>
        <v/>
      </c>
      <c r="D368" s="14"/>
      <c r="E368" s="14" t="str">
        <f>'_Working3_'!I368</f>
        <v/>
      </c>
      <c r="F368" s="14" t="str">
        <f>'_Working3_'!J368</f>
        <v/>
      </c>
      <c r="G368" s="54" t="str">
        <f>'_Working3_'!E368</f>
        <v/>
      </c>
      <c r="H368" s="54" t="str">
        <f>IF(
A368,
(G368/1000)*vlookup(
B368,
MasterData!$C$2:$G1000,
4,
0
)
,
"")</f>
        <v/>
      </c>
    </row>
    <row r="369" ht="15.75" customHeight="1">
      <c r="A369" s="53" t="str">
        <f>'_Working3_'!A369</f>
        <v/>
      </c>
      <c r="B369" s="14" t="str">
        <f>'_Working3_'!B369</f>
        <v/>
      </c>
      <c r="C369" s="14" t="str">
        <f>'_Working3_'!C369</f>
        <v/>
      </c>
      <c r="D369" s="14"/>
      <c r="E369" s="14" t="str">
        <f>'_Working3_'!I369</f>
        <v/>
      </c>
      <c r="F369" s="14" t="str">
        <f>'_Working3_'!J369</f>
        <v/>
      </c>
      <c r="G369" s="54" t="str">
        <f>'_Working3_'!E369</f>
        <v/>
      </c>
      <c r="H369" s="54" t="str">
        <f>IF(
A369,
(G369/1000)*vlookup(
B369,
MasterData!$C$2:$G1000,
4,
0
)
,
"")</f>
        <v/>
      </c>
    </row>
    <row r="370" ht="15.75" customHeight="1">
      <c r="A370" s="53" t="str">
        <f>'_Working3_'!A370</f>
        <v/>
      </c>
      <c r="B370" s="14" t="str">
        <f>'_Working3_'!B370</f>
        <v/>
      </c>
      <c r="C370" s="14" t="str">
        <f>'_Working3_'!C370</f>
        <v/>
      </c>
      <c r="D370" s="14"/>
      <c r="E370" s="14" t="str">
        <f>'_Working3_'!I370</f>
        <v/>
      </c>
      <c r="F370" s="14" t="str">
        <f>'_Working3_'!J370</f>
        <v/>
      </c>
      <c r="G370" s="54" t="str">
        <f>'_Working3_'!E370</f>
        <v/>
      </c>
      <c r="H370" s="54" t="str">
        <f>IF(
A370,
(G370/1000)*vlookup(
B370,
MasterData!$C$2:$G1000,
4,
0
)
,
"")</f>
        <v/>
      </c>
    </row>
    <row r="371" ht="15.75" customHeight="1">
      <c r="A371" s="53" t="str">
        <f>'_Working3_'!A371</f>
        <v/>
      </c>
      <c r="B371" s="14" t="str">
        <f>'_Working3_'!B371</f>
        <v/>
      </c>
      <c r="C371" s="14" t="str">
        <f>'_Working3_'!C371</f>
        <v/>
      </c>
      <c r="D371" s="14"/>
      <c r="E371" s="14" t="str">
        <f>'_Working3_'!I371</f>
        <v/>
      </c>
      <c r="F371" s="14" t="str">
        <f>'_Working3_'!J371</f>
        <v/>
      </c>
      <c r="G371" s="54" t="str">
        <f>'_Working3_'!E371</f>
        <v/>
      </c>
      <c r="H371" s="54" t="str">
        <f>IF(
A371,
(G371/1000)*vlookup(
B371,
MasterData!$C$2:$G1000,
4,
0
)
,
"")</f>
        <v/>
      </c>
    </row>
    <row r="372" ht="15.75" customHeight="1">
      <c r="A372" s="53" t="str">
        <f>'_Working3_'!A372</f>
        <v/>
      </c>
      <c r="B372" s="14" t="str">
        <f>'_Working3_'!B372</f>
        <v/>
      </c>
      <c r="C372" s="14" t="str">
        <f>'_Working3_'!C372</f>
        <v/>
      </c>
      <c r="D372" s="14"/>
      <c r="E372" s="14" t="str">
        <f>'_Working3_'!I372</f>
        <v/>
      </c>
      <c r="F372" s="14" t="str">
        <f>'_Working3_'!J372</f>
        <v/>
      </c>
      <c r="G372" s="54" t="str">
        <f>'_Working3_'!E372</f>
        <v/>
      </c>
      <c r="H372" s="54" t="str">
        <f>IF(
A372,
(G372/1000)*vlookup(
B372,
MasterData!$C$2:$G1000,
4,
0
)
,
"")</f>
        <v/>
      </c>
    </row>
    <row r="373" ht="15.75" customHeight="1">
      <c r="A373" s="53" t="str">
        <f>'_Working3_'!A373</f>
        <v/>
      </c>
      <c r="B373" s="14" t="str">
        <f>'_Working3_'!B373</f>
        <v/>
      </c>
      <c r="C373" s="14" t="str">
        <f>'_Working3_'!C373</f>
        <v/>
      </c>
      <c r="D373" s="14"/>
      <c r="E373" s="14" t="str">
        <f>'_Working3_'!I373</f>
        <v/>
      </c>
      <c r="F373" s="14" t="str">
        <f>'_Working3_'!J373</f>
        <v/>
      </c>
      <c r="G373" s="54" t="str">
        <f>'_Working3_'!E373</f>
        <v/>
      </c>
      <c r="H373" s="54" t="str">
        <f>IF(
A373,
(G373/1000)*vlookup(
B373,
MasterData!$C$2:$G1000,
4,
0
)
,
"")</f>
        <v/>
      </c>
    </row>
    <row r="374" ht="15.75" customHeight="1">
      <c r="A374" s="53" t="str">
        <f>'_Working3_'!A374</f>
        <v/>
      </c>
      <c r="B374" s="14" t="str">
        <f>'_Working3_'!B374</f>
        <v/>
      </c>
      <c r="C374" s="14" t="str">
        <f>'_Working3_'!C374</f>
        <v/>
      </c>
      <c r="D374" s="14"/>
      <c r="E374" s="14" t="str">
        <f>'_Working3_'!I374</f>
        <v/>
      </c>
      <c r="F374" s="14" t="str">
        <f>'_Working3_'!J374</f>
        <v/>
      </c>
      <c r="G374" s="54" t="str">
        <f>'_Working3_'!E374</f>
        <v/>
      </c>
      <c r="H374" s="54" t="str">
        <f>IF(
A374,
(G374/1000)*vlookup(
B374,
MasterData!$C$2:$G1000,
4,
0
)
,
"")</f>
        <v/>
      </c>
    </row>
    <row r="375" ht="15.75" customHeight="1">
      <c r="A375" s="53" t="str">
        <f>'_Working3_'!A375</f>
        <v/>
      </c>
      <c r="B375" s="14" t="str">
        <f>'_Working3_'!B375</f>
        <v/>
      </c>
      <c r="C375" s="14" t="str">
        <f>'_Working3_'!C375</f>
        <v/>
      </c>
      <c r="D375" s="14"/>
      <c r="E375" s="14" t="str">
        <f>'_Working3_'!I375</f>
        <v/>
      </c>
      <c r="F375" s="14" t="str">
        <f>'_Working3_'!J375</f>
        <v/>
      </c>
      <c r="G375" s="54" t="str">
        <f>'_Working3_'!E375</f>
        <v/>
      </c>
      <c r="H375" s="54" t="str">
        <f>IF(
A375,
(G375/1000)*vlookup(
B375,
MasterData!$C$2:$G1000,
4,
0
)
,
"")</f>
        <v/>
      </c>
    </row>
    <row r="376" ht="15.75" customHeight="1">
      <c r="A376" s="53" t="str">
        <f>'_Working3_'!A376</f>
        <v/>
      </c>
      <c r="B376" s="14" t="str">
        <f>'_Working3_'!B376</f>
        <v/>
      </c>
      <c r="C376" s="14" t="str">
        <f>'_Working3_'!C376</f>
        <v/>
      </c>
      <c r="D376" s="14"/>
      <c r="E376" s="14" t="str">
        <f>'_Working3_'!I376</f>
        <v/>
      </c>
      <c r="F376" s="14" t="str">
        <f>'_Working3_'!J376</f>
        <v/>
      </c>
      <c r="G376" s="54" t="str">
        <f>'_Working3_'!E376</f>
        <v/>
      </c>
      <c r="H376" s="54" t="str">
        <f>IF(
A376,
(G376/1000)*vlookup(
B376,
MasterData!$C$2:$G1000,
4,
0
)
,
"")</f>
        <v/>
      </c>
    </row>
    <row r="377" ht="15.75" customHeight="1">
      <c r="A377" s="53" t="str">
        <f>'_Working3_'!A377</f>
        <v/>
      </c>
      <c r="B377" s="14" t="str">
        <f>'_Working3_'!B377</f>
        <v/>
      </c>
      <c r="C377" s="14" t="str">
        <f>'_Working3_'!C377</f>
        <v/>
      </c>
      <c r="D377" s="14"/>
      <c r="E377" s="14" t="str">
        <f>'_Working3_'!I377</f>
        <v/>
      </c>
      <c r="F377" s="14" t="str">
        <f>'_Working3_'!J377</f>
        <v/>
      </c>
      <c r="G377" s="54" t="str">
        <f>'_Working3_'!E377</f>
        <v/>
      </c>
      <c r="H377" s="54" t="str">
        <f>IF(
A377,
(G377/1000)*vlookup(
B377,
MasterData!$C$2:$G1000,
4,
0
)
,
"")</f>
        <v/>
      </c>
    </row>
    <row r="378" ht="15.75" customHeight="1">
      <c r="A378" s="53" t="str">
        <f>'_Working3_'!A378</f>
        <v/>
      </c>
      <c r="B378" s="14" t="str">
        <f>'_Working3_'!B378</f>
        <v/>
      </c>
      <c r="C378" s="14" t="str">
        <f>'_Working3_'!C378</f>
        <v/>
      </c>
      <c r="D378" s="14"/>
      <c r="E378" s="14" t="str">
        <f>'_Working3_'!I378</f>
        <v/>
      </c>
      <c r="F378" s="14" t="str">
        <f>'_Working3_'!J378</f>
        <v/>
      </c>
      <c r="G378" s="54" t="str">
        <f>'_Working3_'!E378</f>
        <v/>
      </c>
      <c r="H378" s="54" t="str">
        <f>IF(
A378,
(G378/1000)*vlookup(
B378,
MasterData!$C$2:$G1000,
4,
0
)
,
"")</f>
        <v/>
      </c>
    </row>
    <row r="379" ht="15.75" customHeight="1">
      <c r="A379" s="53" t="str">
        <f>'_Working3_'!A379</f>
        <v/>
      </c>
      <c r="B379" s="14" t="str">
        <f>'_Working3_'!B379</f>
        <v/>
      </c>
      <c r="C379" s="14" t="str">
        <f>'_Working3_'!C379</f>
        <v/>
      </c>
      <c r="D379" s="14"/>
      <c r="E379" s="14" t="str">
        <f>'_Working3_'!I379</f>
        <v/>
      </c>
      <c r="F379" s="14" t="str">
        <f>'_Working3_'!J379</f>
        <v/>
      </c>
      <c r="G379" s="54" t="str">
        <f>'_Working3_'!E379</f>
        <v/>
      </c>
      <c r="H379" s="54" t="str">
        <f>IF(
A379,
(G379/1000)*vlookup(
B379,
MasterData!$C$2:$G1000,
4,
0
)
,
"")</f>
        <v/>
      </c>
    </row>
    <row r="380" ht="15.75" customHeight="1">
      <c r="A380" s="53" t="str">
        <f>'_Working3_'!A380</f>
        <v/>
      </c>
      <c r="B380" s="14" t="str">
        <f>'_Working3_'!B380</f>
        <v/>
      </c>
      <c r="C380" s="14" t="str">
        <f>'_Working3_'!C380</f>
        <v/>
      </c>
      <c r="D380" s="14"/>
      <c r="E380" s="14" t="str">
        <f>'_Working3_'!I380</f>
        <v/>
      </c>
      <c r="F380" s="14" t="str">
        <f>'_Working3_'!J380</f>
        <v/>
      </c>
      <c r="G380" s="54" t="str">
        <f>'_Working3_'!E380</f>
        <v/>
      </c>
      <c r="H380" s="54" t="str">
        <f>IF(
A380,
(G380/1000)*vlookup(
B380,
MasterData!$C$2:$G1000,
4,
0
)
,
"")</f>
        <v/>
      </c>
    </row>
    <row r="381" ht="15.75" customHeight="1">
      <c r="A381" s="53" t="str">
        <f>'_Working3_'!A381</f>
        <v/>
      </c>
      <c r="B381" s="14" t="str">
        <f>'_Working3_'!B381</f>
        <v/>
      </c>
      <c r="C381" s="14" t="str">
        <f>'_Working3_'!C381</f>
        <v/>
      </c>
      <c r="D381" s="14"/>
      <c r="E381" s="14" t="str">
        <f>'_Working3_'!I381</f>
        <v/>
      </c>
      <c r="F381" s="14" t="str">
        <f>'_Working3_'!J381</f>
        <v/>
      </c>
      <c r="G381" s="54" t="str">
        <f>'_Working3_'!E381</f>
        <v/>
      </c>
      <c r="H381" s="54" t="str">
        <f>IF(
A381,
(G381/1000)*vlookup(
B381,
MasterData!$C$2:$G1000,
4,
0
)
,
"")</f>
        <v/>
      </c>
    </row>
    <row r="382" ht="15.75" customHeight="1">
      <c r="A382" s="53" t="str">
        <f>'_Working3_'!A382</f>
        <v/>
      </c>
      <c r="B382" s="14" t="str">
        <f>'_Working3_'!B382</f>
        <v/>
      </c>
      <c r="C382" s="14" t="str">
        <f>'_Working3_'!C382</f>
        <v/>
      </c>
      <c r="D382" s="14"/>
      <c r="E382" s="14" t="str">
        <f>'_Working3_'!I382</f>
        <v/>
      </c>
      <c r="F382" s="14" t="str">
        <f>'_Working3_'!J382</f>
        <v/>
      </c>
      <c r="G382" s="54" t="str">
        <f>'_Working3_'!E382</f>
        <v/>
      </c>
      <c r="H382" s="54" t="str">
        <f>IF(
A382,
(G382/1000)*vlookup(
B382,
MasterData!$C$2:$G1000,
4,
0
)
,
"")</f>
        <v/>
      </c>
    </row>
    <row r="383" ht="15.75" customHeight="1">
      <c r="A383" s="53" t="str">
        <f>'_Working3_'!A383</f>
        <v/>
      </c>
      <c r="B383" s="14" t="str">
        <f>'_Working3_'!B383</f>
        <v/>
      </c>
      <c r="C383" s="14" t="str">
        <f>'_Working3_'!C383</f>
        <v/>
      </c>
      <c r="D383" s="14"/>
      <c r="E383" s="14" t="str">
        <f>'_Working3_'!I383</f>
        <v/>
      </c>
      <c r="F383" s="14" t="str">
        <f>'_Working3_'!J383</f>
        <v/>
      </c>
      <c r="G383" s="54" t="str">
        <f>'_Working3_'!E383</f>
        <v/>
      </c>
      <c r="H383" s="54" t="str">
        <f>IF(
A383,
(G383/1000)*vlookup(
B383,
MasterData!$C$2:$G1000,
4,
0
)
,
"")</f>
        <v/>
      </c>
    </row>
    <row r="384" ht="15.75" customHeight="1">
      <c r="A384" s="53" t="str">
        <f>'_Working3_'!A384</f>
        <v/>
      </c>
      <c r="B384" s="14" t="str">
        <f>'_Working3_'!B384</f>
        <v/>
      </c>
      <c r="C384" s="14" t="str">
        <f>'_Working3_'!C384</f>
        <v/>
      </c>
      <c r="D384" s="14"/>
      <c r="E384" s="14" t="str">
        <f>'_Working3_'!I384</f>
        <v/>
      </c>
      <c r="F384" s="14" t="str">
        <f>'_Working3_'!J384</f>
        <v/>
      </c>
      <c r="G384" s="54" t="str">
        <f>'_Working3_'!E384</f>
        <v/>
      </c>
      <c r="H384" s="54" t="str">
        <f>IF(
A384,
(G384/1000)*vlookup(
B384,
MasterData!$C$2:$G1000,
4,
0
)
,
"")</f>
        <v/>
      </c>
    </row>
    <row r="385" ht="15.75" customHeight="1">
      <c r="A385" s="53" t="str">
        <f>'_Working3_'!A385</f>
        <v/>
      </c>
      <c r="B385" s="14" t="str">
        <f>'_Working3_'!B385</f>
        <v/>
      </c>
      <c r="C385" s="14" t="str">
        <f>'_Working3_'!C385</f>
        <v/>
      </c>
      <c r="D385" s="14"/>
      <c r="E385" s="14" t="str">
        <f>'_Working3_'!I385</f>
        <v/>
      </c>
      <c r="F385" s="14" t="str">
        <f>'_Working3_'!J385</f>
        <v/>
      </c>
      <c r="G385" s="54" t="str">
        <f>'_Working3_'!E385</f>
        <v/>
      </c>
      <c r="H385" s="54" t="str">
        <f>IF(
A385,
(G385/1000)*vlookup(
B385,
MasterData!$C$2:$G1000,
4,
0
)
,
"")</f>
        <v/>
      </c>
    </row>
    <row r="386" ht="15.75" customHeight="1">
      <c r="A386" s="53" t="str">
        <f>'_Working3_'!A386</f>
        <v/>
      </c>
      <c r="B386" s="14" t="str">
        <f>'_Working3_'!B386</f>
        <v/>
      </c>
      <c r="C386" s="14" t="str">
        <f>'_Working3_'!C386</f>
        <v/>
      </c>
      <c r="D386" s="14"/>
      <c r="E386" s="14" t="str">
        <f>'_Working3_'!I386</f>
        <v/>
      </c>
      <c r="F386" s="14" t="str">
        <f>'_Working3_'!J386</f>
        <v/>
      </c>
      <c r="G386" s="54" t="str">
        <f>'_Working3_'!E386</f>
        <v/>
      </c>
      <c r="H386" s="54" t="str">
        <f>IF(
A386,
(G386/1000)*vlookup(
B386,
MasterData!$C$2:$G1000,
4,
0
)
,
"")</f>
        <v/>
      </c>
    </row>
    <row r="387" ht="15.75" customHeight="1">
      <c r="A387" s="53" t="str">
        <f>'_Working3_'!A387</f>
        <v/>
      </c>
      <c r="B387" s="14" t="str">
        <f>'_Working3_'!B387</f>
        <v/>
      </c>
      <c r="C387" s="14" t="str">
        <f>'_Working3_'!C387</f>
        <v/>
      </c>
      <c r="D387" s="14"/>
      <c r="E387" s="14" t="str">
        <f>'_Working3_'!I387</f>
        <v/>
      </c>
      <c r="F387" s="14" t="str">
        <f>'_Working3_'!J387</f>
        <v/>
      </c>
      <c r="G387" s="54" t="str">
        <f>'_Working3_'!E387</f>
        <v/>
      </c>
      <c r="H387" s="54" t="str">
        <f>IF(
A387,
(G387/1000)*vlookup(
B387,
MasterData!$C$2:$G1000,
4,
0
)
,
"")</f>
        <v/>
      </c>
    </row>
    <row r="388" ht="15.75" customHeight="1">
      <c r="A388" s="53" t="str">
        <f>'_Working3_'!A388</f>
        <v/>
      </c>
      <c r="B388" s="14" t="str">
        <f>'_Working3_'!B388</f>
        <v/>
      </c>
      <c r="C388" s="14" t="str">
        <f>'_Working3_'!C388</f>
        <v/>
      </c>
      <c r="D388" s="14"/>
      <c r="E388" s="14" t="str">
        <f>'_Working3_'!I388</f>
        <v/>
      </c>
      <c r="F388" s="14" t="str">
        <f>'_Working3_'!J388</f>
        <v/>
      </c>
      <c r="G388" s="54" t="str">
        <f>'_Working3_'!E388</f>
        <v/>
      </c>
      <c r="H388" s="54" t="str">
        <f>IF(
A388,
(G388/1000)*vlookup(
B388,
MasterData!$C$2:$G1000,
4,
0
)
,
"")</f>
        <v/>
      </c>
    </row>
    <row r="389" ht="15.75" customHeight="1">
      <c r="A389" s="53" t="str">
        <f>'_Working3_'!A389</f>
        <v/>
      </c>
      <c r="B389" s="14" t="str">
        <f>'_Working3_'!B389</f>
        <v/>
      </c>
      <c r="C389" s="14" t="str">
        <f>'_Working3_'!C389</f>
        <v/>
      </c>
      <c r="D389" s="14"/>
      <c r="E389" s="14" t="str">
        <f>'_Working3_'!I389</f>
        <v/>
      </c>
      <c r="F389" s="14" t="str">
        <f>'_Working3_'!J389</f>
        <v/>
      </c>
      <c r="G389" s="54" t="str">
        <f>'_Working3_'!E389</f>
        <v/>
      </c>
      <c r="H389" s="54" t="str">
        <f>IF(
A389,
(G389/1000)*vlookup(
B389,
MasterData!$C$2:$G1000,
4,
0
)
,
"")</f>
        <v/>
      </c>
    </row>
    <row r="390" ht="15.75" customHeight="1">
      <c r="A390" s="53" t="str">
        <f>'_Working3_'!A390</f>
        <v/>
      </c>
      <c r="B390" s="14" t="str">
        <f>'_Working3_'!B390</f>
        <v/>
      </c>
      <c r="C390" s="14" t="str">
        <f>'_Working3_'!C390</f>
        <v/>
      </c>
      <c r="D390" s="14"/>
      <c r="E390" s="14" t="str">
        <f>'_Working3_'!I390</f>
        <v/>
      </c>
      <c r="F390" s="14" t="str">
        <f>'_Working3_'!J390</f>
        <v/>
      </c>
      <c r="G390" s="54" t="str">
        <f>'_Working3_'!E390</f>
        <v/>
      </c>
      <c r="H390" s="54" t="str">
        <f>IF(
A390,
(G390/1000)*vlookup(
B390,
MasterData!$C$2:$G1000,
4,
0
)
,
"")</f>
        <v/>
      </c>
    </row>
    <row r="391" ht="15.75" customHeight="1">
      <c r="A391" s="53" t="str">
        <f>'_Working3_'!A391</f>
        <v/>
      </c>
      <c r="B391" s="14" t="str">
        <f>'_Working3_'!B391</f>
        <v/>
      </c>
      <c r="C391" s="14" t="str">
        <f>'_Working3_'!C391</f>
        <v/>
      </c>
      <c r="D391" s="14"/>
      <c r="E391" s="14" t="str">
        <f>'_Working3_'!I391</f>
        <v/>
      </c>
      <c r="F391" s="14" t="str">
        <f>'_Working3_'!J391</f>
        <v/>
      </c>
      <c r="G391" s="54" t="str">
        <f>'_Working3_'!E391</f>
        <v/>
      </c>
      <c r="H391" s="54" t="str">
        <f>IF(
A391,
(G391/1000)*vlookup(
B391,
MasterData!$C$2:$G1000,
4,
0
)
,
"")</f>
        <v/>
      </c>
    </row>
    <row r="392" ht="15.75" customHeight="1">
      <c r="A392" s="53" t="str">
        <f>'_Working3_'!A392</f>
        <v/>
      </c>
      <c r="B392" s="14" t="str">
        <f>'_Working3_'!B392</f>
        <v/>
      </c>
      <c r="C392" s="14" t="str">
        <f>'_Working3_'!C392</f>
        <v/>
      </c>
      <c r="D392" s="14"/>
      <c r="E392" s="14" t="str">
        <f>'_Working3_'!I392</f>
        <v/>
      </c>
      <c r="F392" s="14" t="str">
        <f>'_Working3_'!J392</f>
        <v/>
      </c>
      <c r="G392" s="54" t="str">
        <f>'_Working3_'!E392</f>
        <v/>
      </c>
      <c r="H392" s="54" t="str">
        <f>IF(
A392,
(G392/1000)*vlookup(
B392,
MasterData!$C$2:$G1000,
4,
0
)
,
"")</f>
        <v/>
      </c>
    </row>
    <row r="393" ht="15.75" customHeight="1">
      <c r="A393" s="53" t="str">
        <f>'_Working3_'!A393</f>
        <v/>
      </c>
      <c r="B393" s="14" t="str">
        <f>'_Working3_'!B393</f>
        <v/>
      </c>
      <c r="C393" s="14" t="str">
        <f>'_Working3_'!C393</f>
        <v/>
      </c>
      <c r="D393" s="14"/>
      <c r="E393" s="14" t="str">
        <f>'_Working3_'!I393</f>
        <v/>
      </c>
      <c r="F393" s="14" t="str">
        <f>'_Working3_'!J393</f>
        <v/>
      </c>
      <c r="G393" s="54" t="str">
        <f>'_Working3_'!E393</f>
        <v/>
      </c>
      <c r="H393" s="54" t="str">
        <f>IF(
A393,
(G393/1000)*vlookup(
B393,
MasterData!$C$2:$G1000,
4,
0
)
,
"")</f>
        <v/>
      </c>
    </row>
    <row r="394" ht="15.75" customHeight="1">
      <c r="A394" s="53" t="str">
        <f>'_Working3_'!A394</f>
        <v/>
      </c>
      <c r="B394" s="14" t="str">
        <f>'_Working3_'!B394</f>
        <v/>
      </c>
      <c r="C394" s="14" t="str">
        <f>'_Working3_'!C394</f>
        <v/>
      </c>
      <c r="D394" s="14"/>
      <c r="E394" s="14" t="str">
        <f>'_Working3_'!I394</f>
        <v/>
      </c>
      <c r="F394" s="14" t="str">
        <f>'_Working3_'!J394</f>
        <v/>
      </c>
      <c r="G394" s="54" t="str">
        <f>'_Working3_'!E394</f>
        <v/>
      </c>
      <c r="H394" s="54" t="str">
        <f>IF(
A394,
(G394/1000)*vlookup(
B394,
MasterData!$C$2:$G1000,
4,
0
)
,
"")</f>
        <v/>
      </c>
    </row>
    <row r="395" ht="15.75" customHeight="1">
      <c r="A395" s="53" t="str">
        <f>'_Working3_'!A395</f>
        <v/>
      </c>
      <c r="B395" s="14" t="str">
        <f>'_Working3_'!B395</f>
        <v/>
      </c>
      <c r="C395" s="14" t="str">
        <f>'_Working3_'!C395</f>
        <v/>
      </c>
      <c r="D395" s="14"/>
      <c r="E395" s="14" t="str">
        <f>'_Working3_'!I395</f>
        <v/>
      </c>
      <c r="F395" s="14" t="str">
        <f>'_Working3_'!J395</f>
        <v/>
      </c>
      <c r="G395" s="54" t="str">
        <f>'_Working3_'!E395</f>
        <v/>
      </c>
      <c r="H395" s="54" t="str">
        <f>IF(
A395,
(G395/1000)*vlookup(
B395,
MasterData!$C$2:$G1000,
4,
0
)
,
"")</f>
        <v/>
      </c>
    </row>
    <row r="396" ht="15.75" customHeight="1">
      <c r="A396" s="53" t="str">
        <f>'_Working3_'!A396</f>
        <v/>
      </c>
      <c r="B396" s="14" t="str">
        <f>'_Working3_'!B396</f>
        <v/>
      </c>
      <c r="C396" s="14" t="str">
        <f>'_Working3_'!C396</f>
        <v/>
      </c>
      <c r="D396" s="14"/>
      <c r="E396" s="14" t="str">
        <f>'_Working3_'!I396</f>
        <v/>
      </c>
      <c r="F396" s="14" t="str">
        <f>'_Working3_'!J396</f>
        <v/>
      </c>
      <c r="G396" s="54" t="str">
        <f>'_Working3_'!E396</f>
        <v/>
      </c>
      <c r="H396" s="54" t="str">
        <f>IF(
A396,
(G396/1000)*vlookup(
B396,
MasterData!$C$2:$G1000,
4,
0
)
,
"")</f>
        <v/>
      </c>
    </row>
    <row r="397" ht="15.75" customHeight="1">
      <c r="A397" s="53" t="str">
        <f>'_Working3_'!A397</f>
        <v/>
      </c>
      <c r="B397" s="14" t="str">
        <f>'_Working3_'!B397</f>
        <v/>
      </c>
      <c r="C397" s="14" t="str">
        <f>'_Working3_'!C397</f>
        <v/>
      </c>
      <c r="D397" s="14"/>
      <c r="E397" s="14" t="str">
        <f>'_Working3_'!I397</f>
        <v/>
      </c>
      <c r="F397" s="14" t="str">
        <f>'_Working3_'!J397</f>
        <v/>
      </c>
      <c r="G397" s="54" t="str">
        <f>'_Working3_'!E397</f>
        <v/>
      </c>
      <c r="H397" s="54" t="str">
        <f>IF(
A397,
(G397/1000)*vlookup(
B397,
MasterData!$C$2:$G1000,
4,
0
)
,
"")</f>
        <v/>
      </c>
    </row>
    <row r="398" ht="15.75" customHeight="1">
      <c r="A398" s="53" t="str">
        <f>'_Working3_'!A398</f>
        <v/>
      </c>
      <c r="B398" s="14" t="str">
        <f>'_Working3_'!B398</f>
        <v/>
      </c>
      <c r="C398" s="14" t="str">
        <f>'_Working3_'!C398</f>
        <v/>
      </c>
      <c r="D398" s="14"/>
      <c r="E398" s="14" t="str">
        <f>'_Working3_'!I398</f>
        <v/>
      </c>
      <c r="F398" s="14" t="str">
        <f>'_Working3_'!J398</f>
        <v/>
      </c>
      <c r="G398" s="54" t="str">
        <f>'_Working3_'!E398</f>
        <v/>
      </c>
      <c r="H398" s="54" t="str">
        <f>IF(
A398,
(G398/1000)*vlookup(
B398,
MasterData!$C$2:$G1000,
4,
0
)
,
"")</f>
        <v/>
      </c>
    </row>
    <row r="399" ht="15.75" customHeight="1">
      <c r="A399" s="53" t="str">
        <f>'_Working3_'!A399</f>
        <v/>
      </c>
      <c r="B399" s="14" t="str">
        <f>'_Working3_'!B399</f>
        <v/>
      </c>
      <c r="C399" s="14" t="str">
        <f>'_Working3_'!C399</f>
        <v/>
      </c>
      <c r="D399" s="14"/>
      <c r="E399" s="14" t="str">
        <f>'_Working3_'!I399</f>
        <v/>
      </c>
      <c r="F399" s="14" t="str">
        <f>'_Working3_'!J399</f>
        <v/>
      </c>
      <c r="G399" s="54" t="str">
        <f>'_Working3_'!E399</f>
        <v/>
      </c>
      <c r="H399" s="54" t="str">
        <f>IF(
A399,
(G399/1000)*vlookup(
B399,
MasterData!$C$2:$G1000,
4,
0
)
,
"")</f>
        <v/>
      </c>
    </row>
    <row r="400" ht="15.75" customHeight="1">
      <c r="A400" s="53" t="str">
        <f>'_Working3_'!A400</f>
        <v/>
      </c>
      <c r="B400" s="14" t="str">
        <f>'_Working3_'!B400</f>
        <v/>
      </c>
      <c r="C400" s="14" t="str">
        <f>'_Working3_'!C400</f>
        <v/>
      </c>
      <c r="D400" s="14"/>
      <c r="E400" s="14" t="str">
        <f>'_Working3_'!I400</f>
        <v/>
      </c>
      <c r="F400" s="14" t="str">
        <f>'_Working3_'!J400</f>
        <v/>
      </c>
      <c r="G400" s="54" t="str">
        <f>'_Working3_'!E400</f>
        <v/>
      </c>
      <c r="H400" s="54" t="str">
        <f>IF(
A400,
(G400/1000)*vlookup(
B400,
MasterData!$C$2:$G1000,
4,
0
)
,
"")</f>
        <v/>
      </c>
    </row>
    <row r="401" ht="15.75" customHeight="1">
      <c r="A401" s="53" t="str">
        <f>'_Working3_'!A401</f>
        <v/>
      </c>
      <c r="B401" s="14" t="str">
        <f>'_Working3_'!B401</f>
        <v/>
      </c>
      <c r="C401" s="14" t="str">
        <f>'_Working3_'!C401</f>
        <v/>
      </c>
      <c r="D401" s="14"/>
      <c r="E401" s="14" t="str">
        <f>'_Working3_'!I401</f>
        <v/>
      </c>
      <c r="F401" s="14" t="str">
        <f>'_Working3_'!J401</f>
        <v/>
      </c>
      <c r="G401" s="54" t="str">
        <f>'_Working3_'!E401</f>
        <v/>
      </c>
      <c r="H401" s="54" t="str">
        <f>IF(
A401,
(G401/1000)*vlookup(
B401,
MasterData!$C$2:$G1000,
4,
0
)
,
"")</f>
        <v/>
      </c>
    </row>
    <row r="402" ht="15.75" customHeight="1">
      <c r="A402" s="53" t="str">
        <f>'_Working3_'!A402</f>
        <v/>
      </c>
      <c r="B402" s="14" t="str">
        <f>'_Working3_'!B402</f>
        <v/>
      </c>
      <c r="C402" s="14" t="str">
        <f>'_Working3_'!C402</f>
        <v/>
      </c>
      <c r="D402" s="14"/>
      <c r="E402" s="14" t="str">
        <f>'_Working3_'!I402</f>
        <v/>
      </c>
      <c r="F402" s="14" t="str">
        <f>'_Working3_'!J402</f>
        <v/>
      </c>
      <c r="G402" s="54" t="str">
        <f>'_Working3_'!E402</f>
        <v/>
      </c>
      <c r="H402" s="54" t="str">
        <f>IF(
A402,
(G402/1000)*vlookup(
B402,
MasterData!$C$2:$G1000,
4,
0
)
,
"")</f>
        <v/>
      </c>
    </row>
    <row r="403" ht="15.75" customHeight="1">
      <c r="A403" s="53" t="str">
        <f>'_Working3_'!A403</f>
        <v/>
      </c>
      <c r="B403" s="14" t="str">
        <f>'_Working3_'!B403</f>
        <v/>
      </c>
      <c r="C403" s="14" t="str">
        <f>'_Working3_'!C403</f>
        <v/>
      </c>
      <c r="D403" s="14"/>
      <c r="E403" s="14" t="str">
        <f>'_Working3_'!I403</f>
        <v/>
      </c>
      <c r="F403" s="14" t="str">
        <f>'_Working3_'!J403</f>
        <v/>
      </c>
      <c r="G403" s="54" t="str">
        <f>'_Working3_'!E403</f>
        <v/>
      </c>
      <c r="H403" s="54" t="str">
        <f>IF(
A403,
(G403/1000)*vlookup(
B403,
MasterData!$C$2:$G1000,
4,
0
)
,
"")</f>
        <v/>
      </c>
    </row>
    <row r="404" ht="15.75" customHeight="1">
      <c r="A404" s="53" t="str">
        <f>'_Working3_'!A404</f>
        <v/>
      </c>
      <c r="B404" s="14" t="str">
        <f>'_Working3_'!B404</f>
        <v/>
      </c>
      <c r="C404" s="14" t="str">
        <f>'_Working3_'!C404</f>
        <v/>
      </c>
      <c r="D404" s="14"/>
      <c r="E404" s="14" t="str">
        <f>'_Working3_'!I404</f>
        <v/>
      </c>
      <c r="F404" s="14" t="str">
        <f>'_Working3_'!J404</f>
        <v/>
      </c>
      <c r="G404" s="54" t="str">
        <f>'_Working3_'!E404</f>
        <v/>
      </c>
      <c r="H404" s="54" t="str">
        <f>IF(
A404,
(G404/1000)*vlookup(
B404,
MasterData!$C$2:$G1000,
4,
0
)
,
"")</f>
        <v/>
      </c>
    </row>
    <row r="405" ht="15.75" customHeight="1">
      <c r="A405" s="53" t="str">
        <f>'_Working3_'!A405</f>
        <v/>
      </c>
      <c r="B405" s="14" t="str">
        <f>'_Working3_'!B405</f>
        <v/>
      </c>
      <c r="C405" s="14" t="str">
        <f>'_Working3_'!C405</f>
        <v/>
      </c>
      <c r="D405" s="14"/>
      <c r="E405" s="14" t="str">
        <f>'_Working3_'!I405</f>
        <v/>
      </c>
      <c r="F405" s="14" t="str">
        <f>'_Working3_'!J405</f>
        <v/>
      </c>
      <c r="G405" s="54" t="str">
        <f>'_Working3_'!E405</f>
        <v/>
      </c>
      <c r="H405" s="54" t="str">
        <f>IF(
A405,
(G405/1000)*vlookup(
B405,
MasterData!$C$2:$G1000,
4,
0
)
,
"")</f>
        <v/>
      </c>
    </row>
    <row r="406" ht="15.75" customHeight="1">
      <c r="A406" s="53" t="str">
        <f>'_Working3_'!A406</f>
        <v/>
      </c>
      <c r="B406" s="14" t="str">
        <f>'_Working3_'!B406</f>
        <v/>
      </c>
      <c r="C406" s="14" t="str">
        <f>'_Working3_'!C406</f>
        <v/>
      </c>
      <c r="D406" s="14"/>
      <c r="E406" s="14" t="str">
        <f>'_Working3_'!I406</f>
        <v/>
      </c>
      <c r="F406" s="14" t="str">
        <f>'_Working3_'!J406</f>
        <v/>
      </c>
      <c r="G406" s="54" t="str">
        <f>'_Working3_'!E406</f>
        <v/>
      </c>
      <c r="H406" s="54" t="str">
        <f>IF(
A406,
(G406/1000)*vlookup(
B406,
MasterData!$C$2:$G1000,
4,
0
)
,
"")</f>
        <v/>
      </c>
    </row>
    <row r="407" ht="15.75" customHeight="1">
      <c r="A407" s="53" t="str">
        <f>'_Working3_'!A407</f>
        <v/>
      </c>
      <c r="B407" s="14" t="str">
        <f>'_Working3_'!B407</f>
        <v/>
      </c>
      <c r="C407" s="14" t="str">
        <f>'_Working3_'!C407</f>
        <v/>
      </c>
      <c r="D407" s="14"/>
      <c r="E407" s="14" t="str">
        <f>'_Working3_'!I407</f>
        <v/>
      </c>
      <c r="F407" s="14" t="str">
        <f>'_Working3_'!J407</f>
        <v/>
      </c>
      <c r="G407" s="54" t="str">
        <f>'_Working3_'!E407</f>
        <v/>
      </c>
      <c r="H407" s="54" t="str">
        <f>IF(
A407,
(G407/1000)*vlookup(
B407,
MasterData!$C$2:$G1000,
4,
0
)
,
"")</f>
        <v/>
      </c>
    </row>
    <row r="408" ht="15.75" customHeight="1">
      <c r="A408" s="53" t="str">
        <f>'_Working3_'!A408</f>
        <v/>
      </c>
      <c r="B408" s="14" t="str">
        <f>'_Working3_'!B408</f>
        <v/>
      </c>
      <c r="C408" s="14" t="str">
        <f>'_Working3_'!C408</f>
        <v/>
      </c>
      <c r="D408" s="14"/>
      <c r="E408" s="14" t="str">
        <f>'_Working3_'!I408</f>
        <v/>
      </c>
      <c r="F408" s="14" t="str">
        <f>'_Working3_'!J408</f>
        <v/>
      </c>
      <c r="G408" s="54" t="str">
        <f>'_Working3_'!E408</f>
        <v/>
      </c>
      <c r="H408" s="54" t="str">
        <f>IF(
A408,
(G408/1000)*vlookup(
B408,
MasterData!$C$2:$G1000,
4,
0
)
,
"")</f>
        <v/>
      </c>
    </row>
    <row r="409" ht="15.75" customHeight="1">
      <c r="A409" s="53" t="str">
        <f>'_Working3_'!A409</f>
        <v/>
      </c>
      <c r="B409" s="14" t="str">
        <f>'_Working3_'!B409</f>
        <v/>
      </c>
      <c r="C409" s="14" t="str">
        <f>'_Working3_'!C409</f>
        <v/>
      </c>
      <c r="D409" s="14"/>
      <c r="E409" s="14" t="str">
        <f>'_Working3_'!I409</f>
        <v/>
      </c>
      <c r="F409" s="14" t="str">
        <f>'_Working3_'!J409</f>
        <v/>
      </c>
      <c r="G409" s="54" t="str">
        <f>'_Working3_'!E409</f>
        <v/>
      </c>
      <c r="H409" s="54" t="str">
        <f>IF(
A409,
(G409/1000)*vlookup(
B409,
MasterData!$C$2:$G1000,
4,
0
)
,
"")</f>
        <v/>
      </c>
    </row>
    <row r="410" ht="15.75" customHeight="1">
      <c r="A410" s="53" t="str">
        <f>'_Working3_'!A410</f>
        <v/>
      </c>
      <c r="B410" s="14" t="str">
        <f>'_Working3_'!B410</f>
        <v/>
      </c>
      <c r="C410" s="14" t="str">
        <f>'_Working3_'!C410</f>
        <v/>
      </c>
      <c r="D410" s="14"/>
      <c r="E410" s="14" t="str">
        <f>'_Working3_'!I410</f>
        <v/>
      </c>
      <c r="F410" s="14" t="str">
        <f>'_Working3_'!J410</f>
        <v/>
      </c>
      <c r="G410" s="54" t="str">
        <f>'_Working3_'!E410</f>
        <v/>
      </c>
      <c r="H410" s="54" t="str">
        <f>IF(
A410,
(G410/1000)*vlookup(
B410,
MasterData!$C$2:$G1000,
4,
0
)
,
"")</f>
        <v/>
      </c>
    </row>
    <row r="411" ht="15.75" customHeight="1">
      <c r="A411" s="53" t="str">
        <f>'_Working3_'!A411</f>
        <v/>
      </c>
      <c r="B411" s="14" t="str">
        <f>'_Working3_'!B411</f>
        <v/>
      </c>
      <c r="C411" s="14" t="str">
        <f>'_Working3_'!C411</f>
        <v/>
      </c>
      <c r="D411" s="14"/>
      <c r="E411" s="14" t="str">
        <f>'_Working3_'!I411</f>
        <v/>
      </c>
      <c r="F411" s="14" t="str">
        <f>'_Working3_'!J411</f>
        <v/>
      </c>
      <c r="G411" s="54" t="str">
        <f>'_Working3_'!E411</f>
        <v/>
      </c>
      <c r="H411" s="54" t="str">
        <f>IF(
A411,
(G411/1000)*vlookup(
B411,
MasterData!$C$2:$G1000,
4,
0
)
,
"")</f>
        <v/>
      </c>
    </row>
    <row r="412" ht="15.75" customHeight="1">
      <c r="A412" s="53" t="str">
        <f>'_Working3_'!A412</f>
        <v/>
      </c>
      <c r="B412" s="14" t="str">
        <f>'_Working3_'!B412</f>
        <v/>
      </c>
      <c r="C412" s="14" t="str">
        <f>'_Working3_'!C412</f>
        <v/>
      </c>
      <c r="D412" s="14"/>
      <c r="E412" s="14" t="str">
        <f>'_Working3_'!I412</f>
        <v/>
      </c>
      <c r="F412" s="14" t="str">
        <f>'_Working3_'!J412</f>
        <v/>
      </c>
      <c r="G412" s="54" t="str">
        <f>'_Working3_'!E412</f>
        <v/>
      </c>
      <c r="H412" s="54" t="str">
        <f>IF(
A412,
(G412/1000)*vlookup(
B412,
MasterData!$C$2:$G1000,
4,
0
)
,
"")</f>
        <v/>
      </c>
    </row>
    <row r="413" ht="15.75" customHeight="1">
      <c r="A413" s="53" t="str">
        <f>'_Working3_'!A413</f>
        <v/>
      </c>
      <c r="B413" s="14" t="str">
        <f>'_Working3_'!B413</f>
        <v/>
      </c>
      <c r="C413" s="14" t="str">
        <f>'_Working3_'!C413</f>
        <v/>
      </c>
      <c r="D413" s="14"/>
      <c r="E413" s="14" t="str">
        <f>'_Working3_'!I413</f>
        <v/>
      </c>
      <c r="F413" s="14" t="str">
        <f>'_Working3_'!J413</f>
        <v/>
      </c>
      <c r="G413" s="54" t="str">
        <f>'_Working3_'!E413</f>
        <v/>
      </c>
      <c r="H413" s="54" t="str">
        <f>IF(
A413,
(G413/1000)*vlookup(
B413,
MasterData!$C$2:$G1000,
4,
0
)
,
"")</f>
        <v/>
      </c>
    </row>
    <row r="414" ht="15.75" customHeight="1">
      <c r="A414" s="53" t="str">
        <f>'_Working3_'!A414</f>
        <v/>
      </c>
      <c r="B414" s="14" t="str">
        <f>'_Working3_'!B414</f>
        <v/>
      </c>
      <c r="C414" s="14" t="str">
        <f>'_Working3_'!C414</f>
        <v/>
      </c>
      <c r="D414" s="14"/>
      <c r="E414" s="14" t="str">
        <f>'_Working3_'!I414</f>
        <v/>
      </c>
      <c r="F414" s="14" t="str">
        <f>'_Working3_'!J414</f>
        <v/>
      </c>
      <c r="G414" s="54" t="str">
        <f>'_Working3_'!E414</f>
        <v/>
      </c>
      <c r="H414" s="54" t="str">
        <f>IF(
A414,
(G414/1000)*vlookup(
B414,
MasterData!$C$2:$G1000,
4,
0
)
,
"")</f>
        <v/>
      </c>
    </row>
    <row r="415" ht="15.75" customHeight="1">
      <c r="A415" s="53" t="str">
        <f>'_Working3_'!A415</f>
        <v/>
      </c>
      <c r="B415" s="14" t="str">
        <f>'_Working3_'!B415</f>
        <v/>
      </c>
      <c r="C415" s="14" t="str">
        <f>'_Working3_'!C415</f>
        <v/>
      </c>
      <c r="D415" s="14"/>
      <c r="E415" s="14" t="str">
        <f>'_Working3_'!I415</f>
        <v/>
      </c>
      <c r="F415" s="14" t="str">
        <f>'_Working3_'!J415</f>
        <v/>
      </c>
      <c r="G415" s="54" t="str">
        <f>'_Working3_'!E415</f>
        <v/>
      </c>
      <c r="H415" s="54" t="str">
        <f>IF(
A415,
(G415/1000)*vlookup(
B415,
MasterData!$C$2:$G1000,
4,
0
)
,
"")</f>
        <v/>
      </c>
    </row>
    <row r="416" ht="15.75" customHeight="1">
      <c r="A416" s="53" t="str">
        <f>'_Working3_'!A416</f>
        <v/>
      </c>
      <c r="B416" s="14" t="str">
        <f>'_Working3_'!B416</f>
        <v/>
      </c>
      <c r="C416" s="14" t="str">
        <f>'_Working3_'!C416</f>
        <v/>
      </c>
      <c r="D416" s="14"/>
      <c r="E416" s="14" t="str">
        <f>'_Working3_'!I416</f>
        <v/>
      </c>
      <c r="F416" s="14" t="str">
        <f>'_Working3_'!J416</f>
        <v/>
      </c>
      <c r="G416" s="54" t="str">
        <f>'_Working3_'!E416</f>
        <v/>
      </c>
      <c r="H416" s="54" t="str">
        <f>IF(
A416,
(G416/1000)*vlookup(
B416,
MasterData!$C$2:$G1000,
4,
0
)
,
"")</f>
        <v/>
      </c>
    </row>
    <row r="417" ht="15.75" customHeight="1">
      <c r="A417" s="53" t="str">
        <f>'_Working3_'!A417</f>
        <v/>
      </c>
      <c r="B417" s="14" t="str">
        <f>'_Working3_'!B417</f>
        <v/>
      </c>
      <c r="C417" s="14" t="str">
        <f>'_Working3_'!C417</f>
        <v/>
      </c>
      <c r="D417" s="14"/>
      <c r="E417" s="14" t="str">
        <f>'_Working3_'!I417</f>
        <v/>
      </c>
      <c r="F417" s="14" t="str">
        <f>'_Working3_'!J417</f>
        <v/>
      </c>
      <c r="G417" s="54" t="str">
        <f>'_Working3_'!E417</f>
        <v/>
      </c>
      <c r="H417" s="54" t="str">
        <f>IF(
A417,
(G417/1000)*vlookup(
B417,
MasterData!$C$2:$G1000,
4,
0
)
,
"")</f>
        <v/>
      </c>
    </row>
    <row r="418" ht="15.75" customHeight="1">
      <c r="A418" s="53" t="str">
        <f>'_Working3_'!A418</f>
        <v/>
      </c>
      <c r="B418" s="14" t="str">
        <f>'_Working3_'!B418</f>
        <v/>
      </c>
      <c r="C418" s="14" t="str">
        <f>'_Working3_'!C418</f>
        <v/>
      </c>
      <c r="D418" s="14"/>
      <c r="E418" s="14" t="str">
        <f>'_Working3_'!I418</f>
        <v/>
      </c>
      <c r="F418" s="14" t="str">
        <f>'_Working3_'!J418</f>
        <v/>
      </c>
      <c r="G418" s="54" t="str">
        <f>'_Working3_'!E418</f>
        <v/>
      </c>
      <c r="H418" s="54" t="str">
        <f>IF(
A418,
(G418/1000)*vlookup(
B418,
MasterData!$C$2:$G1000,
4,
0
)
,
"")</f>
        <v/>
      </c>
    </row>
    <row r="419" ht="15.75" customHeight="1">
      <c r="A419" s="53" t="str">
        <f>'_Working3_'!A419</f>
        <v/>
      </c>
      <c r="B419" s="14" t="str">
        <f>'_Working3_'!B419</f>
        <v/>
      </c>
      <c r="C419" s="14" t="str">
        <f>'_Working3_'!C419</f>
        <v/>
      </c>
      <c r="D419" s="14"/>
      <c r="E419" s="14" t="str">
        <f>'_Working3_'!I419</f>
        <v/>
      </c>
      <c r="F419" s="14" t="str">
        <f>'_Working3_'!J419</f>
        <v/>
      </c>
      <c r="G419" s="54" t="str">
        <f>'_Working3_'!E419</f>
        <v/>
      </c>
      <c r="H419" s="54" t="str">
        <f>IF(
A419,
(G419/1000)*vlookup(
B419,
MasterData!$C$2:$G1000,
4,
0
)
,
"")</f>
        <v/>
      </c>
    </row>
    <row r="420" ht="15.75" customHeight="1">
      <c r="A420" s="53" t="str">
        <f>'_Working3_'!A420</f>
        <v/>
      </c>
      <c r="B420" s="14" t="str">
        <f>'_Working3_'!B420</f>
        <v/>
      </c>
      <c r="C420" s="14" t="str">
        <f>'_Working3_'!C420</f>
        <v/>
      </c>
      <c r="D420" s="14"/>
      <c r="E420" s="14" t="str">
        <f>'_Working3_'!I420</f>
        <v/>
      </c>
      <c r="F420" s="14" t="str">
        <f>'_Working3_'!J420</f>
        <v/>
      </c>
      <c r="G420" s="54" t="str">
        <f>'_Working3_'!E420</f>
        <v/>
      </c>
      <c r="H420" s="54" t="str">
        <f>IF(
A420,
(G420/1000)*vlookup(
B420,
MasterData!$C$2:$G1000,
4,
0
)
,
"")</f>
        <v/>
      </c>
    </row>
    <row r="421" ht="15.75" customHeight="1">
      <c r="A421" s="53" t="str">
        <f>'_Working3_'!A421</f>
        <v/>
      </c>
      <c r="B421" s="14" t="str">
        <f>'_Working3_'!B421</f>
        <v/>
      </c>
      <c r="C421" s="14" t="str">
        <f>'_Working3_'!C421</f>
        <v/>
      </c>
      <c r="D421" s="14"/>
      <c r="E421" s="14" t="str">
        <f>'_Working3_'!I421</f>
        <v/>
      </c>
      <c r="F421" s="14" t="str">
        <f>'_Working3_'!J421</f>
        <v/>
      </c>
      <c r="G421" s="54" t="str">
        <f>'_Working3_'!E421</f>
        <v/>
      </c>
      <c r="H421" s="54" t="str">
        <f>IF(
A421,
(G421/1000)*vlookup(
B421,
MasterData!$C$2:$G1000,
4,
0
)
,
"")</f>
        <v/>
      </c>
    </row>
    <row r="422" ht="15.75" customHeight="1">
      <c r="A422" s="53" t="str">
        <f>'_Working3_'!A422</f>
        <v/>
      </c>
      <c r="B422" s="14" t="str">
        <f>'_Working3_'!B422</f>
        <v/>
      </c>
      <c r="C422" s="14" t="str">
        <f>'_Working3_'!C422</f>
        <v/>
      </c>
      <c r="D422" s="14"/>
      <c r="E422" s="14" t="str">
        <f>'_Working3_'!I422</f>
        <v/>
      </c>
      <c r="F422" s="14" t="str">
        <f>'_Working3_'!J422</f>
        <v/>
      </c>
      <c r="G422" s="54" t="str">
        <f>'_Working3_'!E422</f>
        <v/>
      </c>
      <c r="H422" s="54" t="str">
        <f>IF(
A422,
(G422/1000)*vlookup(
B422,
MasterData!$C$2:$G1000,
4,
0
)
,
"")</f>
        <v/>
      </c>
    </row>
    <row r="423" ht="15.75" customHeight="1">
      <c r="A423" s="53" t="str">
        <f>'_Working3_'!A423</f>
        <v/>
      </c>
      <c r="B423" s="14" t="str">
        <f>'_Working3_'!B423</f>
        <v/>
      </c>
      <c r="C423" s="14" t="str">
        <f>'_Working3_'!C423</f>
        <v/>
      </c>
      <c r="D423" s="14"/>
      <c r="E423" s="14" t="str">
        <f>'_Working3_'!I423</f>
        <v/>
      </c>
      <c r="F423" s="14" t="str">
        <f>'_Working3_'!J423</f>
        <v/>
      </c>
      <c r="G423" s="54" t="str">
        <f>'_Working3_'!E423</f>
        <v/>
      </c>
      <c r="H423" s="54" t="str">
        <f>IF(
A423,
(G423/1000)*vlookup(
B423,
MasterData!$C$2:$G1000,
4,
0
)
,
"")</f>
        <v/>
      </c>
    </row>
    <row r="424" ht="15.75" customHeight="1">
      <c r="A424" s="53" t="str">
        <f>'_Working3_'!A424</f>
        <v/>
      </c>
      <c r="B424" s="14" t="str">
        <f>'_Working3_'!B424</f>
        <v/>
      </c>
      <c r="C424" s="14" t="str">
        <f>'_Working3_'!C424</f>
        <v/>
      </c>
      <c r="D424" s="14"/>
      <c r="E424" s="14" t="str">
        <f>'_Working3_'!I424</f>
        <v/>
      </c>
      <c r="F424" s="14" t="str">
        <f>'_Working3_'!J424</f>
        <v/>
      </c>
      <c r="G424" s="54" t="str">
        <f>'_Working3_'!E424</f>
        <v/>
      </c>
      <c r="H424" s="54" t="str">
        <f>IF(
A424,
(G424/1000)*vlookup(
B424,
MasterData!$C$2:$G1000,
4,
0
)
,
"")</f>
        <v/>
      </c>
    </row>
    <row r="425" ht="15.75" customHeight="1">
      <c r="A425" s="53" t="str">
        <f>'_Working3_'!A425</f>
        <v/>
      </c>
      <c r="B425" s="14" t="str">
        <f>'_Working3_'!B425</f>
        <v/>
      </c>
      <c r="C425" s="14" t="str">
        <f>'_Working3_'!C425</f>
        <v/>
      </c>
      <c r="D425" s="14"/>
      <c r="E425" s="14" t="str">
        <f>'_Working3_'!I425</f>
        <v/>
      </c>
      <c r="F425" s="14" t="str">
        <f>'_Working3_'!J425</f>
        <v/>
      </c>
      <c r="G425" s="54" t="str">
        <f>'_Working3_'!E425</f>
        <v/>
      </c>
      <c r="H425" s="54" t="str">
        <f>IF(
A425,
(G425/1000)*vlookup(
B425,
MasterData!$C$2:$G1000,
4,
0
)
,
"")</f>
        <v/>
      </c>
    </row>
    <row r="426" ht="15.75" customHeight="1">
      <c r="A426" s="53" t="str">
        <f>'_Working3_'!A426</f>
        <v/>
      </c>
      <c r="B426" s="14" t="str">
        <f>'_Working3_'!B426</f>
        <v/>
      </c>
      <c r="C426" s="14" t="str">
        <f>'_Working3_'!C426</f>
        <v/>
      </c>
      <c r="D426" s="14"/>
      <c r="E426" s="14" t="str">
        <f>'_Working3_'!I426</f>
        <v/>
      </c>
      <c r="F426" s="14" t="str">
        <f>'_Working3_'!J426</f>
        <v/>
      </c>
      <c r="G426" s="54" t="str">
        <f>'_Working3_'!E426</f>
        <v/>
      </c>
      <c r="H426" s="54" t="str">
        <f>IF(
A426,
(G426/1000)*vlookup(
B426,
MasterData!$C$2:$G1000,
4,
0
)
,
"")</f>
        <v/>
      </c>
    </row>
    <row r="427" ht="15.75" customHeight="1">
      <c r="A427" s="53" t="str">
        <f>'_Working3_'!A427</f>
        <v/>
      </c>
      <c r="B427" s="14" t="str">
        <f>'_Working3_'!B427</f>
        <v/>
      </c>
      <c r="C427" s="14" t="str">
        <f>'_Working3_'!C427</f>
        <v/>
      </c>
      <c r="D427" s="14"/>
      <c r="E427" s="14" t="str">
        <f>'_Working3_'!I427</f>
        <v/>
      </c>
      <c r="F427" s="14" t="str">
        <f>'_Working3_'!J427</f>
        <v/>
      </c>
      <c r="G427" s="54" t="str">
        <f>'_Working3_'!E427</f>
        <v/>
      </c>
      <c r="H427" s="54" t="str">
        <f>IF(
A427,
(G427/1000)*vlookup(
B427,
MasterData!$C$2:$G1000,
4,
0
)
,
"")</f>
        <v/>
      </c>
    </row>
    <row r="428" ht="15.75" customHeight="1">
      <c r="A428" s="53" t="str">
        <f>'_Working3_'!A428</f>
        <v/>
      </c>
      <c r="B428" s="14" t="str">
        <f>'_Working3_'!B428</f>
        <v/>
      </c>
      <c r="C428" s="14" t="str">
        <f>'_Working3_'!C428</f>
        <v/>
      </c>
      <c r="D428" s="14"/>
      <c r="E428" s="14" t="str">
        <f>'_Working3_'!I428</f>
        <v/>
      </c>
      <c r="F428" s="14" t="str">
        <f>'_Working3_'!J428</f>
        <v/>
      </c>
      <c r="G428" s="54" t="str">
        <f>'_Working3_'!E428</f>
        <v/>
      </c>
      <c r="H428" s="54" t="str">
        <f>IF(
A428,
(G428/1000)*vlookup(
B428,
MasterData!$C$2:$G1000,
4,
0
)
,
"")</f>
        <v/>
      </c>
    </row>
    <row r="429" ht="15.75" customHeight="1">
      <c r="A429" s="53" t="str">
        <f>'_Working3_'!A429</f>
        <v/>
      </c>
      <c r="B429" s="14" t="str">
        <f>'_Working3_'!B429</f>
        <v/>
      </c>
      <c r="C429" s="14" t="str">
        <f>'_Working3_'!C429</f>
        <v/>
      </c>
      <c r="D429" s="14"/>
      <c r="E429" s="14" t="str">
        <f>'_Working3_'!I429</f>
        <v/>
      </c>
      <c r="F429" s="14" t="str">
        <f>'_Working3_'!J429</f>
        <v/>
      </c>
      <c r="G429" s="54" t="str">
        <f>'_Working3_'!E429</f>
        <v/>
      </c>
      <c r="H429" s="54" t="str">
        <f>IF(
A429,
(G429/1000)*vlookup(
B429,
MasterData!$C$2:$G1000,
4,
0
)
,
"")</f>
        <v/>
      </c>
    </row>
    <row r="430" ht="15.75" customHeight="1">
      <c r="A430" s="53" t="str">
        <f>'_Working3_'!A430</f>
        <v/>
      </c>
      <c r="B430" s="14" t="str">
        <f>'_Working3_'!B430</f>
        <v/>
      </c>
      <c r="C430" s="14" t="str">
        <f>'_Working3_'!C430</f>
        <v/>
      </c>
      <c r="D430" s="14"/>
      <c r="E430" s="14" t="str">
        <f>'_Working3_'!I430</f>
        <v/>
      </c>
      <c r="F430" s="14" t="str">
        <f>'_Working3_'!J430</f>
        <v/>
      </c>
      <c r="G430" s="54" t="str">
        <f>'_Working3_'!E430</f>
        <v/>
      </c>
      <c r="H430" s="54" t="str">
        <f>IF(
A430,
(G430/1000)*vlookup(
B430,
MasterData!$C$2:$G1000,
4,
0
)
,
"")</f>
        <v/>
      </c>
    </row>
    <row r="431" ht="15.75" customHeight="1">
      <c r="A431" s="20" t="str">
        <f>'_Working3_'!A431</f>
        <v/>
      </c>
      <c r="B431" s="14" t="str">
        <f>'_Working3_'!B431</f>
        <v/>
      </c>
      <c r="C431" s="14" t="str">
        <f>'_Working3_'!C431</f>
        <v/>
      </c>
      <c r="D431" s="14"/>
      <c r="E431" s="14" t="str">
        <f>'_Working3_'!I431</f>
        <v/>
      </c>
      <c r="F431" s="14" t="str">
        <f>'_Working3_'!J431</f>
        <v/>
      </c>
      <c r="G431" s="54" t="str">
        <f>'_Working3_'!E431</f>
        <v/>
      </c>
      <c r="H431" s="54" t="str">
        <f>IF(
A431,
(G431/1000)*vlookup(
B431,
MasterData!$C$2:$G1000,
4,
0
)
,
"")</f>
        <v/>
      </c>
    </row>
    <row r="432" ht="15.75" customHeight="1">
      <c r="A432" s="20" t="str">
        <f>'_Working3_'!A432</f>
        <v/>
      </c>
      <c r="B432" s="14" t="str">
        <f>'_Working3_'!B432</f>
        <v/>
      </c>
      <c r="C432" s="14" t="str">
        <f>'_Working3_'!C432</f>
        <v/>
      </c>
      <c r="D432" s="14"/>
      <c r="E432" s="14" t="str">
        <f>'_Working3_'!I432</f>
        <v/>
      </c>
      <c r="F432" s="14" t="str">
        <f>'_Working3_'!J432</f>
        <v/>
      </c>
      <c r="G432" s="54" t="str">
        <f>'_Working3_'!E432</f>
        <v/>
      </c>
      <c r="H432" s="54" t="str">
        <f>IF(
A432,
(G432/1000)*vlookup(
B432,
MasterData!$C$2:$G1000,
4,
0
)
,
"")</f>
        <v/>
      </c>
    </row>
    <row r="433" ht="15.75" customHeight="1">
      <c r="A433" s="20" t="str">
        <f>'_Working3_'!A433</f>
        <v/>
      </c>
      <c r="B433" s="14" t="str">
        <f>'_Working3_'!B433</f>
        <v/>
      </c>
      <c r="C433" s="14" t="str">
        <f>'_Working3_'!C433</f>
        <v/>
      </c>
      <c r="D433" s="14"/>
      <c r="E433" s="14" t="str">
        <f>'_Working3_'!I433</f>
        <v/>
      </c>
      <c r="F433" s="14" t="str">
        <f>'_Working3_'!J433</f>
        <v/>
      </c>
      <c r="G433" s="54" t="str">
        <f>'_Working3_'!E433</f>
        <v/>
      </c>
      <c r="H433" s="54" t="str">
        <f>IF(
A433,
(G433/1000)*vlookup(
B433,
MasterData!$C$2:$G1000,
4,
0
)
,
"")</f>
        <v/>
      </c>
    </row>
    <row r="434" ht="15.75" customHeight="1">
      <c r="A434" s="20" t="str">
        <f>'_Working3_'!A434</f>
        <v/>
      </c>
      <c r="B434" s="14" t="str">
        <f>'_Working3_'!B434</f>
        <v/>
      </c>
      <c r="C434" s="14" t="str">
        <f>'_Working3_'!C434</f>
        <v/>
      </c>
      <c r="D434" s="14"/>
      <c r="E434" s="14" t="str">
        <f>'_Working3_'!I434</f>
        <v/>
      </c>
      <c r="F434" s="14" t="str">
        <f>'_Working3_'!J434</f>
        <v/>
      </c>
      <c r="G434" s="54" t="str">
        <f>'_Working3_'!E434</f>
        <v/>
      </c>
      <c r="H434" s="54" t="str">
        <f>IF(
A434,
(G434/1000)*vlookup(
B434,
MasterData!$C$2:$G1000,
4,
0
)
,
"")</f>
        <v/>
      </c>
    </row>
    <row r="435" ht="15.75" customHeight="1">
      <c r="A435" s="20" t="str">
        <f>'_Working3_'!A435</f>
        <v/>
      </c>
      <c r="B435" s="14" t="str">
        <f>'_Working3_'!B435</f>
        <v/>
      </c>
      <c r="C435" s="14" t="str">
        <f>'_Working3_'!C435</f>
        <v/>
      </c>
      <c r="D435" s="14"/>
      <c r="E435" s="14" t="str">
        <f>'_Working3_'!I435</f>
        <v/>
      </c>
      <c r="F435" s="14" t="str">
        <f>'_Working3_'!J435</f>
        <v/>
      </c>
      <c r="G435" s="54" t="str">
        <f>'_Working3_'!E435</f>
        <v/>
      </c>
      <c r="H435" s="54" t="str">
        <f>IF(
A435,
(G435/1000)*vlookup(
B435,
MasterData!$C$2:$G1000,
4,
0
)
,
"")</f>
        <v/>
      </c>
    </row>
    <row r="436" ht="15.75" customHeight="1">
      <c r="A436" s="20" t="str">
        <f>'_Working3_'!A436</f>
        <v/>
      </c>
      <c r="B436" s="14" t="str">
        <f>'_Working3_'!B436</f>
        <v/>
      </c>
      <c r="C436" s="14" t="str">
        <f>'_Working3_'!C436</f>
        <v/>
      </c>
      <c r="D436" s="14"/>
      <c r="E436" s="14" t="str">
        <f>'_Working3_'!I436</f>
        <v/>
      </c>
      <c r="F436" s="14" t="str">
        <f>'_Working3_'!J436</f>
        <v/>
      </c>
      <c r="G436" s="54" t="str">
        <f>'_Working3_'!E436</f>
        <v/>
      </c>
      <c r="H436" s="54" t="str">
        <f>IF(
A436,
(G436/1000)*vlookup(
B436,
MasterData!$C$2:$G1000,
4,
0
)
,
"")</f>
        <v/>
      </c>
    </row>
    <row r="437" ht="15.75" customHeight="1">
      <c r="A437" s="20" t="str">
        <f>'_Working3_'!A437</f>
        <v/>
      </c>
      <c r="B437" s="14" t="str">
        <f>'_Working3_'!B437</f>
        <v/>
      </c>
      <c r="C437" s="14" t="str">
        <f>'_Working3_'!C437</f>
        <v/>
      </c>
      <c r="D437" s="14"/>
      <c r="E437" s="14" t="str">
        <f>'_Working3_'!I437</f>
        <v/>
      </c>
      <c r="F437" s="14" t="str">
        <f>'_Working3_'!J437</f>
        <v/>
      </c>
      <c r="G437" s="54" t="str">
        <f>'_Working3_'!E437</f>
        <v/>
      </c>
      <c r="H437" s="54" t="str">
        <f>IF(
A437,
(G437/1000)*vlookup(
B437,
MasterData!$C$2:$G1000,
4,
0
)
,
"")</f>
        <v/>
      </c>
    </row>
    <row r="438" ht="15.75" customHeight="1">
      <c r="A438" s="20" t="str">
        <f>'_Working3_'!A438</f>
        <v/>
      </c>
      <c r="B438" s="14" t="str">
        <f>'_Working3_'!B438</f>
        <v/>
      </c>
      <c r="C438" s="14" t="str">
        <f>'_Working3_'!C438</f>
        <v/>
      </c>
      <c r="D438" s="14"/>
      <c r="E438" s="14" t="str">
        <f>'_Working3_'!I438</f>
        <v/>
      </c>
      <c r="F438" s="14" t="str">
        <f>'_Working3_'!J438</f>
        <v/>
      </c>
      <c r="G438" s="54" t="str">
        <f>'_Working3_'!E438</f>
        <v/>
      </c>
      <c r="H438" s="54" t="str">
        <f>IF(
A438,
(G438/1000)*vlookup(
B438,
MasterData!$C$2:$G1000,
4,
0
)
,
"")</f>
        <v/>
      </c>
    </row>
    <row r="439" ht="15.75" customHeight="1">
      <c r="A439" s="20" t="str">
        <f>'_Working3_'!A439</f>
        <v/>
      </c>
      <c r="B439" s="14" t="str">
        <f>'_Working3_'!B439</f>
        <v/>
      </c>
      <c r="C439" s="14" t="str">
        <f>'_Working3_'!C439</f>
        <v/>
      </c>
      <c r="D439" s="14"/>
      <c r="E439" s="14" t="str">
        <f>'_Working3_'!I439</f>
        <v/>
      </c>
      <c r="F439" s="14" t="str">
        <f>'_Working3_'!J439</f>
        <v/>
      </c>
      <c r="G439" s="54" t="str">
        <f>'_Working3_'!E439</f>
        <v/>
      </c>
      <c r="H439" s="54" t="str">
        <f>IF(
A439,
(G439/1000)*vlookup(
B439,
MasterData!$C$2:$G1000,
4,
0
)
,
"")</f>
        <v/>
      </c>
    </row>
    <row r="440" ht="15.75" customHeight="1">
      <c r="A440" s="20" t="str">
        <f>'_Working3_'!A440</f>
        <v/>
      </c>
      <c r="B440" s="14" t="str">
        <f>'_Working3_'!B440</f>
        <v/>
      </c>
      <c r="C440" s="14" t="str">
        <f>'_Working3_'!C440</f>
        <v/>
      </c>
      <c r="D440" s="14"/>
      <c r="E440" s="14" t="str">
        <f>'_Working3_'!I440</f>
        <v/>
      </c>
      <c r="F440" s="14" t="str">
        <f>'_Working3_'!J440</f>
        <v/>
      </c>
      <c r="G440" s="54" t="str">
        <f>'_Working3_'!E440</f>
        <v/>
      </c>
      <c r="H440" s="54" t="str">
        <f>IF(
A440,
(G440/1000)*vlookup(
B440,
MasterData!$C$2:$G1000,
4,
0
)
,
"")</f>
        <v/>
      </c>
    </row>
    <row r="441" ht="15.75" customHeight="1">
      <c r="A441" s="20" t="str">
        <f>'_Working3_'!A441</f>
        <v/>
      </c>
      <c r="B441" s="14" t="str">
        <f>'_Working3_'!B441</f>
        <v/>
      </c>
      <c r="C441" s="14" t="str">
        <f>'_Working3_'!C441</f>
        <v/>
      </c>
      <c r="D441" s="14"/>
      <c r="E441" s="14" t="str">
        <f>'_Working3_'!I441</f>
        <v/>
      </c>
      <c r="F441" s="14" t="str">
        <f>'_Working3_'!J441</f>
        <v/>
      </c>
      <c r="G441" s="54" t="str">
        <f>'_Working3_'!E441</f>
        <v/>
      </c>
      <c r="H441" s="54" t="str">
        <f>IF(
A441,
(G441/1000)*vlookup(
B441,
MasterData!$C$2:$G1000,
4,
0
)
,
"")</f>
        <v/>
      </c>
    </row>
    <row r="442" ht="15.75" customHeight="1">
      <c r="A442" s="20" t="str">
        <f>'_Working3_'!A442</f>
        <v/>
      </c>
      <c r="B442" s="14" t="str">
        <f>'_Working3_'!B442</f>
        <v/>
      </c>
      <c r="C442" s="14" t="str">
        <f>'_Working3_'!C442</f>
        <v/>
      </c>
      <c r="D442" s="14"/>
      <c r="E442" s="14" t="str">
        <f>'_Working3_'!I442</f>
        <v/>
      </c>
      <c r="F442" s="14" t="str">
        <f>'_Working3_'!J442</f>
        <v/>
      </c>
      <c r="G442" s="54" t="str">
        <f>'_Working3_'!E442</f>
        <v/>
      </c>
      <c r="H442" s="54" t="str">
        <f>IF(
A442,
(G442/1000)*vlookup(
B442,
MasterData!$C$2:$G1000,
4,
0
)
,
"")</f>
        <v/>
      </c>
    </row>
    <row r="443" ht="15.75" customHeight="1">
      <c r="A443" s="20" t="str">
        <f>'_Working3_'!A443</f>
        <v/>
      </c>
      <c r="B443" s="14" t="str">
        <f>'_Working3_'!B443</f>
        <v/>
      </c>
      <c r="C443" s="14" t="str">
        <f>'_Working3_'!C443</f>
        <v/>
      </c>
      <c r="D443" s="14"/>
      <c r="E443" s="14" t="str">
        <f>'_Working3_'!I443</f>
        <v/>
      </c>
      <c r="F443" s="14" t="str">
        <f>'_Working3_'!J443</f>
        <v/>
      </c>
      <c r="G443" s="54" t="str">
        <f>'_Working3_'!E443</f>
        <v/>
      </c>
      <c r="H443" s="54" t="str">
        <f>IF(
A443,
(G443/1000)*vlookup(
B443,
MasterData!$C$2:$G1000,
4,
0
)
,
"")</f>
        <v/>
      </c>
    </row>
    <row r="444" ht="15.75" customHeight="1">
      <c r="A444" s="20" t="str">
        <f>'_Working3_'!A444</f>
        <v/>
      </c>
      <c r="B444" s="14" t="str">
        <f>'_Working3_'!B444</f>
        <v/>
      </c>
      <c r="C444" s="14" t="str">
        <f>'_Working3_'!C444</f>
        <v/>
      </c>
      <c r="D444" s="14"/>
      <c r="E444" s="14" t="str">
        <f>'_Working3_'!I444</f>
        <v/>
      </c>
      <c r="F444" s="14" t="str">
        <f>'_Working3_'!J444</f>
        <v/>
      </c>
      <c r="G444" s="54" t="str">
        <f>'_Working3_'!E444</f>
        <v/>
      </c>
      <c r="H444" s="54" t="str">
        <f>IF(
A444,
(G444/1000)*vlookup(
B444,
MasterData!$C$2:$G1000,
4,
0
)
,
"")</f>
        <v/>
      </c>
    </row>
    <row r="445" ht="15.75" customHeight="1">
      <c r="A445" s="20" t="str">
        <f>'_Working3_'!A445</f>
        <v/>
      </c>
      <c r="B445" s="14" t="str">
        <f>'_Working3_'!B445</f>
        <v/>
      </c>
      <c r="C445" s="14" t="str">
        <f>'_Working3_'!C445</f>
        <v/>
      </c>
      <c r="D445" s="14"/>
      <c r="E445" s="14" t="str">
        <f>'_Working3_'!I445</f>
        <v/>
      </c>
      <c r="F445" s="14" t="str">
        <f>'_Working3_'!J445</f>
        <v/>
      </c>
      <c r="G445" s="54" t="str">
        <f>'_Working3_'!E445</f>
        <v/>
      </c>
      <c r="H445" s="54" t="str">
        <f>IF(
A445,
(G445/1000)*vlookup(
B445,
MasterData!$C$2:$G1000,
4,
0
)
,
"")</f>
        <v/>
      </c>
    </row>
    <row r="446" ht="15.75" customHeight="1">
      <c r="A446" s="20" t="str">
        <f>'_Working3_'!A446</f>
        <v/>
      </c>
      <c r="B446" s="14" t="str">
        <f>'_Working3_'!B446</f>
        <v/>
      </c>
      <c r="C446" s="14" t="str">
        <f>'_Working3_'!C446</f>
        <v/>
      </c>
      <c r="D446" s="14"/>
      <c r="E446" s="14" t="str">
        <f>'_Working3_'!I446</f>
        <v/>
      </c>
      <c r="F446" s="14" t="str">
        <f>'_Working3_'!J446</f>
        <v/>
      </c>
      <c r="G446" s="54" t="str">
        <f>'_Working3_'!E446</f>
        <v/>
      </c>
      <c r="H446" s="54" t="str">
        <f>IF(
A446,
(G446/1000)*vlookup(
B446,
MasterData!$C$2:$G1000,
4,
0
)
,
"")</f>
        <v/>
      </c>
    </row>
    <row r="447" ht="15.75" customHeight="1">
      <c r="A447" s="20" t="str">
        <f>'_Working3_'!A447</f>
        <v/>
      </c>
      <c r="B447" s="14" t="str">
        <f>'_Working3_'!B447</f>
        <v/>
      </c>
      <c r="C447" s="14" t="str">
        <f>'_Working3_'!C447</f>
        <v/>
      </c>
      <c r="D447" s="14"/>
      <c r="E447" s="14" t="str">
        <f>'_Working3_'!I447</f>
        <v/>
      </c>
      <c r="F447" s="14" t="str">
        <f>'_Working3_'!J447</f>
        <v/>
      </c>
      <c r="G447" s="54" t="str">
        <f>'_Working3_'!E447</f>
        <v/>
      </c>
      <c r="H447" s="54" t="str">
        <f>IF(
A447,
(G447/1000)*vlookup(
B447,
MasterData!$C$2:$G1000,
4,
0
)
,
"")</f>
        <v/>
      </c>
    </row>
    <row r="448" ht="15.75" customHeight="1">
      <c r="A448" s="20" t="str">
        <f>'_Working3_'!A448</f>
        <v/>
      </c>
      <c r="B448" s="14" t="str">
        <f>'_Working3_'!B448</f>
        <v/>
      </c>
      <c r="C448" s="14" t="str">
        <f>'_Working3_'!C448</f>
        <v/>
      </c>
      <c r="D448" s="14"/>
      <c r="E448" s="14" t="str">
        <f>'_Working3_'!I448</f>
        <v/>
      </c>
      <c r="F448" s="14" t="str">
        <f>'_Working3_'!J448</f>
        <v/>
      </c>
      <c r="G448" s="54" t="str">
        <f>'_Working3_'!E448</f>
        <v/>
      </c>
      <c r="H448" s="54" t="str">
        <f>IF(
A448,
(G448/1000)*vlookup(
B448,
MasterData!$C$2:$G1000,
4,
0
)
,
"")</f>
        <v/>
      </c>
    </row>
    <row r="449" ht="15.75" customHeight="1">
      <c r="A449" s="20" t="str">
        <f>'_Working3_'!A449</f>
        <v/>
      </c>
      <c r="B449" s="14" t="str">
        <f>'_Working3_'!B449</f>
        <v/>
      </c>
      <c r="C449" s="14" t="str">
        <f>'_Working3_'!C449</f>
        <v/>
      </c>
      <c r="D449" s="14"/>
      <c r="E449" s="14" t="str">
        <f>'_Working3_'!I449</f>
        <v/>
      </c>
      <c r="F449" s="14" t="str">
        <f>'_Working3_'!J449</f>
        <v/>
      </c>
      <c r="G449" s="54" t="str">
        <f>'_Working3_'!E449</f>
        <v/>
      </c>
      <c r="H449" s="54" t="str">
        <f>IF(
A449,
(G449/1000)*vlookup(
B449,
MasterData!$C$2:$G1000,
4,
0
)
,
"")</f>
        <v/>
      </c>
    </row>
    <row r="450" ht="15.75" customHeight="1">
      <c r="A450" s="20" t="str">
        <f>'_Working3_'!A450</f>
        <v/>
      </c>
      <c r="B450" s="14" t="str">
        <f>'_Working3_'!B450</f>
        <v/>
      </c>
      <c r="C450" s="14" t="str">
        <f>'_Working3_'!C450</f>
        <v/>
      </c>
      <c r="D450" s="14"/>
      <c r="E450" s="14" t="str">
        <f>'_Working3_'!I450</f>
        <v/>
      </c>
      <c r="F450" s="14" t="str">
        <f>'_Working3_'!J450</f>
        <v/>
      </c>
      <c r="G450" s="54" t="str">
        <f>'_Working3_'!E450</f>
        <v/>
      </c>
      <c r="H450" s="54" t="str">
        <f>IF(
A450,
(G450/1000)*vlookup(
B450,
MasterData!$C$2:$G1000,
4,
0
)
,
"")</f>
        <v/>
      </c>
    </row>
    <row r="451" ht="15.75" customHeight="1">
      <c r="A451" s="20" t="str">
        <f>'_Working3_'!A451</f>
        <v/>
      </c>
      <c r="B451" s="14" t="str">
        <f>'_Working3_'!B451</f>
        <v/>
      </c>
      <c r="C451" s="14" t="str">
        <f>'_Working3_'!C451</f>
        <v/>
      </c>
      <c r="D451" s="14"/>
      <c r="E451" s="14" t="str">
        <f>'_Working3_'!I451</f>
        <v/>
      </c>
      <c r="F451" s="14" t="str">
        <f>'_Working3_'!J451</f>
        <v/>
      </c>
      <c r="G451" s="54" t="str">
        <f>'_Working3_'!E451</f>
        <v/>
      </c>
      <c r="H451" s="54" t="str">
        <f>IF(
A451,
(G451/1000)*vlookup(
B451,
MasterData!$C$2:$G1000,
4,
0
)
,
"")</f>
        <v/>
      </c>
    </row>
    <row r="452" ht="15.75" customHeight="1">
      <c r="A452" s="20" t="str">
        <f>'_Working3_'!A452</f>
        <v/>
      </c>
      <c r="B452" s="14" t="str">
        <f>'_Working3_'!B452</f>
        <v/>
      </c>
      <c r="C452" s="14" t="str">
        <f>'_Working3_'!C452</f>
        <v/>
      </c>
      <c r="D452" s="14"/>
      <c r="E452" s="14" t="str">
        <f>'_Working3_'!I452</f>
        <v/>
      </c>
      <c r="F452" s="14" t="str">
        <f>'_Working3_'!J452</f>
        <v/>
      </c>
      <c r="G452" s="54" t="str">
        <f>'_Working3_'!E452</f>
        <v/>
      </c>
      <c r="H452" s="54" t="str">
        <f>IF(
A452,
(G452/1000)*vlookup(
B452,
MasterData!$C$2:$G1000,
4,
0
)
,
"")</f>
        <v/>
      </c>
    </row>
    <row r="453" ht="15.75" customHeight="1">
      <c r="A453" s="20" t="str">
        <f>'_Working3_'!A453</f>
        <v/>
      </c>
      <c r="B453" s="14" t="str">
        <f>'_Working3_'!B453</f>
        <v/>
      </c>
      <c r="C453" s="14" t="str">
        <f>'_Working3_'!C453</f>
        <v/>
      </c>
      <c r="D453" s="14"/>
      <c r="E453" s="14" t="str">
        <f>'_Working3_'!I453</f>
        <v/>
      </c>
      <c r="F453" s="14" t="str">
        <f>'_Working3_'!J453</f>
        <v/>
      </c>
      <c r="G453" s="54" t="str">
        <f>'_Working3_'!E453</f>
        <v/>
      </c>
      <c r="H453" s="54" t="str">
        <f>IF(
A453,
(G453/1000)*vlookup(
B453,
MasterData!$C$2:$G1000,
4,
0
)
,
"")</f>
        <v/>
      </c>
    </row>
    <row r="454" ht="15.75" customHeight="1">
      <c r="A454" s="20" t="str">
        <f>'_Working3_'!A454</f>
        <v/>
      </c>
      <c r="B454" s="14" t="str">
        <f>'_Working3_'!B454</f>
        <v/>
      </c>
      <c r="C454" s="14" t="str">
        <f>'_Working3_'!C454</f>
        <v/>
      </c>
      <c r="D454" s="14"/>
      <c r="E454" s="14" t="str">
        <f>'_Working3_'!I454</f>
        <v/>
      </c>
      <c r="F454" s="14" t="str">
        <f>'_Working3_'!J454</f>
        <v/>
      </c>
      <c r="G454" s="54" t="str">
        <f>'_Working3_'!E454</f>
        <v/>
      </c>
      <c r="H454" s="54" t="str">
        <f>IF(
A454,
(G454/1000)*vlookup(
B454,
MasterData!$C$2:$G1000,
4,
0
)
,
"")</f>
        <v/>
      </c>
    </row>
    <row r="455" ht="15.75" customHeight="1">
      <c r="A455" s="20" t="str">
        <f>'_Working3_'!A455</f>
        <v/>
      </c>
      <c r="B455" s="14" t="str">
        <f>'_Working3_'!B455</f>
        <v/>
      </c>
      <c r="C455" s="14" t="str">
        <f>'_Working3_'!C455</f>
        <v/>
      </c>
      <c r="D455" s="14"/>
      <c r="E455" s="14" t="str">
        <f>'_Working3_'!I455</f>
        <v/>
      </c>
      <c r="F455" s="14" t="str">
        <f>'_Working3_'!J455</f>
        <v/>
      </c>
      <c r="G455" s="54" t="str">
        <f>'_Working3_'!E455</f>
        <v/>
      </c>
      <c r="H455" s="54" t="str">
        <f>IF(
A455,
(G455/1000)*vlookup(
B455,
MasterData!$C$2:$G1000,
4,
0
)
,
"")</f>
        <v/>
      </c>
    </row>
    <row r="456" ht="15.75" customHeight="1">
      <c r="A456" s="20" t="str">
        <f>'_Working3_'!A456</f>
        <v/>
      </c>
      <c r="B456" s="14" t="str">
        <f>'_Working3_'!B456</f>
        <v/>
      </c>
      <c r="C456" s="14" t="str">
        <f>'_Working3_'!C456</f>
        <v/>
      </c>
      <c r="D456" s="14"/>
      <c r="E456" s="14" t="str">
        <f>'_Working3_'!I456</f>
        <v/>
      </c>
      <c r="F456" s="14" t="str">
        <f>'_Working3_'!J456</f>
        <v/>
      </c>
      <c r="G456" s="54" t="str">
        <f>'_Working3_'!E456</f>
        <v/>
      </c>
      <c r="H456" s="54" t="str">
        <f>IF(
A456,
(G456/1000)*vlookup(
B456,
MasterData!$C$2:$G1000,
4,
0
)
,
"")</f>
        <v/>
      </c>
    </row>
    <row r="457" ht="15.75" customHeight="1">
      <c r="A457" s="20" t="str">
        <f>'_Working3_'!A457</f>
        <v/>
      </c>
      <c r="B457" s="14" t="str">
        <f>'_Working3_'!B457</f>
        <v/>
      </c>
      <c r="C457" s="14" t="str">
        <f>'_Working3_'!C457</f>
        <v/>
      </c>
      <c r="D457" s="14"/>
      <c r="E457" s="14" t="str">
        <f>'_Working3_'!I457</f>
        <v/>
      </c>
      <c r="F457" s="14" t="str">
        <f>'_Working3_'!J457</f>
        <v/>
      </c>
      <c r="G457" s="54" t="str">
        <f>'_Working3_'!E457</f>
        <v/>
      </c>
      <c r="H457" s="54" t="str">
        <f>IF(
A457,
(G457/1000)*vlookup(
B457,
MasterData!$C$2:$G1000,
4,
0
)
,
"")</f>
        <v/>
      </c>
    </row>
    <row r="458" ht="15.75" customHeight="1">
      <c r="A458" s="20" t="str">
        <f>'_Working3_'!A458</f>
        <v/>
      </c>
      <c r="B458" s="14" t="str">
        <f>'_Working3_'!B458</f>
        <v/>
      </c>
      <c r="C458" s="14" t="str">
        <f>'_Working3_'!C458</f>
        <v/>
      </c>
      <c r="D458" s="14"/>
      <c r="E458" s="14" t="str">
        <f>'_Working3_'!I458</f>
        <v/>
      </c>
      <c r="F458" s="14" t="str">
        <f>'_Working3_'!J458</f>
        <v/>
      </c>
      <c r="G458" s="54" t="str">
        <f>'_Working3_'!E458</f>
        <v/>
      </c>
      <c r="H458" s="54" t="str">
        <f>IF(
A458,
(G458/1000)*vlookup(
B458,
MasterData!$C$2:$G1000,
4,
0
)
,
"")</f>
        <v/>
      </c>
    </row>
    <row r="459" ht="15.75" customHeight="1">
      <c r="A459" s="20" t="str">
        <f>'_Working3_'!A459</f>
        <v/>
      </c>
      <c r="B459" s="14" t="str">
        <f>'_Working3_'!B459</f>
        <v/>
      </c>
      <c r="C459" s="14" t="str">
        <f>'_Working3_'!C459</f>
        <v/>
      </c>
      <c r="D459" s="14"/>
      <c r="E459" s="14" t="str">
        <f>'_Working3_'!I459</f>
        <v/>
      </c>
      <c r="F459" s="14" t="str">
        <f>'_Working3_'!J459</f>
        <v/>
      </c>
      <c r="G459" s="54" t="str">
        <f>'_Working3_'!E459</f>
        <v/>
      </c>
      <c r="H459" s="54" t="str">
        <f>IF(
A459,
(G459/1000)*vlookup(
B459,
MasterData!$C$2:$G1000,
4,
0
)
,
"")</f>
        <v/>
      </c>
    </row>
    <row r="460" ht="15.75" customHeight="1">
      <c r="A460" s="20" t="str">
        <f>'_Working3_'!A460</f>
        <v/>
      </c>
      <c r="B460" s="14" t="str">
        <f>'_Working3_'!B460</f>
        <v/>
      </c>
      <c r="C460" s="14" t="str">
        <f>'_Working3_'!C460</f>
        <v/>
      </c>
      <c r="D460" s="14"/>
      <c r="E460" s="14" t="str">
        <f>'_Working3_'!I460</f>
        <v/>
      </c>
      <c r="F460" s="14" t="str">
        <f>'_Working3_'!J460</f>
        <v/>
      </c>
      <c r="G460" s="54" t="str">
        <f>'_Working3_'!E460</f>
        <v/>
      </c>
      <c r="H460" s="54" t="str">
        <f>IF(
A460,
(G460/1000)*vlookup(
B460,
MasterData!$C$2:$G1000,
4,
0
)
,
"")</f>
        <v/>
      </c>
    </row>
    <row r="461" ht="15.75" customHeight="1">
      <c r="A461" s="20" t="str">
        <f>'_Working3_'!A461</f>
        <v/>
      </c>
      <c r="B461" s="14" t="str">
        <f>'_Working3_'!B461</f>
        <v/>
      </c>
      <c r="C461" s="14" t="str">
        <f>'_Working3_'!C461</f>
        <v/>
      </c>
      <c r="D461" s="14"/>
      <c r="E461" s="14" t="str">
        <f>'_Working3_'!I461</f>
        <v/>
      </c>
      <c r="F461" s="14" t="str">
        <f>'_Working3_'!J461</f>
        <v/>
      </c>
      <c r="G461" s="54" t="str">
        <f>'_Working3_'!E461</f>
        <v/>
      </c>
      <c r="H461" s="54" t="str">
        <f>IF(
A461,
(G461/1000)*vlookup(
B461,
MasterData!$C$2:$G1000,
4,
0
)
,
"")</f>
        <v/>
      </c>
    </row>
    <row r="462" ht="15.75" customHeight="1">
      <c r="A462" s="20" t="str">
        <f>'_Working3_'!A462</f>
        <v/>
      </c>
      <c r="B462" s="14" t="str">
        <f>'_Working3_'!B462</f>
        <v/>
      </c>
      <c r="C462" s="14" t="str">
        <f>'_Working3_'!C462</f>
        <v/>
      </c>
      <c r="D462" s="14"/>
      <c r="E462" s="14" t="str">
        <f>'_Working3_'!I462</f>
        <v/>
      </c>
      <c r="F462" s="14" t="str">
        <f>'_Working3_'!J462</f>
        <v/>
      </c>
      <c r="G462" s="54" t="str">
        <f>'_Working3_'!E462</f>
        <v/>
      </c>
      <c r="H462" s="54" t="str">
        <f>IF(
A462,
(G462/1000)*vlookup(
B462,
MasterData!$C$2:$G1000,
4,
0
)
,
"")</f>
        <v/>
      </c>
    </row>
    <row r="463" ht="15.75" customHeight="1">
      <c r="A463" s="20" t="str">
        <f>'_Working3_'!A463</f>
        <v/>
      </c>
      <c r="B463" s="14" t="str">
        <f>'_Working3_'!B463</f>
        <v/>
      </c>
      <c r="C463" s="14" t="str">
        <f>'_Working3_'!C463</f>
        <v/>
      </c>
      <c r="D463" s="14"/>
      <c r="E463" s="14" t="str">
        <f>'_Working3_'!I463</f>
        <v/>
      </c>
      <c r="F463" s="14" t="str">
        <f>'_Working3_'!J463</f>
        <v/>
      </c>
      <c r="G463" s="54" t="str">
        <f>'_Working3_'!E463</f>
        <v/>
      </c>
      <c r="H463" s="54" t="str">
        <f>IF(
A463,
(G463/1000)*vlookup(
B463,
MasterData!$C$2:$G1000,
4,
0
)
,
"")</f>
        <v/>
      </c>
    </row>
    <row r="464" ht="15.75" customHeight="1">
      <c r="A464" s="20" t="str">
        <f>'_Working3_'!A464</f>
        <v/>
      </c>
      <c r="B464" s="14" t="str">
        <f>'_Working3_'!B464</f>
        <v/>
      </c>
      <c r="C464" s="14" t="str">
        <f>'_Working3_'!C464</f>
        <v/>
      </c>
      <c r="D464" s="14"/>
      <c r="E464" s="14" t="str">
        <f>'_Working3_'!I464</f>
        <v/>
      </c>
      <c r="F464" s="14" t="str">
        <f>'_Working3_'!J464</f>
        <v/>
      </c>
      <c r="G464" s="54" t="str">
        <f>'_Working3_'!E464</f>
        <v/>
      </c>
      <c r="H464" s="54" t="str">
        <f>IF(
A464,
(G464/1000)*vlookup(
B464,
MasterData!$C$2:$G1000,
4,
0
)
,
"")</f>
        <v/>
      </c>
    </row>
    <row r="465" ht="15.75" customHeight="1">
      <c r="A465" s="20" t="str">
        <f>'_Working3_'!A465</f>
        <v/>
      </c>
      <c r="B465" s="14" t="str">
        <f>'_Working3_'!B465</f>
        <v/>
      </c>
      <c r="C465" s="14" t="str">
        <f>'_Working3_'!C465</f>
        <v/>
      </c>
      <c r="D465" s="14"/>
      <c r="E465" s="14" t="str">
        <f>'_Working3_'!I465</f>
        <v/>
      </c>
      <c r="F465" s="14" t="str">
        <f>'_Working3_'!J465</f>
        <v/>
      </c>
      <c r="G465" s="54" t="str">
        <f>'_Working3_'!E465</f>
        <v/>
      </c>
      <c r="H465" s="54" t="str">
        <f>IF(
A465,
(G465/1000)*vlookup(
B465,
MasterData!$C$2:$G1000,
4,
0
)
,
"")</f>
        <v/>
      </c>
    </row>
    <row r="466" ht="15.75" customHeight="1">
      <c r="A466" s="20" t="str">
        <f>'_Working3_'!A466</f>
        <v/>
      </c>
      <c r="B466" s="14" t="str">
        <f>'_Working3_'!B466</f>
        <v/>
      </c>
      <c r="C466" s="14" t="str">
        <f>'_Working3_'!C466</f>
        <v/>
      </c>
      <c r="D466" s="14"/>
      <c r="E466" s="14" t="str">
        <f>'_Working3_'!I466</f>
        <v/>
      </c>
      <c r="F466" s="14" t="str">
        <f>'_Working3_'!J466</f>
        <v/>
      </c>
      <c r="G466" s="54" t="str">
        <f>'_Working3_'!E466</f>
        <v/>
      </c>
      <c r="H466" s="54" t="str">
        <f>IF(
A466,
(G466/1000)*vlookup(
B466,
MasterData!$C$2:$G1000,
4,
0
)
,
"")</f>
        <v/>
      </c>
    </row>
    <row r="467" ht="15.75" customHeight="1">
      <c r="A467" s="20" t="str">
        <f>'_Working3_'!A467</f>
        <v/>
      </c>
      <c r="B467" s="14" t="str">
        <f>'_Working3_'!B467</f>
        <v/>
      </c>
      <c r="C467" s="14" t="str">
        <f>'_Working3_'!C467</f>
        <v/>
      </c>
      <c r="D467" s="14"/>
      <c r="E467" s="14" t="str">
        <f>'_Working3_'!I467</f>
        <v/>
      </c>
      <c r="F467" s="14" t="str">
        <f>'_Working3_'!J467</f>
        <v/>
      </c>
      <c r="G467" s="54" t="str">
        <f>'_Working3_'!E467</f>
        <v/>
      </c>
      <c r="H467" s="54" t="str">
        <f>IF(
A467,
(G467/1000)*vlookup(
B467,
MasterData!$C$2:$G1000,
4,
0
)
,
"")</f>
        <v/>
      </c>
    </row>
    <row r="468" ht="15.75" customHeight="1">
      <c r="A468" s="20" t="str">
        <f>'_Working3_'!A468</f>
        <v/>
      </c>
      <c r="B468" s="14" t="str">
        <f>'_Working3_'!B468</f>
        <v/>
      </c>
      <c r="C468" s="14" t="str">
        <f>'_Working3_'!C468</f>
        <v/>
      </c>
      <c r="D468" s="14"/>
      <c r="E468" s="14" t="str">
        <f>'_Working3_'!I468</f>
        <v/>
      </c>
      <c r="F468" s="14" t="str">
        <f>'_Working3_'!J468</f>
        <v/>
      </c>
      <c r="G468" s="54" t="str">
        <f>'_Working3_'!E468</f>
        <v/>
      </c>
      <c r="H468" s="54" t="str">
        <f>IF(
A468,
(G468/1000)*vlookup(
B468,
MasterData!$C$2:$G1000,
4,
0
)
,
"")</f>
        <v/>
      </c>
    </row>
    <row r="469" ht="15.75" customHeight="1">
      <c r="A469" s="20" t="str">
        <f>'_Working3_'!A469</f>
        <v/>
      </c>
      <c r="B469" s="14" t="str">
        <f>'_Working3_'!B469</f>
        <v/>
      </c>
      <c r="C469" s="14" t="str">
        <f>'_Working3_'!C469</f>
        <v/>
      </c>
      <c r="D469" s="14"/>
      <c r="E469" s="14" t="str">
        <f>'_Working3_'!I469</f>
        <v/>
      </c>
      <c r="F469" s="14" t="str">
        <f>'_Working3_'!J469</f>
        <v/>
      </c>
      <c r="G469" s="54" t="str">
        <f>'_Working3_'!E469</f>
        <v/>
      </c>
      <c r="H469" s="54" t="str">
        <f>IF(
A469,
(G469/1000)*vlookup(
B469,
MasterData!$C$2:$G1000,
4,
0
)
,
"")</f>
        <v/>
      </c>
    </row>
    <row r="470" ht="15.75" customHeight="1">
      <c r="A470" s="20" t="str">
        <f>'_Working3_'!A470</f>
        <v/>
      </c>
      <c r="B470" s="14" t="str">
        <f>'_Working3_'!B470</f>
        <v/>
      </c>
      <c r="C470" s="14" t="str">
        <f>'_Working3_'!C470</f>
        <v/>
      </c>
      <c r="D470" s="14"/>
      <c r="E470" s="14" t="str">
        <f>'_Working3_'!I470</f>
        <v/>
      </c>
      <c r="F470" s="14" t="str">
        <f>'_Working3_'!J470</f>
        <v/>
      </c>
      <c r="G470" s="54" t="str">
        <f>'_Working3_'!E470</f>
        <v/>
      </c>
      <c r="H470" s="54" t="str">
        <f>IF(
A470,
(G470/1000)*vlookup(
B470,
MasterData!$C$2:$G1000,
4,
0
)
,
"")</f>
        <v/>
      </c>
    </row>
    <row r="471" ht="15.75" customHeight="1">
      <c r="A471" s="20" t="str">
        <f>'_Working3_'!A471</f>
        <v/>
      </c>
      <c r="B471" s="14" t="str">
        <f>'_Working3_'!B471</f>
        <v/>
      </c>
      <c r="C471" s="14" t="str">
        <f>'_Working3_'!C471</f>
        <v/>
      </c>
      <c r="D471" s="14"/>
      <c r="E471" s="14" t="str">
        <f>'_Working3_'!I471</f>
        <v/>
      </c>
      <c r="F471" s="14" t="str">
        <f>'_Working3_'!J471</f>
        <v/>
      </c>
      <c r="G471" s="54" t="str">
        <f>'_Working3_'!E471</f>
        <v/>
      </c>
      <c r="H471" s="54" t="str">
        <f>IF(
A471,
(G471/1000)*vlookup(
B471,
MasterData!$C$2:$G1000,
4,
0
)
,
"")</f>
        <v/>
      </c>
    </row>
    <row r="472" ht="15.75" customHeight="1">
      <c r="A472" s="20" t="str">
        <f>'_Working3_'!A472</f>
        <v/>
      </c>
      <c r="B472" s="14" t="str">
        <f>'_Working3_'!B472</f>
        <v/>
      </c>
      <c r="C472" s="14" t="str">
        <f>'_Working3_'!C472</f>
        <v/>
      </c>
      <c r="D472" s="14"/>
      <c r="E472" s="14" t="str">
        <f>'_Working3_'!I472</f>
        <v/>
      </c>
      <c r="F472" s="14" t="str">
        <f>'_Working3_'!J472</f>
        <v/>
      </c>
      <c r="G472" s="54" t="str">
        <f>'_Working3_'!E472</f>
        <v/>
      </c>
      <c r="H472" s="54" t="str">
        <f>IF(
A472,
(G472/1000)*vlookup(
B472,
MasterData!$C$2:$G1000,
4,
0
)
,
"")</f>
        <v/>
      </c>
    </row>
    <row r="473" ht="15.75" customHeight="1">
      <c r="A473" s="20" t="str">
        <f>'_Working3_'!A473</f>
        <v/>
      </c>
      <c r="B473" s="14" t="str">
        <f>'_Working3_'!B473</f>
        <v/>
      </c>
      <c r="C473" s="14" t="str">
        <f>'_Working3_'!C473</f>
        <v/>
      </c>
      <c r="D473" s="14"/>
      <c r="E473" s="14" t="str">
        <f>'_Working3_'!I473</f>
        <v/>
      </c>
      <c r="F473" s="14" t="str">
        <f>'_Working3_'!J473</f>
        <v/>
      </c>
      <c r="G473" s="54" t="str">
        <f>'_Working3_'!E473</f>
        <v/>
      </c>
      <c r="H473" s="54" t="str">
        <f>IF(
A473,
(G473/1000)*vlookup(
B473,
MasterData!$C$2:$G1000,
4,
0
)
,
"")</f>
        <v/>
      </c>
    </row>
    <row r="474" ht="15.75" customHeight="1">
      <c r="A474" s="20" t="str">
        <f>'_Working3_'!A474</f>
        <v/>
      </c>
      <c r="B474" s="14" t="str">
        <f>'_Working3_'!B474</f>
        <v/>
      </c>
      <c r="C474" s="14" t="str">
        <f>'_Working3_'!C474</f>
        <v/>
      </c>
      <c r="D474" s="14"/>
      <c r="E474" s="14" t="str">
        <f>'_Working3_'!I474</f>
        <v/>
      </c>
      <c r="F474" s="14" t="str">
        <f>'_Working3_'!J474</f>
        <v/>
      </c>
      <c r="G474" s="54" t="str">
        <f>'_Working3_'!E474</f>
        <v/>
      </c>
      <c r="H474" s="54" t="str">
        <f>IF(
A474,
(G474/1000)*vlookup(
B474,
MasterData!$C$2:$G1000,
4,
0
)
,
"")</f>
        <v/>
      </c>
    </row>
    <row r="475" ht="15.75" customHeight="1">
      <c r="A475" s="20" t="str">
        <f>'_Working3_'!A475</f>
        <v/>
      </c>
      <c r="B475" s="14" t="str">
        <f>'_Working3_'!B475</f>
        <v/>
      </c>
      <c r="C475" s="14" t="str">
        <f>'_Working3_'!C475</f>
        <v/>
      </c>
      <c r="D475" s="14"/>
      <c r="E475" s="14" t="str">
        <f>'_Working3_'!I475</f>
        <v/>
      </c>
      <c r="F475" s="14" t="str">
        <f>'_Working3_'!J475</f>
        <v/>
      </c>
      <c r="G475" s="54" t="str">
        <f>'_Working3_'!E475</f>
        <v/>
      </c>
      <c r="H475" s="54" t="str">
        <f>IF(
A475,
(G475/1000)*vlookup(
B475,
MasterData!$C$2:$G1000,
4,
0
)
,
"")</f>
        <v/>
      </c>
    </row>
    <row r="476" ht="15.75" customHeight="1">
      <c r="A476" s="20" t="str">
        <f>'_Working3_'!A476</f>
        <v/>
      </c>
      <c r="B476" s="14" t="str">
        <f>'_Working3_'!B476</f>
        <v/>
      </c>
      <c r="C476" s="14" t="str">
        <f>'_Working3_'!C476</f>
        <v/>
      </c>
      <c r="D476" s="14"/>
      <c r="E476" s="14" t="str">
        <f>'_Working3_'!I476</f>
        <v/>
      </c>
      <c r="F476" s="14" t="str">
        <f>'_Working3_'!J476</f>
        <v/>
      </c>
      <c r="G476" s="54" t="str">
        <f>'_Working3_'!E476</f>
        <v/>
      </c>
      <c r="H476" s="54" t="str">
        <f>IF(
A476,
(G476/1000)*vlookup(
B476,
MasterData!$C$2:$G1000,
4,
0
)
,
"")</f>
        <v/>
      </c>
    </row>
    <row r="477" ht="15.75" customHeight="1">
      <c r="A477" s="20" t="str">
        <f>'_Working3_'!A477</f>
        <v/>
      </c>
      <c r="B477" s="14" t="str">
        <f>'_Working3_'!B477</f>
        <v/>
      </c>
      <c r="C477" s="14" t="str">
        <f>'_Working3_'!C477</f>
        <v/>
      </c>
      <c r="D477" s="14"/>
      <c r="E477" s="14" t="str">
        <f>'_Working3_'!I477</f>
        <v/>
      </c>
      <c r="F477" s="14" t="str">
        <f>'_Working3_'!J477</f>
        <v/>
      </c>
      <c r="G477" s="54" t="str">
        <f>'_Working3_'!E477</f>
        <v/>
      </c>
      <c r="H477" s="54" t="str">
        <f>IF(
A477,
(G477/1000)*vlookup(
B477,
MasterData!$C$2:$G1000,
4,
0
)
,
"")</f>
        <v/>
      </c>
    </row>
    <row r="478" ht="15.75" customHeight="1">
      <c r="A478" s="20" t="str">
        <f>'_Working3_'!A478</f>
        <v/>
      </c>
      <c r="B478" s="14" t="str">
        <f>'_Working3_'!B478</f>
        <v/>
      </c>
      <c r="C478" s="14" t="str">
        <f>'_Working3_'!C478</f>
        <v/>
      </c>
      <c r="D478" s="14"/>
      <c r="E478" s="14" t="str">
        <f>'_Working3_'!I478</f>
        <v/>
      </c>
      <c r="F478" s="14" t="str">
        <f>'_Working3_'!J478</f>
        <v/>
      </c>
      <c r="G478" s="54" t="str">
        <f>'_Working3_'!E478</f>
        <v/>
      </c>
      <c r="H478" s="54" t="str">
        <f>IF(
A478,
(G478/1000)*vlookup(
B478,
MasterData!$C$2:$G1000,
4,
0
)
,
"")</f>
        <v/>
      </c>
    </row>
    <row r="479" ht="15.75" customHeight="1">
      <c r="A479" s="20" t="str">
        <f>'_Working3_'!A479</f>
        <v/>
      </c>
      <c r="B479" s="14" t="str">
        <f>'_Working3_'!B479</f>
        <v/>
      </c>
      <c r="C479" s="14" t="str">
        <f>'_Working3_'!C479</f>
        <v/>
      </c>
      <c r="D479" s="14"/>
      <c r="E479" s="14" t="str">
        <f>'_Working3_'!I479</f>
        <v/>
      </c>
      <c r="F479" s="14" t="str">
        <f>'_Working3_'!J479</f>
        <v/>
      </c>
      <c r="G479" s="54" t="str">
        <f>'_Working3_'!E479</f>
        <v/>
      </c>
      <c r="H479" s="54" t="str">
        <f>IF(
A479,
(G479/1000)*vlookup(
B479,
MasterData!$C$2:$G1000,
4,
0
)
,
"")</f>
        <v/>
      </c>
    </row>
    <row r="480" ht="15.75" customHeight="1">
      <c r="A480" s="20" t="str">
        <f>'_Working3_'!A480</f>
        <v/>
      </c>
      <c r="B480" s="14" t="str">
        <f>'_Working3_'!B480</f>
        <v/>
      </c>
      <c r="C480" s="14" t="str">
        <f>'_Working3_'!C480</f>
        <v/>
      </c>
      <c r="D480" s="14"/>
      <c r="E480" s="14" t="str">
        <f>'_Working3_'!I480</f>
        <v/>
      </c>
      <c r="F480" s="14" t="str">
        <f>'_Working3_'!J480</f>
        <v/>
      </c>
      <c r="G480" s="54" t="str">
        <f>'_Working3_'!E480</f>
        <v/>
      </c>
      <c r="H480" s="54" t="str">
        <f>IF(
A480,
(G480/1000)*vlookup(
B480,
MasterData!$C$2:$G1000,
4,
0
)
,
"")</f>
        <v/>
      </c>
    </row>
    <row r="481" ht="15.75" customHeight="1">
      <c r="A481" s="20" t="str">
        <f>'_Working3_'!A481</f>
        <v/>
      </c>
      <c r="B481" s="14" t="str">
        <f>'_Working3_'!B481</f>
        <v/>
      </c>
      <c r="C481" s="14" t="str">
        <f>'_Working3_'!C481</f>
        <v/>
      </c>
      <c r="D481" s="14"/>
      <c r="E481" s="14" t="str">
        <f>'_Working3_'!I481</f>
        <v/>
      </c>
      <c r="F481" s="14" t="str">
        <f>'_Working3_'!J481</f>
        <v/>
      </c>
      <c r="G481" s="54" t="str">
        <f>'_Working3_'!E481</f>
        <v/>
      </c>
      <c r="H481" s="54" t="str">
        <f>IF(
A481,
(G481/1000)*vlookup(
B481,
MasterData!$C$2:$G1000,
4,
0
)
,
"")</f>
        <v/>
      </c>
    </row>
    <row r="482" ht="15.75" customHeight="1">
      <c r="A482" s="20" t="str">
        <f>'_Working3_'!A482</f>
        <v/>
      </c>
      <c r="B482" s="14" t="str">
        <f>'_Working3_'!B482</f>
        <v/>
      </c>
      <c r="C482" s="14" t="str">
        <f>'_Working3_'!C482</f>
        <v/>
      </c>
      <c r="D482" s="14"/>
      <c r="E482" s="14" t="str">
        <f>'_Working3_'!I482</f>
        <v/>
      </c>
      <c r="F482" s="14" t="str">
        <f>'_Working3_'!J482</f>
        <v/>
      </c>
      <c r="G482" s="54" t="str">
        <f>'_Working3_'!E482</f>
        <v/>
      </c>
      <c r="H482" s="54" t="str">
        <f>IF(
A482,
(G482/1000)*vlookup(
B482,
MasterData!$C$2:$G1000,
4,
0
)
,
"")</f>
        <v/>
      </c>
    </row>
    <row r="483" ht="15.75" customHeight="1">
      <c r="A483" s="20" t="str">
        <f>'_Working3_'!A483</f>
        <v/>
      </c>
      <c r="B483" s="14" t="str">
        <f>'_Working3_'!B483</f>
        <v/>
      </c>
      <c r="C483" s="14" t="str">
        <f>'_Working3_'!C483</f>
        <v/>
      </c>
      <c r="D483" s="14"/>
      <c r="E483" s="14" t="str">
        <f>'_Working3_'!I483</f>
        <v/>
      </c>
      <c r="F483" s="14" t="str">
        <f>'_Working3_'!J483</f>
        <v/>
      </c>
      <c r="G483" s="54" t="str">
        <f>'_Working3_'!E483</f>
        <v/>
      </c>
      <c r="H483" s="54" t="str">
        <f>IF(
A483,
(G483/1000)*vlookup(
B483,
MasterData!$C$2:$G1000,
4,
0
)
,
"")</f>
        <v/>
      </c>
    </row>
    <row r="484" ht="15.75" customHeight="1">
      <c r="A484" s="20" t="str">
        <f>'_Working3_'!A484</f>
        <v/>
      </c>
      <c r="B484" s="14" t="str">
        <f>'_Working3_'!B484</f>
        <v/>
      </c>
      <c r="C484" s="14" t="str">
        <f>'_Working3_'!C484</f>
        <v/>
      </c>
      <c r="D484" s="14"/>
      <c r="E484" s="14" t="str">
        <f>'_Working3_'!I484</f>
        <v/>
      </c>
      <c r="F484" s="14" t="str">
        <f>'_Working3_'!J484</f>
        <v/>
      </c>
      <c r="G484" s="54" t="str">
        <f>'_Working3_'!E484</f>
        <v/>
      </c>
      <c r="H484" s="54" t="str">
        <f>IF(
A484,
(G484/1000)*vlookup(
B484,
MasterData!$C$2:$G1000,
4,
0
)
,
"")</f>
        <v/>
      </c>
    </row>
    <row r="485" ht="15.75" customHeight="1">
      <c r="A485" s="20" t="str">
        <f>'_Working3_'!A485</f>
        <v/>
      </c>
      <c r="B485" s="14" t="str">
        <f>'_Working3_'!B485</f>
        <v/>
      </c>
      <c r="C485" s="14" t="str">
        <f>'_Working3_'!C485</f>
        <v/>
      </c>
      <c r="D485" s="14"/>
      <c r="E485" s="14" t="str">
        <f>'_Working3_'!I485</f>
        <v/>
      </c>
      <c r="F485" s="14" t="str">
        <f>'_Working3_'!J485</f>
        <v/>
      </c>
      <c r="G485" s="54" t="str">
        <f>'_Working3_'!E485</f>
        <v/>
      </c>
      <c r="H485" s="54" t="str">
        <f>IF(
A485,
(G485/1000)*vlookup(
B485,
MasterData!$C$2:$G1000,
4,
0
)
,
"")</f>
        <v/>
      </c>
    </row>
    <row r="486" ht="15.75" customHeight="1">
      <c r="A486" s="20" t="str">
        <f>'_Working3_'!A486</f>
        <v/>
      </c>
      <c r="B486" s="14" t="str">
        <f>'_Working3_'!B486</f>
        <v/>
      </c>
      <c r="C486" s="14" t="str">
        <f>'_Working3_'!C486</f>
        <v/>
      </c>
      <c r="D486" s="14"/>
      <c r="E486" s="14" t="str">
        <f>'_Working3_'!I486</f>
        <v/>
      </c>
      <c r="F486" s="14" t="str">
        <f>'_Working3_'!J486</f>
        <v/>
      </c>
      <c r="G486" s="54" t="str">
        <f>'_Working3_'!E486</f>
        <v/>
      </c>
      <c r="H486" s="54" t="str">
        <f>IF(
A486,
(G486/1000)*vlookup(
B486,
MasterData!$C$2:$G1000,
4,
0
)
,
"")</f>
        <v/>
      </c>
    </row>
    <row r="487" ht="15.75" customHeight="1">
      <c r="A487" s="20" t="str">
        <f>'_Working3_'!A487</f>
        <v/>
      </c>
      <c r="B487" s="14" t="str">
        <f>'_Working3_'!B487</f>
        <v/>
      </c>
      <c r="C487" s="14" t="str">
        <f>'_Working3_'!C487</f>
        <v/>
      </c>
      <c r="D487" s="14"/>
      <c r="E487" s="14" t="str">
        <f>'_Working3_'!I487</f>
        <v/>
      </c>
      <c r="F487" s="14" t="str">
        <f>'_Working3_'!J487</f>
        <v/>
      </c>
      <c r="G487" s="54" t="str">
        <f>'_Working3_'!E487</f>
        <v/>
      </c>
      <c r="H487" s="54" t="str">
        <f>IF(
A487,
(G487/1000)*vlookup(
B487,
MasterData!$C$2:$G1000,
4,
0
)
,
"")</f>
        <v/>
      </c>
    </row>
    <row r="488" ht="15.75" customHeight="1">
      <c r="A488" s="20" t="str">
        <f>'_Working3_'!A488</f>
        <v/>
      </c>
      <c r="B488" s="14" t="str">
        <f>'_Working3_'!B488</f>
        <v/>
      </c>
      <c r="C488" s="14" t="str">
        <f>'_Working3_'!C488</f>
        <v/>
      </c>
      <c r="D488" s="14"/>
      <c r="E488" s="14" t="str">
        <f>'_Working3_'!I488</f>
        <v/>
      </c>
      <c r="F488" s="14" t="str">
        <f>'_Working3_'!J488</f>
        <v/>
      </c>
      <c r="G488" s="54" t="str">
        <f>'_Working3_'!E488</f>
        <v/>
      </c>
      <c r="H488" s="54" t="str">
        <f>IF(
A488,
(G488/1000)*vlookup(
B488,
MasterData!$C$2:$G1000,
4,
0
)
,
"")</f>
        <v/>
      </c>
    </row>
    <row r="489" ht="15.75" customHeight="1">
      <c r="A489" s="20" t="str">
        <f>'_Working3_'!A489</f>
        <v/>
      </c>
      <c r="B489" s="14" t="str">
        <f>'_Working3_'!B489</f>
        <v/>
      </c>
      <c r="C489" s="14" t="str">
        <f>'_Working3_'!C489</f>
        <v/>
      </c>
      <c r="D489" s="14"/>
      <c r="E489" s="14" t="str">
        <f>'_Working3_'!I489</f>
        <v/>
      </c>
      <c r="F489" s="14" t="str">
        <f>'_Working3_'!J489</f>
        <v/>
      </c>
      <c r="G489" s="54" t="str">
        <f>'_Working3_'!E489</f>
        <v/>
      </c>
      <c r="H489" s="54" t="str">
        <f>IF(
A489,
(G489/1000)*vlookup(
B489,
MasterData!$C$2:$G1000,
4,
0
)
,
"")</f>
        <v/>
      </c>
    </row>
    <row r="490" ht="15.75" customHeight="1">
      <c r="A490" s="20" t="str">
        <f>'_Working3_'!A490</f>
        <v/>
      </c>
      <c r="B490" s="14" t="str">
        <f>'_Working3_'!B490</f>
        <v/>
      </c>
      <c r="C490" s="14" t="str">
        <f>'_Working3_'!C490</f>
        <v/>
      </c>
      <c r="D490" s="14"/>
      <c r="E490" s="14" t="str">
        <f>'_Working3_'!I490</f>
        <v/>
      </c>
      <c r="F490" s="14" t="str">
        <f>'_Working3_'!J490</f>
        <v/>
      </c>
      <c r="G490" s="54" t="str">
        <f>'_Working3_'!E490</f>
        <v/>
      </c>
      <c r="H490" s="54" t="str">
        <f>IF(
A490,
(G490/1000)*vlookup(
B490,
MasterData!$C$2:$G1000,
4,
0
)
,
"")</f>
        <v/>
      </c>
    </row>
    <row r="491" ht="15.75" customHeight="1">
      <c r="A491" s="20" t="str">
        <f>'_Working3_'!A491</f>
        <v/>
      </c>
      <c r="B491" s="14" t="str">
        <f>'_Working3_'!B491</f>
        <v/>
      </c>
      <c r="C491" s="14" t="str">
        <f>'_Working3_'!C491</f>
        <v/>
      </c>
      <c r="D491" s="14"/>
      <c r="E491" s="14" t="str">
        <f>'_Working3_'!I491</f>
        <v/>
      </c>
      <c r="F491" s="14" t="str">
        <f>'_Working3_'!J491</f>
        <v/>
      </c>
      <c r="G491" s="54" t="str">
        <f>'_Working3_'!E491</f>
        <v/>
      </c>
      <c r="H491" s="54" t="str">
        <f>IF(
A491,
(G491/1000)*vlookup(
B491,
MasterData!$C$2:$G1000,
4,
0
)
,
"")</f>
        <v/>
      </c>
    </row>
    <row r="492" ht="15.75" customHeight="1">
      <c r="A492" s="20" t="str">
        <f>'_Working3_'!A492</f>
        <v/>
      </c>
      <c r="B492" s="14" t="str">
        <f>'_Working3_'!B492</f>
        <v/>
      </c>
      <c r="C492" s="14" t="str">
        <f>'_Working3_'!C492</f>
        <v/>
      </c>
      <c r="D492" s="14"/>
      <c r="E492" s="14" t="str">
        <f>'_Working3_'!I492</f>
        <v/>
      </c>
      <c r="F492" s="14" t="str">
        <f>'_Working3_'!J492</f>
        <v/>
      </c>
      <c r="G492" s="54" t="str">
        <f>'_Working3_'!E492</f>
        <v/>
      </c>
      <c r="H492" s="54" t="str">
        <f>IF(
A492,
(G492/1000)*vlookup(
B492,
MasterData!$C$2:$G1000,
4,
0
)
,
"")</f>
        <v/>
      </c>
    </row>
    <row r="493" ht="15.75" customHeight="1">
      <c r="A493" s="20" t="str">
        <f>'_Working3_'!A493</f>
        <v/>
      </c>
      <c r="B493" s="14" t="str">
        <f>'_Working3_'!B493</f>
        <v/>
      </c>
      <c r="C493" s="14" t="str">
        <f>'_Working3_'!C493</f>
        <v/>
      </c>
      <c r="D493" s="14"/>
      <c r="E493" s="14" t="str">
        <f>'_Working3_'!I493</f>
        <v/>
      </c>
      <c r="F493" s="14" t="str">
        <f>'_Working3_'!J493</f>
        <v/>
      </c>
      <c r="G493" s="54" t="str">
        <f>'_Working3_'!E493</f>
        <v/>
      </c>
      <c r="H493" s="54" t="str">
        <f>IF(
A493,
(G493/1000)*vlookup(
B493,
MasterData!$C$2:$G1000,
4,
0
)
,
"")</f>
        <v/>
      </c>
    </row>
    <row r="494" ht="15.75" customHeight="1">
      <c r="A494" s="20" t="str">
        <f>'_Working3_'!A494</f>
        <v/>
      </c>
      <c r="B494" s="14" t="str">
        <f>'_Working3_'!B494</f>
        <v/>
      </c>
      <c r="C494" s="14" t="str">
        <f>'_Working3_'!C494</f>
        <v/>
      </c>
      <c r="D494" s="14"/>
      <c r="E494" s="14" t="str">
        <f>'_Working3_'!I494</f>
        <v/>
      </c>
      <c r="F494" s="14" t="str">
        <f>'_Working3_'!J494</f>
        <v/>
      </c>
      <c r="G494" s="54" t="str">
        <f>'_Working3_'!E494</f>
        <v/>
      </c>
      <c r="H494" s="54" t="str">
        <f>IF(
A494,
(G494/1000)*vlookup(
B494,
MasterData!$C$2:$G1000,
4,
0
)
,
"")</f>
        <v/>
      </c>
    </row>
    <row r="495" ht="15.75" customHeight="1">
      <c r="A495" s="20" t="str">
        <f>'_Working3_'!A495</f>
        <v/>
      </c>
      <c r="B495" s="14" t="str">
        <f>'_Working3_'!B495</f>
        <v/>
      </c>
      <c r="C495" s="14" t="str">
        <f>'_Working3_'!C495</f>
        <v/>
      </c>
      <c r="D495" s="14"/>
      <c r="E495" s="14" t="str">
        <f>'_Working3_'!I495</f>
        <v/>
      </c>
      <c r="F495" s="14" t="str">
        <f>'_Working3_'!J495</f>
        <v/>
      </c>
      <c r="G495" s="54" t="str">
        <f>'_Working3_'!E495</f>
        <v/>
      </c>
      <c r="H495" s="54" t="str">
        <f>IF(
A495,
(G495/1000)*vlookup(
B495,
MasterData!$C$2:$G1000,
4,
0
)
,
"")</f>
        <v/>
      </c>
    </row>
    <row r="496" ht="15.75" customHeight="1">
      <c r="A496" s="20" t="str">
        <f>'_Working3_'!A496</f>
        <v/>
      </c>
      <c r="B496" s="14" t="str">
        <f>'_Working3_'!B496</f>
        <v/>
      </c>
      <c r="C496" s="14" t="str">
        <f>'_Working3_'!C496</f>
        <v/>
      </c>
      <c r="D496" s="14"/>
      <c r="E496" s="14" t="str">
        <f>'_Working3_'!I496</f>
        <v/>
      </c>
      <c r="F496" s="14" t="str">
        <f>'_Working3_'!J496</f>
        <v/>
      </c>
      <c r="G496" s="54" t="str">
        <f>'_Working3_'!E496</f>
        <v/>
      </c>
      <c r="H496" s="54" t="str">
        <f>IF(
A496,
(G496/1000)*vlookup(
B496,
MasterData!$C$2:$G1000,
4,
0
)
,
"")</f>
        <v/>
      </c>
    </row>
    <row r="497" ht="15.75" customHeight="1">
      <c r="A497" s="20" t="str">
        <f>'_Working3_'!A497</f>
        <v/>
      </c>
      <c r="B497" s="14" t="str">
        <f>'_Working3_'!B497</f>
        <v/>
      </c>
      <c r="C497" s="14" t="str">
        <f>'_Working3_'!C497</f>
        <v/>
      </c>
      <c r="D497" s="14"/>
      <c r="E497" s="14" t="str">
        <f>'_Working3_'!I497</f>
        <v/>
      </c>
      <c r="F497" s="14" t="str">
        <f>'_Working3_'!J497</f>
        <v/>
      </c>
      <c r="G497" s="54" t="str">
        <f>'_Working3_'!E497</f>
        <v/>
      </c>
      <c r="H497" s="54" t="str">
        <f>IF(
A497,
(G497/1000)*vlookup(
B497,
MasterData!$C$2:$G1000,
4,
0
)
,
"")</f>
        <v/>
      </c>
    </row>
    <row r="498" ht="15.75" customHeight="1">
      <c r="A498" s="20" t="str">
        <f>'_Working3_'!A498</f>
        <v/>
      </c>
      <c r="B498" s="14" t="str">
        <f>'_Working3_'!B498</f>
        <v/>
      </c>
      <c r="C498" s="14" t="str">
        <f>'_Working3_'!C498</f>
        <v/>
      </c>
      <c r="D498" s="14"/>
      <c r="E498" s="14" t="str">
        <f>'_Working3_'!I498</f>
        <v/>
      </c>
      <c r="F498" s="14" t="str">
        <f>'_Working3_'!J498</f>
        <v/>
      </c>
      <c r="G498" s="54" t="str">
        <f>'_Working3_'!E498</f>
        <v/>
      </c>
      <c r="H498" s="54" t="str">
        <f>IF(
A498,
(G498/1000)*vlookup(
B498,
MasterData!$C$2:$G1000,
4,
0
)
,
"")</f>
        <v/>
      </c>
    </row>
    <row r="499" ht="15.75" customHeight="1">
      <c r="A499" s="20" t="str">
        <f>'_Working3_'!A499</f>
        <v/>
      </c>
      <c r="B499" s="14" t="str">
        <f>'_Working3_'!B499</f>
        <v/>
      </c>
      <c r="C499" s="14" t="str">
        <f>'_Working3_'!C499</f>
        <v/>
      </c>
      <c r="D499" s="14"/>
      <c r="E499" s="14" t="str">
        <f>'_Working3_'!I499</f>
        <v/>
      </c>
      <c r="F499" s="14" t="str">
        <f>'_Working3_'!J499</f>
        <v/>
      </c>
      <c r="G499" s="54" t="str">
        <f>'_Working3_'!E499</f>
        <v/>
      </c>
      <c r="H499" s="54" t="str">
        <f>IF(
A499,
(G499/1000)*vlookup(
B499,
MasterData!$C$2:$G1000,
4,
0
)
,
"")</f>
        <v/>
      </c>
    </row>
    <row r="500" ht="15.75" customHeight="1">
      <c r="A500" s="20" t="str">
        <f>'_Working3_'!A500</f>
        <v/>
      </c>
      <c r="B500" s="14" t="str">
        <f>'_Working3_'!B500</f>
        <v/>
      </c>
      <c r="C500" s="14" t="str">
        <f>'_Working3_'!C500</f>
        <v/>
      </c>
      <c r="D500" s="14"/>
      <c r="E500" s="14" t="str">
        <f>'_Working3_'!I500</f>
        <v/>
      </c>
      <c r="F500" s="14" t="str">
        <f>'_Working3_'!J500</f>
        <v/>
      </c>
      <c r="G500" s="54" t="str">
        <f>'_Working3_'!E500</f>
        <v/>
      </c>
      <c r="H500" s="54" t="str">
        <f>IF(
A500,
(G500/1000)*vlookup(
B500,
MasterData!$C$2:$G1000,
4,
0
)
,
"")</f>
        <v/>
      </c>
    </row>
    <row r="501" ht="15.75" customHeight="1">
      <c r="A501" s="20" t="str">
        <f>'_Working3_'!A501</f>
        <v/>
      </c>
      <c r="B501" s="14" t="str">
        <f>'_Working3_'!B501</f>
        <v/>
      </c>
      <c r="C501" s="14" t="str">
        <f>'_Working3_'!C501</f>
        <v/>
      </c>
      <c r="D501" s="14"/>
      <c r="E501" s="14" t="str">
        <f>'_Working3_'!I501</f>
        <v/>
      </c>
      <c r="F501" s="14" t="str">
        <f>'_Working3_'!J501</f>
        <v/>
      </c>
      <c r="G501" s="54" t="str">
        <f>'_Working3_'!E501</f>
        <v/>
      </c>
      <c r="H501" s="54" t="str">
        <f>IF(
A501,
(G501/1000)*vlookup(
B501,
MasterData!$C$2:$G1000,
4,
0
)
,
"")</f>
        <v/>
      </c>
    </row>
    <row r="502" ht="15.75" customHeight="1">
      <c r="A502" s="20" t="str">
        <f>'_Working3_'!A502</f>
        <v/>
      </c>
      <c r="B502" s="14" t="str">
        <f>'_Working3_'!B502</f>
        <v/>
      </c>
      <c r="C502" s="14" t="str">
        <f>'_Working3_'!C502</f>
        <v/>
      </c>
      <c r="D502" s="14"/>
      <c r="E502" s="14" t="str">
        <f>'_Working3_'!I502</f>
        <v/>
      </c>
      <c r="F502" s="14" t="str">
        <f>'_Working3_'!J502</f>
        <v/>
      </c>
      <c r="G502" s="54" t="str">
        <f>'_Working3_'!E502</f>
        <v/>
      </c>
      <c r="H502" s="54" t="str">
        <f>IF(
A502,
(G502/1000)*vlookup(
B502,
MasterData!$C$2:$G1000,
4,
0
)
,
"")</f>
        <v/>
      </c>
    </row>
    <row r="503" ht="15.75" customHeight="1">
      <c r="A503" s="20" t="str">
        <f>'_Working3_'!A503</f>
        <v/>
      </c>
      <c r="B503" s="14" t="str">
        <f>'_Working3_'!B503</f>
        <v/>
      </c>
      <c r="C503" s="14" t="str">
        <f>'_Working3_'!C503</f>
        <v/>
      </c>
      <c r="D503" s="14"/>
      <c r="E503" s="14" t="str">
        <f>'_Working3_'!I503</f>
        <v/>
      </c>
      <c r="F503" s="14" t="str">
        <f>'_Working3_'!J503</f>
        <v/>
      </c>
      <c r="G503" s="54" t="str">
        <f>'_Working3_'!E503</f>
        <v/>
      </c>
      <c r="H503" s="54" t="str">
        <f>IF(
A503,
(G503/1000)*vlookup(
B503,
MasterData!$C$2:$G1000,
4,
0
)
,
"")</f>
        <v/>
      </c>
    </row>
    <row r="504" ht="15.75" customHeight="1">
      <c r="A504" s="20" t="str">
        <f>'_Working3_'!A504</f>
        <v/>
      </c>
      <c r="B504" s="14" t="str">
        <f>'_Working3_'!B504</f>
        <v/>
      </c>
      <c r="C504" s="14" t="str">
        <f>'_Working3_'!C504</f>
        <v/>
      </c>
      <c r="D504" s="14"/>
      <c r="E504" s="14" t="str">
        <f>'_Working3_'!I504</f>
        <v/>
      </c>
      <c r="F504" s="14" t="str">
        <f>'_Working3_'!J504</f>
        <v/>
      </c>
      <c r="G504" s="54" t="str">
        <f>'_Working3_'!E504</f>
        <v/>
      </c>
      <c r="H504" s="54" t="str">
        <f>IF(
A504,
(G504/1000)*vlookup(
B504,
MasterData!$C$2:$G1000,
4,
0
)
,
"")</f>
        <v/>
      </c>
    </row>
    <row r="505" ht="15.75" customHeight="1">
      <c r="A505" s="20" t="str">
        <f>'_Working3_'!A505</f>
        <v/>
      </c>
      <c r="B505" s="14" t="str">
        <f>'_Working3_'!B505</f>
        <v/>
      </c>
      <c r="C505" s="14" t="str">
        <f>'_Working3_'!C505</f>
        <v/>
      </c>
      <c r="D505" s="14"/>
      <c r="E505" s="14" t="str">
        <f>'_Working3_'!I505</f>
        <v/>
      </c>
      <c r="F505" s="14" t="str">
        <f>'_Working3_'!J505</f>
        <v/>
      </c>
      <c r="G505" s="54" t="str">
        <f>'_Working3_'!E505</f>
        <v/>
      </c>
      <c r="H505" s="54" t="str">
        <f>IF(
A505,
(G505/1000)*vlookup(
B505,
MasterData!$C$2:$G1000,
4,
0
)
,
"")</f>
        <v/>
      </c>
    </row>
    <row r="506" ht="15.75" customHeight="1">
      <c r="A506" s="20" t="str">
        <f>'_Working3_'!A506</f>
        <v/>
      </c>
      <c r="B506" s="14" t="str">
        <f>'_Working3_'!B506</f>
        <v/>
      </c>
      <c r="C506" s="14" t="str">
        <f>'_Working3_'!C506</f>
        <v/>
      </c>
      <c r="D506" s="14"/>
      <c r="E506" s="14" t="str">
        <f>'_Working3_'!I506</f>
        <v/>
      </c>
      <c r="F506" s="14" t="str">
        <f>'_Working3_'!J506</f>
        <v/>
      </c>
      <c r="G506" s="54" t="str">
        <f>'_Working3_'!E506</f>
        <v/>
      </c>
      <c r="H506" s="54" t="str">
        <f>IF(
A506,
(G506/1000)*vlookup(
B506,
MasterData!$C$2:$G1000,
4,
0
)
,
"")</f>
        <v/>
      </c>
    </row>
    <row r="507" ht="15.75" customHeight="1">
      <c r="A507" s="20" t="str">
        <f>'_Working3_'!A507</f>
        <v/>
      </c>
      <c r="B507" s="14" t="str">
        <f>'_Working3_'!B507</f>
        <v/>
      </c>
      <c r="C507" s="14" t="str">
        <f>'_Working3_'!C507</f>
        <v/>
      </c>
      <c r="D507" s="14"/>
      <c r="E507" s="14" t="str">
        <f>'_Working3_'!I507</f>
        <v/>
      </c>
      <c r="F507" s="14" t="str">
        <f>'_Working3_'!J507</f>
        <v/>
      </c>
      <c r="G507" s="54" t="str">
        <f>'_Working3_'!E507</f>
        <v/>
      </c>
      <c r="H507" s="54" t="str">
        <f>IF(
A507,
(G507/1000)*vlookup(
B507,
MasterData!$C$2:$G1000,
4,
0
)
,
"")</f>
        <v/>
      </c>
    </row>
    <row r="508" ht="15.75" customHeight="1">
      <c r="A508" s="20" t="str">
        <f>'_Working3_'!A508</f>
        <v/>
      </c>
      <c r="B508" s="14" t="str">
        <f>'_Working3_'!B508</f>
        <v/>
      </c>
      <c r="C508" s="14" t="str">
        <f>'_Working3_'!C508</f>
        <v/>
      </c>
      <c r="D508" s="14"/>
      <c r="E508" s="14" t="str">
        <f>'_Working3_'!I508</f>
        <v/>
      </c>
      <c r="F508" s="14" t="str">
        <f>'_Working3_'!J508</f>
        <v/>
      </c>
      <c r="G508" s="54" t="str">
        <f>'_Working3_'!E508</f>
        <v/>
      </c>
      <c r="H508" s="54" t="str">
        <f>IF(
A508,
(G508/1000)*vlookup(
B508,
MasterData!$C$2:$G1000,
4,
0
)
,
"")</f>
        <v/>
      </c>
    </row>
    <row r="509" ht="15.75" customHeight="1">
      <c r="A509" s="20" t="str">
        <f>'_Working3_'!A509</f>
        <v/>
      </c>
      <c r="B509" s="14" t="str">
        <f>'_Working3_'!B509</f>
        <v/>
      </c>
      <c r="C509" s="14" t="str">
        <f>'_Working3_'!C509</f>
        <v/>
      </c>
      <c r="D509" s="14"/>
      <c r="E509" s="14" t="str">
        <f>'_Working3_'!I509</f>
        <v/>
      </c>
      <c r="F509" s="14" t="str">
        <f>'_Working3_'!J509</f>
        <v/>
      </c>
      <c r="G509" s="54" t="str">
        <f>'_Working3_'!E509</f>
        <v/>
      </c>
      <c r="H509" s="54" t="str">
        <f>IF(
A509,
(G509/1000)*vlookup(
B509,
MasterData!$C$2:$G1000,
4,
0
)
,
"")</f>
        <v/>
      </c>
    </row>
    <row r="510" ht="15.75" customHeight="1">
      <c r="A510" s="20" t="str">
        <f>'_Working3_'!A510</f>
        <v/>
      </c>
      <c r="B510" s="14" t="str">
        <f>'_Working3_'!B510</f>
        <v/>
      </c>
      <c r="C510" s="14" t="str">
        <f>'_Working3_'!C510</f>
        <v/>
      </c>
      <c r="D510" s="14"/>
      <c r="E510" s="14" t="str">
        <f>'_Working3_'!I510</f>
        <v/>
      </c>
      <c r="F510" s="14" t="str">
        <f>'_Working3_'!J510</f>
        <v/>
      </c>
      <c r="G510" s="54" t="str">
        <f>'_Working3_'!E510</f>
        <v/>
      </c>
      <c r="H510" s="54" t="str">
        <f>IF(
A510,
(G510/1000)*vlookup(
B510,
MasterData!$C$2:$G1000,
4,
0
)
,
"")</f>
        <v/>
      </c>
    </row>
    <row r="511" ht="15.75" customHeight="1">
      <c r="A511" s="20" t="str">
        <f>'_Working3_'!A511</f>
        <v/>
      </c>
      <c r="B511" s="14" t="str">
        <f>'_Working3_'!B511</f>
        <v/>
      </c>
      <c r="C511" s="14" t="str">
        <f>'_Working3_'!C511</f>
        <v/>
      </c>
      <c r="D511" s="14"/>
      <c r="E511" s="14" t="str">
        <f>'_Working3_'!I511</f>
        <v/>
      </c>
      <c r="F511" s="14" t="str">
        <f>'_Working3_'!J511</f>
        <v/>
      </c>
      <c r="G511" s="54" t="str">
        <f>'_Working3_'!E511</f>
        <v/>
      </c>
      <c r="H511" s="54" t="str">
        <f>IF(
A511,
(G511/1000)*vlookup(
B511,
MasterData!$C$2:$G1000,
4,
0
)
,
"")</f>
        <v/>
      </c>
    </row>
    <row r="512" ht="15.75" customHeight="1">
      <c r="A512" s="20" t="str">
        <f>'_Working3_'!A512</f>
        <v/>
      </c>
      <c r="B512" s="14" t="str">
        <f>'_Working3_'!B512</f>
        <v/>
      </c>
      <c r="C512" s="14" t="str">
        <f>'_Working3_'!C512</f>
        <v/>
      </c>
      <c r="D512" s="14"/>
      <c r="E512" s="14" t="str">
        <f>'_Working3_'!I512</f>
        <v/>
      </c>
      <c r="F512" s="14" t="str">
        <f>'_Working3_'!J512</f>
        <v/>
      </c>
      <c r="G512" s="54" t="str">
        <f>'_Working3_'!E512</f>
        <v/>
      </c>
      <c r="H512" s="54" t="str">
        <f>IF(
A512,
(G512/1000)*vlookup(
B512,
MasterData!$C$2:$G1000,
4,
0
)
,
"")</f>
        <v/>
      </c>
    </row>
    <row r="513" ht="15.75" customHeight="1">
      <c r="A513" s="20" t="str">
        <f>'_Working3_'!A513</f>
        <v/>
      </c>
      <c r="B513" s="14" t="str">
        <f>'_Working3_'!B513</f>
        <v/>
      </c>
      <c r="C513" s="14" t="str">
        <f>'_Working3_'!C513</f>
        <v/>
      </c>
      <c r="D513" s="14"/>
      <c r="E513" s="14" t="str">
        <f>'_Working3_'!I513</f>
        <v/>
      </c>
      <c r="F513" s="14" t="str">
        <f>'_Working3_'!J513</f>
        <v/>
      </c>
      <c r="G513" s="54" t="str">
        <f>'_Working3_'!E513</f>
        <v/>
      </c>
      <c r="H513" s="54" t="str">
        <f>IF(
A513,
(G513/1000)*vlookup(
B513,
MasterData!$C$2:$G1000,
4,
0
)
,
"")</f>
        <v/>
      </c>
    </row>
    <row r="514" ht="15.75" customHeight="1">
      <c r="A514" s="20" t="str">
        <f>'_Working3_'!A514</f>
        <v/>
      </c>
      <c r="B514" s="14" t="str">
        <f>'_Working3_'!B514</f>
        <v/>
      </c>
      <c r="C514" s="14" t="str">
        <f>'_Working3_'!C514</f>
        <v/>
      </c>
      <c r="D514" s="14"/>
      <c r="E514" s="14" t="str">
        <f>'_Working3_'!I514</f>
        <v/>
      </c>
      <c r="F514" s="14" t="str">
        <f>'_Working3_'!J514</f>
        <v/>
      </c>
      <c r="G514" s="54" t="str">
        <f>'_Working3_'!E514</f>
        <v/>
      </c>
      <c r="H514" s="54" t="str">
        <f>IF(
A514,
(G514/1000)*vlookup(
B514,
MasterData!$C$2:$G1000,
4,
0
)
,
"")</f>
        <v/>
      </c>
    </row>
    <row r="515" ht="15.75" customHeight="1">
      <c r="A515" s="20" t="str">
        <f>'_Working3_'!A515</f>
        <v/>
      </c>
      <c r="B515" s="14" t="str">
        <f>'_Working3_'!B515</f>
        <v/>
      </c>
      <c r="C515" s="14" t="str">
        <f>'_Working3_'!C515</f>
        <v/>
      </c>
      <c r="D515" s="14"/>
      <c r="E515" s="14" t="str">
        <f>'_Working3_'!I515</f>
        <v/>
      </c>
      <c r="F515" s="14" t="str">
        <f>'_Working3_'!J515</f>
        <v/>
      </c>
      <c r="G515" s="54" t="str">
        <f>'_Working3_'!E515</f>
        <v/>
      </c>
      <c r="H515" s="54" t="str">
        <f>IF(
A515,
(G515/1000)*vlookup(
B515,
MasterData!$C$2:$G1000,
4,
0
)
,
"")</f>
        <v/>
      </c>
    </row>
    <row r="516" ht="15.75" customHeight="1">
      <c r="A516" s="20" t="str">
        <f>'_Working3_'!A516</f>
        <v/>
      </c>
      <c r="B516" s="14" t="str">
        <f>'_Working3_'!B516</f>
        <v/>
      </c>
      <c r="C516" s="14" t="str">
        <f>'_Working3_'!C516</f>
        <v/>
      </c>
      <c r="D516" s="14"/>
      <c r="E516" s="14" t="str">
        <f>'_Working3_'!I516</f>
        <v/>
      </c>
      <c r="F516" s="14" t="str">
        <f>'_Working3_'!J516</f>
        <v/>
      </c>
      <c r="G516" s="54" t="str">
        <f>'_Working3_'!E516</f>
        <v/>
      </c>
      <c r="H516" s="54" t="str">
        <f>IF(
A516,
(G516/1000)*vlookup(
B516,
MasterData!$C$2:$G1000,
4,
0
)
,
"")</f>
        <v/>
      </c>
    </row>
    <row r="517" ht="15.75" customHeight="1">
      <c r="A517" s="20" t="str">
        <f>'_Working3_'!A517</f>
        <v/>
      </c>
      <c r="B517" s="14" t="str">
        <f>'_Working3_'!B517</f>
        <v/>
      </c>
      <c r="C517" s="14" t="str">
        <f>'_Working3_'!C517</f>
        <v/>
      </c>
      <c r="D517" s="14"/>
      <c r="E517" s="14" t="str">
        <f>'_Working3_'!I517</f>
        <v/>
      </c>
      <c r="F517" s="14" t="str">
        <f>'_Working3_'!J517</f>
        <v/>
      </c>
      <c r="G517" s="54" t="str">
        <f>'_Working3_'!E517</f>
        <v/>
      </c>
      <c r="H517" s="54" t="str">
        <f>IF(
A517,
(G517/1000)*vlookup(
B517,
MasterData!$C$2:$G1000,
4,
0
)
,
"")</f>
        <v/>
      </c>
    </row>
    <row r="518" ht="15.75" customHeight="1">
      <c r="A518" s="20" t="str">
        <f>'_Working3_'!A518</f>
        <v/>
      </c>
      <c r="B518" s="14" t="str">
        <f>'_Working3_'!B518</f>
        <v/>
      </c>
      <c r="C518" s="14" t="str">
        <f>'_Working3_'!C518</f>
        <v/>
      </c>
      <c r="D518" s="14"/>
      <c r="E518" s="14" t="str">
        <f>'_Working3_'!I518</f>
        <v/>
      </c>
      <c r="F518" s="14" t="str">
        <f>'_Working3_'!J518</f>
        <v/>
      </c>
      <c r="G518" s="54" t="str">
        <f>'_Working3_'!E518</f>
        <v/>
      </c>
      <c r="H518" s="54" t="str">
        <f>IF(
A518,
(G518/1000)*vlookup(
B518,
MasterData!$C$2:$G1000,
4,
0
)
,
"")</f>
        <v/>
      </c>
    </row>
    <row r="519" ht="15.75" customHeight="1">
      <c r="A519" s="20" t="str">
        <f>'_Working3_'!A519</f>
        <v/>
      </c>
      <c r="B519" s="14" t="str">
        <f>'_Working3_'!B519</f>
        <v/>
      </c>
      <c r="C519" s="14" t="str">
        <f>'_Working3_'!C519</f>
        <v/>
      </c>
      <c r="D519" s="14"/>
      <c r="E519" s="14" t="str">
        <f>'_Working3_'!I519</f>
        <v/>
      </c>
      <c r="F519" s="14" t="str">
        <f>'_Working3_'!J519</f>
        <v/>
      </c>
      <c r="G519" s="54" t="str">
        <f>'_Working3_'!E519</f>
        <v/>
      </c>
      <c r="H519" s="54" t="str">
        <f>IF(
A519,
(G519/1000)*vlookup(
B519,
MasterData!$C$2:$G1000,
4,
0
)
,
"")</f>
        <v/>
      </c>
    </row>
    <row r="520" ht="15.75" customHeight="1">
      <c r="A520" s="20" t="str">
        <f>'_Working3_'!A520</f>
        <v/>
      </c>
      <c r="B520" s="14" t="str">
        <f>'_Working3_'!B520</f>
        <v/>
      </c>
      <c r="C520" s="14" t="str">
        <f>'_Working3_'!C520</f>
        <v/>
      </c>
      <c r="D520" s="14"/>
      <c r="E520" s="14" t="str">
        <f>'_Working3_'!I520</f>
        <v/>
      </c>
      <c r="F520" s="14" t="str">
        <f>'_Working3_'!J520</f>
        <v/>
      </c>
      <c r="G520" s="54" t="str">
        <f>'_Working3_'!E520</f>
        <v/>
      </c>
      <c r="H520" s="54" t="str">
        <f>IF(
A520,
(G520/1000)*vlookup(
B520,
MasterData!$C$2:$G1000,
4,
0
)
,
"")</f>
        <v/>
      </c>
    </row>
    <row r="521" ht="15.75" customHeight="1">
      <c r="A521" s="20" t="str">
        <f>'_Working3_'!A521</f>
        <v/>
      </c>
      <c r="B521" s="14" t="str">
        <f>'_Working3_'!B521</f>
        <v/>
      </c>
      <c r="C521" s="14" t="str">
        <f>'_Working3_'!C521</f>
        <v/>
      </c>
      <c r="D521" s="14"/>
      <c r="E521" s="14" t="str">
        <f>'_Working3_'!I521</f>
        <v/>
      </c>
      <c r="F521" s="14" t="str">
        <f>'_Working3_'!J521</f>
        <v/>
      </c>
      <c r="G521" s="54" t="str">
        <f>'_Working3_'!E521</f>
        <v/>
      </c>
      <c r="H521" s="54" t="str">
        <f>IF(
A521,
(G521/1000)*vlookup(
B521,
MasterData!$C$2:$G1000,
4,
0
)
,
"")</f>
        <v/>
      </c>
    </row>
    <row r="522" ht="15.75" customHeight="1">
      <c r="A522" s="20" t="str">
        <f>'_Working3_'!A522</f>
        <v/>
      </c>
      <c r="B522" s="14" t="str">
        <f>'_Working3_'!B522</f>
        <v/>
      </c>
      <c r="C522" s="14" t="str">
        <f>'_Working3_'!C522</f>
        <v/>
      </c>
      <c r="D522" s="14"/>
      <c r="E522" s="14" t="str">
        <f>'_Working3_'!I522</f>
        <v/>
      </c>
      <c r="F522" s="14" t="str">
        <f>'_Working3_'!J522</f>
        <v/>
      </c>
      <c r="G522" s="54" t="str">
        <f>'_Working3_'!E522</f>
        <v/>
      </c>
      <c r="H522" s="54" t="str">
        <f>IF(
A522,
(G522/1000)*vlookup(
B522,
MasterData!$C$2:$G1000,
4,
0
)
,
"")</f>
        <v/>
      </c>
    </row>
    <row r="523" ht="15.75" customHeight="1">
      <c r="A523" s="20" t="str">
        <f>'_Working3_'!A523</f>
        <v/>
      </c>
      <c r="B523" s="14" t="str">
        <f>'_Working3_'!B523</f>
        <v/>
      </c>
      <c r="C523" s="14" t="str">
        <f>'_Working3_'!C523</f>
        <v/>
      </c>
      <c r="D523" s="14"/>
      <c r="E523" s="14" t="str">
        <f>'_Working3_'!I523</f>
        <v/>
      </c>
      <c r="F523" s="14" t="str">
        <f>'_Working3_'!J523</f>
        <v/>
      </c>
      <c r="G523" s="54" t="str">
        <f>'_Working3_'!E523</f>
        <v/>
      </c>
      <c r="H523" s="54" t="str">
        <f>IF(
A523,
(G523/1000)*vlookup(
B523,
MasterData!$C$2:$G1000,
4,
0
)
,
"")</f>
        <v/>
      </c>
    </row>
    <row r="524" ht="15.75" customHeight="1">
      <c r="A524" s="20" t="str">
        <f>'_Working3_'!A524</f>
        <v/>
      </c>
      <c r="B524" s="14" t="str">
        <f>'_Working3_'!B524</f>
        <v/>
      </c>
      <c r="C524" s="14" t="str">
        <f>'_Working3_'!C524</f>
        <v/>
      </c>
      <c r="D524" s="14"/>
      <c r="E524" s="14" t="str">
        <f>'_Working3_'!I524</f>
        <v/>
      </c>
      <c r="F524" s="14" t="str">
        <f>'_Working3_'!J524</f>
        <v/>
      </c>
      <c r="G524" s="54" t="str">
        <f>'_Working3_'!E524</f>
        <v/>
      </c>
      <c r="H524" s="54" t="str">
        <f>IF(
A524,
(G524/1000)*vlookup(
B524,
MasterData!$C$2:$G1000,
4,
0
)
,
"")</f>
        <v/>
      </c>
    </row>
    <row r="525" ht="15.75" customHeight="1">
      <c r="A525" s="20" t="str">
        <f>'_Working3_'!A525</f>
        <v/>
      </c>
      <c r="B525" s="14" t="str">
        <f>'_Working3_'!B525</f>
        <v/>
      </c>
      <c r="C525" s="14" t="str">
        <f>'_Working3_'!C525</f>
        <v/>
      </c>
      <c r="D525" s="14"/>
      <c r="E525" s="14" t="str">
        <f>'_Working3_'!I525</f>
        <v/>
      </c>
      <c r="F525" s="14" t="str">
        <f>'_Working3_'!J525</f>
        <v/>
      </c>
      <c r="G525" s="54" t="str">
        <f>'_Working3_'!E525</f>
        <v/>
      </c>
      <c r="H525" s="54" t="str">
        <f>IF(
A525,
(G525/1000)*vlookup(
B525,
MasterData!$C$2:$G1000,
4,
0
)
,
"")</f>
        <v/>
      </c>
    </row>
    <row r="526" ht="15.75" customHeight="1">
      <c r="A526" s="20" t="str">
        <f>'_Working3_'!A526</f>
        <v/>
      </c>
      <c r="B526" s="14" t="str">
        <f>'_Working3_'!B526</f>
        <v/>
      </c>
      <c r="C526" s="14" t="str">
        <f>'_Working3_'!C526</f>
        <v/>
      </c>
      <c r="D526" s="14"/>
      <c r="E526" s="14" t="str">
        <f>'_Working3_'!I526</f>
        <v/>
      </c>
      <c r="F526" s="14" t="str">
        <f>'_Working3_'!J526</f>
        <v/>
      </c>
      <c r="G526" s="54" t="str">
        <f>'_Working3_'!E526</f>
        <v/>
      </c>
      <c r="H526" s="54" t="str">
        <f>IF(
A526,
(G526/1000)*vlookup(
B526,
MasterData!$C$2:$G1000,
4,
0
)
,
"")</f>
        <v/>
      </c>
    </row>
    <row r="527" ht="15.75" customHeight="1">
      <c r="A527" s="20" t="str">
        <f>'_Working3_'!A527</f>
        <v/>
      </c>
      <c r="B527" s="14" t="str">
        <f>'_Working3_'!B527</f>
        <v/>
      </c>
      <c r="C527" s="14" t="str">
        <f>'_Working3_'!C527</f>
        <v/>
      </c>
      <c r="D527" s="14"/>
      <c r="E527" s="14" t="str">
        <f>'_Working3_'!I527</f>
        <v/>
      </c>
      <c r="F527" s="14" t="str">
        <f>'_Working3_'!J527</f>
        <v/>
      </c>
      <c r="G527" s="54" t="str">
        <f>'_Working3_'!E527</f>
        <v/>
      </c>
      <c r="H527" s="54" t="str">
        <f>IF(
A527,
(G527/1000)*vlookup(
B527,
MasterData!$C$2:$G1000,
4,
0
)
,
"")</f>
        <v/>
      </c>
    </row>
    <row r="528" ht="15.75" customHeight="1">
      <c r="A528" s="20" t="str">
        <f>'_Working3_'!A528</f>
        <v/>
      </c>
      <c r="B528" s="14" t="str">
        <f>'_Working3_'!B528</f>
        <v/>
      </c>
      <c r="C528" s="14" t="str">
        <f>'_Working3_'!C528</f>
        <v/>
      </c>
      <c r="D528" s="14"/>
      <c r="E528" s="14" t="str">
        <f>'_Working3_'!I528</f>
        <v/>
      </c>
      <c r="F528" s="14" t="str">
        <f>'_Working3_'!J528</f>
        <v/>
      </c>
      <c r="G528" s="54" t="str">
        <f>'_Working3_'!E528</f>
        <v/>
      </c>
      <c r="H528" s="54" t="str">
        <f>IF(
A528,
(G528/1000)*vlookup(
B528,
MasterData!$C$2:$G1000,
4,
0
)
,
"")</f>
        <v/>
      </c>
    </row>
    <row r="529" ht="15.75" customHeight="1">
      <c r="A529" s="20" t="str">
        <f>'_Working3_'!A529</f>
        <v/>
      </c>
      <c r="B529" s="14" t="str">
        <f>'_Working3_'!B529</f>
        <v/>
      </c>
      <c r="C529" s="14" t="str">
        <f>'_Working3_'!C529</f>
        <v/>
      </c>
      <c r="D529" s="14"/>
      <c r="E529" s="14" t="str">
        <f>'_Working3_'!I529</f>
        <v/>
      </c>
      <c r="F529" s="14" t="str">
        <f>'_Working3_'!J529</f>
        <v/>
      </c>
      <c r="G529" s="54" t="str">
        <f>'_Working3_'!E529</f>
        <v/>
      </c>
      <c r="H529" s="54" t="str">
        <f>IF(
A529,
(G529/1000)*vlookup(
B529,
MasterData!$C$2:$G1000,
4,
0
)
,
"")</f>
        <v/>
      </c>
    </row>
    <row r="530" ht="15.75" customHeight="1">
      <c r="A530" s="20" t="str">
        <f>'_Working3_'!A530</f>
        <v/>
      </c>
      <c r="B530" s="14" t="str">
        <f>'_Working3_'!B530</f>
        <v/>
      </c>
      <c r="C530" s="14" t="str">
        <f>'_Working3_'!C530</f>
        <v/>
      </c>
      <c r="D530" s="14"/>
      <c r="E530" s="14" t="str">
        <f>'_Working3_'!I530</f>
        <v/>
      </c>
      <c r="F530" s="14" t="str">
        <f>'_Working3_'!J530</f>
        <v/>
      </c>
      <c r="G530" s="54" t="str">
        <f>'_Working3_'!E530</f>
        <v/>
      </c>
      <c r="H530" s="54" t="str">
        <f>IF(
A530,
(G530/1000)*vlookup(
B530,
MasterData!$C$2:$G1000,
4,
0
)
,
"")</f>
        <v/>
      </c>
    </row>
    <row r="531" ht="15.75" customHeight="1">
      <c r="A531" s="20" t="str">
        <f>'_Working3_'!A531</f>
        <v/>
      </c>
      <c r="B531" s="14" t="str">
        <f>'_Working3_'!B531</f>
        <v/>
      </c>
      <c r="C531" s="14" t="str">
        <f>'_Working3_'!C531</f>
        <v/>
      </c>
      <c r="D531" s="14"/>
      <c r="E531" s="14" t="str">
        <f>'_Working3_'!I531</f>
        <v/>
      </c>
      <c r="F531" s="14" t="str">
        <f>'_Working3_'!J531</f>
        <v/>
      </c>
      <c r="G531" s="54" t="str">
        <f>'_Working3_'!E531</f>
        <v/>
      </c>
      <c r="H531" s="54" t="str">
        <f>IF(
A531,
(G531/1000)*vlookup(
B531,
MasterData!$C$2:$G1000,
4,
0
)
,
"")</f>
        <v/>
      </c>
    </row>
    <row r="532" ht="15.75" customHeight="1">
      <c r="A532" s="20" t="str">
        <f>'_Working3_'!A532</f>
        <v/>
      </c>
      <c r="B532" s="14" t="str">
        <f>'_Working3_'!B532</f>
        <v/>
      </c>
      <c r="C532" s="14" t="str">
        <f>'_Working3_'!C532</f>
        <v/>
      </c>
      <c r="D532" s="14"/>
      <c r="E532" s="14" t="str">
        <f>'_Working3_'!I532</f>
        <v/>
      </c>
      <c r="F532" s="14" t="str">
        <f>'_Working3_'!J532</f>
        <v/>
      </c>
      <c r="G532" s="54" t="str">
        <f>'_Working3_'!E532</f>
        <v/>
      </c>
      <c r="H532" s="54" t="str">
        <f>IF(
A532,
(G532/1000)*vlookup(
B532,
MasterData!$C$2:$G1000,
4,
0
)
,
"")</f>
        <v/>
      </c>
    </row>
    <row r="533" ht="15.75" customHeight="1">
      <c r="A533" s="20" t="str">
        <f>'_Working3_'!A533</f>
        <v/>
      </c>
      <c r="B533" s="14" t="str">
        <f>'_Working3_'!B533</f>
        <v/>
      </c>
      <c r="C533" s="14" t="str">
        <f>'_Working3_'!C533</f>
        <v/>
      </c>
      <c r="D533" s="14"/>
      <c r="E533" s="14" t="str">
        <f>'_Working3_'!I533</f>
        <v/>
      </c>
      <c r="F533" s="14" t="str">
        <f>'_Working3_'!J533</f>
        <v/>
      </c>
      <c r="G533" s="54" t="str">
        <f>'_Working3_'!E533</f>
        <v/>
      </c>
      <c r="H533" s="54" t="str">
        <f>IF(
A533,
(G533/1000)*vlookup(
B533,
MasterData!$C$2:$G1000,
4,
0
)
,
"")</f>
        <v/>
      </c>
    </row>
    <row r="534" ht="15.75" customHeight="1">
      <c r="A534" s="20" t="str">
        <f>'_Working3_'!A534</f>
        <v/>
      </c>
      <c r="B534" s="14" t="str">
        <f>'_Working3_'!B534</f>
        <v/>
      </c>
      <c r="C534" s="14" t="str">
        <f>'_Working3_'!C534</f>
        <v/>
      </c>
      <c r="D534" s="14"/>
      <c r="E534" s="14" t="str">
        <f>'_Working3_'!I534</f>
        <v/>
      </c>
      <c r="F534" s="14" t="str">
        <f>'_Working3_'!J534</f>
        <v/>
      </c>
      <c r="G534" s="54" t="str">
        <f>'_Working3_'!E534</f>
        <v/>
      </c>
      <c r="H534" s="54" t="str">
        <f>IF(
A534,
(G534/1000)*vlookup(
B534,
MasterData!$C$2:$G1000,
4,
0
)
,
"")</f>
        <v/>
      </c>
    </row>
    <row r="535" ht="15.75" customHeight="1">
      <c r="A535" s="20" t="str">
        <f>'_Working3_'!A535</f>
        <v/>
      </c>
      <c r="B535" s="14" t="str">
        <f>'_Working3_'!B535</f>
        <v/>
      </c>
      <c r="C535" s="14" t="str">
        <f>'_Working3_'!C535</f>
        <v/>
      </c>
      <c r="D535" s="14"/>
      <c r="E535" s="14" t="str">
        <f>'_Working3_'!I535</f>
        <v/>
      </c>
      <c r="F535" s="14" t="str">
        <f>'_Working3_'!J535</f>
        <v/>
      </c>
      <c r="G535" s="54" t="str">
        <f>'_Working3_'!E535</f>
        <v/>
      </c>
      <c r="H535" s="54" t="str">
        <f>IF(
A535,
(G535/1000)*vlookup(
B535,
MasterData!$C$2:$G1000,
4,
0
)
,
"")</f>
        <v/>
      </c>
    </row>
    <row r="536" ht="15.75" customHeight="1">
      <c r="A536" s="20" t="str">
        <f>'_Working3_'!A536</f>
        <v/>
      </c>
      <c r="B536" s="14" t="str">
        <f>'_Working3_'!B536</f>
        <v/>
      </c>
      <c r="C536" s="14" t="str">
        <f>'_Working3_'!C536</f>
        <v/>
      </c>
      <c r="D536" s="14"/>
      <c r="E536" s="14" t="str">
        <f>'_Working3_'!I536</f>
        <v/>
      </c>
      <c r="F536" s="14" t="str">
        <f>'_Working3_'!J536</f>
        <v/>
      </c>
      <c r="G536" s="54" t="str">
        <f>'_Working3_'!E536</f>
        <v/>
      </c>
      <c r="H536" s="54" t="str">
        <f>IF(
A536,
(G536/1000)*vlookup(
B536,
MasterData!$C$2:$G1000,
4,
0
)
,
"")</f>
        <v/>
      </c>
    </row>
    <row r="537" ht="15.75" customHeight="1">
      <c r="A537" s="20" t="str">
        <f>'_Working3_'!A537</f>
        <v/>
      </c>
      <c r="B537" s="14" t="str">
        <f>'_Working3_'!B537</f>
        <v/>
      </c>
      <c r="C537" s="14" t="str">
        <f>'_Working3_'!C537</f>
        <v/>
      </c>
      <c r="D537" s="14"/>
      <c r="E537" s="14" t="str">
        <f>'_Working3_'!I537</f>
        <v/>
      </c>
      <c r="F537" s="14" t="str">
        <f>'_Working3_'!J537</f>
        <v/>
      </c>
      <c r="G537" s="54" t="str">
        <f>'_Working3_'!E537</f>
        <v/>
      </c>
      <c r="H537" s="54" t="str">
        <f>IF(
A537,
(G537/1000)*vlookup(
B537,
MasterData!$C$2:$G1000,
4,
0
)
,
"")</f>
        <v/>
      </c>
    </row>
    <row r="538" ht="15.75" customHeight="1">
      <c r="A538" s="20" t="str">
        <f>'_Working3_'!A538</f>
        <v/>
      </c>
      <c r="B538" s="14" t="str">
        <f>'_Working3_'!B538</f>
        <v/>
      </c>
      <c r="C538" s="14" t="str">
        <f>'_Working3_'!C538</f>
        <v/>
      </c>
      <c r="D538" s="14"/>
      <c r="E538" s="14" t="str">
        <f>'_Working3_'!I538</f>
        <v/>
      </c>
      <c r="F538" s="14" t="str">
        <f>'_Working3_'!J538</f>
        <v/>
      </c>
      <c r="G538" s="54" t="str">
        <f>'_Working3_'!E538</f>
        <v/>
      </c>
      <c r="H538" s="54" t="str">
        <f>IF(
A538,
(G538/1000)*vlookup(
B538,
MasterData!$C$2:$G1000,
4,
0
)
,
"")</f>
        <v/>
      </c>
    </row>
    <row r="539" ht="15.75" customHeight="1">
      <c r="A539" s="20" t="str">
        <f>'_Working3_'!A539</f>
        <v/>
      </c>
      <c r="B539" s="14" t="str">
        <f>'_Working3_'!B539</f>
        <v/>
      </c>
      <c r="C539" s="14" t="str">
        <f>'_Working3_'!C539</f>
        <v/>
      </c>
      <c r="D539" s="14"/>
      <c r="E539" s="14" t="str">
        <f>'_Working3_'!I539</f>
        <v/>
      </c>
      <c r="F539" s="14" t="str">
        <f>'_Working3_'!J539</f>
        <v/>
      </c>
      <c r="G539" s="54" t="str">
        <f>'_Working3_'!E539</f>
        <v/>
      </c>
      <c r="H539" s="54" t="str">
        <f>IF(
A539,
(G539/1000)*vlookup(
B539,
MasterData!$C$2:$G1000,
4,
0
)
,
"")</f>
        <v/>
      </c>
    </row>
    <row r="540" ht="15.75" customHeight="1">
      <c r="A540" s="20" t="str">
        <f>'_Working3_'!A540</f>
        <v/>
      </c>
      <c r="B540" s="14" t="str">
        <f>'_Working3_'!B540</f>
        <v/>
      </c>
      <c r="C540" s="14" t="str">
        <f>'_Working3_'!C540</f>
        <v/>
      </c>
      <c r="D540" s="14"/>
      <c r="E540" s="14" t="str">
        <f>'_Working3_'!I540</f>
        <v/>
      </c>
      <c r="F540" s="14" t="str">
        <f>'_Working3_'!J540</f>
        <v/>
      </c>
      <c r="G540" s="54" t="str">
        <f>'_Working3_'!E540</f>
        <v/>
      </c>
      <c r="H540" s="54" t="str">
        <f>IF(
A540,
(G540/1000)*vlookup(
B540,
MasterData!$C$2:$G1000,
4,
0
)
,
"")</f>
        <v/>
      </c>
    </row>
    <row r="541" ht="15.75" customHeight="1">
      <c r="A541" s="20" t="str">
        <f>'_Working3_'!A541</f>
        <v/>
      </c>
      <c r="B541" s="14" t="str">
        <f>'_Working3_'!B541</f>
        <v/>
      </c>
      <c r="C541" s="14" t="str">
        <f>'_Working3_'!C541</f>
        <v/>
      </c>
      <c r="D541" s="14"/>
      <c r="E541" s="14" t="str">
        <f>'_Working3_'!I541</f>
        <v/>
      </c>
      <c r="F541" s="14" t="str">
        <f>'_Working3_'!J541</f>
        <v/>
      </c>
      <c r="G541" s="54" t="str">
        <f>'_Working3_'!E541</f>
        <v/>
      </c>
      <c r="H541" s="54" t="str">
        <f>IF(
A541,
(G541/1000)*vlookup(
B541,
MasterData!$C$2:$G1000,
4,
0
)
,
"")</f>
        <v/>
      </c>
    </row>
    <row r="542" ht="15.75" customHeight="1">
      <c r="A542" s="20" t="str">
        <f>'_Working3_'!A542</f>
        <v/>
      </c>
      <c r="B542" s="14" t="str">
        <f>'_Working3_'!B542</f>
        <v/>
      </c>
      <c r="C542" s="14" t="str">
        <f>'_Working3_'!C542</f>
        <v/>
      </c>
      <c r="D542" s="14"/>
      <c r="E542" s="14" t="str">
        <f>'_Working3_'!I542</f>
        <v/>
      </c>
      <c r="F542" s="14" t="str">
        <f>'_Working3_'!J542</f>
        <v/>
      </c>
      <c r="G542" s="54" t="str">
        <f>'_Working3_'!E542</f>
        <v/>
      </c>
      <c r="H542" s="54" t="str">
        <f>IF(
A542,
(G542/1000)*vlookup(
B542,
MasterData!$C$2:$G1000,
4,
0
)
,
"")</f>
        <v/>
      </c>
    </row>
    <row r="543" ht="15.75" customHeight="1">
      <c r="A543" s="20" t="str">
        <f>'_Working3_'!A543</f>
        <v/>
      </c>
      <c r="B543" s="14" t="str">
        <f>'_Working3_'!B543</f>
        <v/>
      </c>
      <c r="C543" s="14" t="str">
        <f>'_Working3_'!C543</f>
        <v/>
      </c>
      <c r="D543" s="14"/>
      <c r="E543" s="14" t="str">
        <f>'_Working3_'!I543</f>
        <v/>
      </c>
      <c r="F543" s="14" t="str">
        <f>'_Working3_'!J543</f>
        <v/>
      </c>
      <c r="G543" s="54" t="str">
        <f>'_Working3_'!E543</f>
        <v/>
      </c>
      <c r="H543" s="54" t="str">
        <f>IF(
A543,
(G543/1000)*vlookup(
B543,
MasterData!$C$2:$G1000,
4,
0
)
,
"")</f>
        <v/>
      </c>
    </row>
    <row r="544" ht="15.75" customHeight="1">
      <c r="A544" s="20" t="str">
        <f>'_Working3_'!A544</f>
        <v/>
      </c>
      <c r="B544" s="14" t="str">
        <f>'_Working3_'!B544</f>
        <v/>
      </c>
      <c r="C544" s="14" t="str">
        <f>'_Working3_'!C544</f>
        <v/>
      </c>
      <c r="D544" s="14"/>
      <c r="E544" s="14" t="str">
        <f>'_Working3_'!I544</f>
        <v/>
      </c>
      <c r="F544" s="14" t="str">
        <f>'_Working3_'!J544</f>
        <v/>
      </c>
      <c r="G544" s="54" t="str">
        <f>'_Working3_'!E544</f>
        <v/>
      </c>
      <c r="H544" s="54" t="str">
        <f>IF(
A544,
(G544/1000)*vlookup(
B544,
MasterData!$C$2:$G1000,
4,
0
)
,
"")</f>
        <v/>
      </c>
    </row>
    <row r="545" ht="15.75" customHeight="1">
      <c r="A545" s="20" t="str">
        <f>'_Working3_'!A545</f>
        <v/>
      </c>
      <c r="B545" s="14" t="str">
        <f>'_Working3_'!B545</f>
        <v/>
      </c>
      <c r="C545" s="14" t="str">
        <f>'_Working3_'!C545</f>
        <v/>
      </c>
      <c r="D545" s="14"/>
      <c r="E545" s="14" t="str">
        <f>'_Working3_'!I545</f>
        <v/>
      </c>
      <c r="F545" s="14" t="str">
        <f>'_Working3_'!J545</f>
        <v/>
      </c>
      <c r="G545" s="54" t="str">
        <f>'_Working3_'!E545</f>
        <v/>
      </c>
      <c r="H545" s="54" t="str">
        <f>IF(
A545,
(G545/1000)*vlookup(
B545,
MasterData!$C$2:$G1000,
4,
0
)
,
"")</f>
        <v/>
      </c>
    </row>
    <row r="546" ht="15.75" customHeight="1">
      <c r="A546" s="20" t="str">
        <f>'_Working3_'!A546</f>
        <v/>
      </c>
      <c r="B546" s="14" t="str">
        <f>'_Working3_'!B546</f>
        <v/>
      </c>
      <c r="C546" s="14" t="str">
        <f>'_Working3_'!C546</f>
        <v/>
      </c>
      <c r="D546" s="14"/>
      <c r="E546" s="14" t="str">
        <f>'_Working3_'!I546</f>
        <v/>
      </c>
      <c r="F546" s="14" t="str">
        <f>'_Working3_'!J546</f>
        <v/>
      </c>
      <c r="G546" s="54" t="str">
        <f>'_Working3_'!E546</f>
        <v/>
      </c>
      <c r="H546" s="54" t="str">
        <f>IF(
A546,
(G546/1000)*vlookup(
B546,
MasterData!$C$2:$G1000,
4,
0
)
,
"")</f>
        <v/>
      </c>
    </row>
    <row r="547" ht="15.75" customHeight="1">
      <c r="A547" s="20" t="str">
        <f>'_Working3_'!A547</f>
        <v/>
      </c>
      <c r="B547" s="14" t="str">
        <f>'_Working3_'!B547</f>
        <v/>
      </c>
      <c r="C547" s="14" t="str">
        <f>'_Working3_'!C547</f>
        <v/>
      </c>
      <c r="D547" s="14"/>
      <c r="E547" s="14" t="str">
        <f>'_Working3_'!I547</f>
        <v/>
      </c>
      <c r="F547" s="14" t="str">
        <f>'_Working3_'!J547</f>
        <v/>
      </c>
      <c r="G547" s="54" t="str">
        <f>'_Working3_'!E547</f>
        <v/>
      </c>
      <c r="H547" s="54" t="str">
        <f>IF(
A547,
(G547/1000)*vlookup(
B547,
MasterData!$C$2:$G1000,
4,
0
)
,
"")</f>
        <v/>
      </c>
    </row>
    <row r="548" ht="15.75" customHeight="1">
      <c r="A548" s="20" t="str">
        <f>'_Working3_'!A548</f>
        <v/>
      </c>
      <c r="B548" s="14" t="str">
        <f>'_Working3_'!B548</f>
        <v/>
      </c>
      <c r="C548" s="14" t="str">
        <f>'_Working3_'!C548</f>
        <v/>
      </c>
      <c r="D548" s="14"/>
      <c r="E548" s="14" t="str">
        <f>'_Working3_'!I548</f>
        <v/>
      </c>
      <c r="F548" s="14" t="str">
        <f>'_Working3_'!J548</f>
        <v/>
      </c>
      <c r="G548" s="54" t="str">
        <f>'_Working3_'!E548</f>
        <v/>
      </c>
      <c r="H548" s="54" t="str">
        <f>IF(
A548,
(G548/1000)*vlookup(
B548,
MasterData!$C$2:$G1000,
4,
0
)
,
"")</f>
        <v/>
      </c>
    </row>
    <row r="549" ht="15.75" customHeight="1">
      <c r="A549" s="20" t="str">
        <f>'_Working3_'!A549</f>
        <v/>
      </c>
      <c r="B549" s="14" t="str">
        <f>'_Working3_'!B549</f>
        <v/>
      </c>
      <c r="C549" s="14" t="str">
        <f>'_Working3_'!C549</f>
        <v/>
      </c>
      <c r="D549" s="14"/>
      <c r="E549" s="14" t="str">
        <f>'_Working3_'!I549</f>
        <v/>
      </c>
      <c r="F549" s="14" t="str">
        <f>'_Working3_'!J549</f>
        <v/>
      </c>
      <c r="G549" s="54" t="str">
        <f>'_Working3_'!E549</f>
        <v/>
      </c>
      <c r="H549" s="54" t="str">
        <f>IF(
A549,
(G549/1000)*vlookup(
B549,
MasterData!$C$2:$G1000,
4,
0
)
,
"")</f>
        <v/>
      </c>
    </row>
    <row r="550" ht="15.75" customHeight="1">
      <c r="A550" s="20" t="str">
        <f>'_Working3_'!A550</f>
        <v/>
      </c>
      <c r="B550" s="14" t="str">
        <f>'_Working3_'!B550</f>
        <v/>
      </c>
      <c r="C550" s="14" t="str">
        <f>'_Working3_'!C550</f>
        <v/>
      </c>
      <c r="D550" s="14"/>
      <c r="E550" s="14" t="str">
        <f>'_Working3_'!I550</f>
        <v/>
      </c>
      <c r="F550" s="14" t="str">
        <f>'_Working3_'!J550</f>
        <v/>
      </c>
      <c r="G550" s="54" t="str">
        <f>'_Working3_'!E550</f>
        <v/>
      </c>
      <c r="H550" s="54" t="str">
        <f>IF(
A550,
(G550/1000)*vlookup(
B550,
MasterData!$C$2:$G1000,
4,
0
)
,
"")</f>
        <v/>
      </c>
    </row>
    <row r="551" ht="15.75" customHeight="1">
      <c r="A551" s="20" t="str">
        <f>'_Working3_'!A551</f>
        <v/>
      </c>
      <c r="B551" s="14" t="str">
        <f>'_Working3_'!B551</f>
        <v/>
      </c>
      <c r="C551" s="14" t="str">
        <f>'_Working3_'!C551</f>
        <v/>
      </c>
      <c r="D551" s="14"/>
      <c r="E551" s="14" t="str">
        <f>'_Working3_'!I551</f>
        <v/>
      </c>
      <c r="F551" s="14" t="str">
        <f>'_Working3_'!J551</f>
        <v/>
      </c>
      <c r="G551" s="54" t="str">
        <f>'_Working3_'!E551</f>
        <v/>
      </c>
      <c r="H551" s="54" t="str">
        <f>IF(
A551,
(G551/1000)*vlookup(
B551,
MasterData!$C$2:$G1000,
4,
0
)
,
"")</f>
        <v/>
      </c>
    </row>
    <row r="552" ht="15.75" customHeight="1">
      <c r="A552" s="20" t="str">
        <f>'_Working3_'!A552</f>
        <v/>
      </c>
      <c r="B552" s="14" t="str">
        <f>'_Working3_'!B552</f>
        <v/>
      </c>
      <c r="C552" s="14" t="str">
        <f>'_Working3_'!C552</f>
        <v/>
      </c>
      <c r="D552" s="14"/>
      <c r="E552" s="14" t="str">
        <f>'_Working3_'!I552</f>
        <v/>
      </c>
      <c r="F552" s="14" t="str">
        <f>'_Working3_'!J552</f>
        <v/>
      </c>
      <c r="G552" s="54" t="str">
        <f>'_Working3_'!E552</f>
        <v/>
      </c>
      <c r="H552" s="54" t="str">
        <f>IF(
A552,
(G552/1000)*vlookup(
B552,
MasterData!$C$2:$G1000,
4,
0
)
,
"")</f>
        <v/>
      </c>
    </row>
    <row r="553" ht="15.75" customHeight="1">
      <c r="A553" s="20" t="str">
        <f>'_Working3_'!A553</f>
        <v/>
      </c>
      <c r="B553" s="14" t="str">
        <f>'_Working3_'!B553</f>
        <v/>
      </c>
      <c r="C553" s="14" t="str">
        <f>'_Working3_'!C553</f>
        <v/>
      </c>
      <c r="D553" s="14"/>
      <c r="E553" s="14" t="str">
        <f>'_Working3_'!I553</f>
        <v/>
      </c>
      <c r="F553" s="14" t="str">
        <f>'_Working3_'!J553</f>
        <v/>
      </c>
      <c r="G553" s="54" t="str">
        <f>'_Working3_'!E553</f>
        <v/>
      </c>
      <c r="H553" s="54" t="str">
        <f>IF(
A553,
(G553/1000)*vlookup(
B553,
MasterData!$C$2:$G1000,
4,
0
)
,
"")</f>
        <v/>
      </c>
    </row>
    <row r="554" ht="15.75" customHeight="1">
      <c r="A554" s="20" t="str">
        <f>'_Working3_'!A554</f>
        <v/>
      </c>
      <c r="B554" s="14" t="str">
        <f>'_Working3_'!B554</f>
        <v/>
      </c>
      <c r="C554" s="14" t="str">
        <f>'_Working3_'!C554</f>
        <v/>
      </c>
      <c r="D554" s="14"/>
      <c r="E554" s="14" t="str">
        <f>'_Working3_'!I554</f>
        <v/>
      </c>
      <c r="F554" s="14" t="str">
        <f>'_Working3_'!J554</f>
        <v/>
      </c>
      <c r="G554" s="54" t="str">
        <f>'_Working3_'!E554</f>
        <v/>
      </c>
      <c r="H554" s="54" t="str">
        <f>IF(
A554,
(G554/1000)*vlookup(
B554,
MasterData!$C$2:$G1000,
4,
0
)
,
"")</f>
        <v/>
      </c>
    </row>
    <row r="555" ht="15.75" customHeight="1">
      <c r="A555" s="20" t="str">
        <f>'_Working3_'!A555</f>
        <v/>
      </c>
      <c r="B555" s="14" t="str">
        <f>'_Working3_'!B555</f>
        <v/>
      </c>
      <c r="C555" s="14" t="str">
        <f>'_Working3_'!C555</f>
        <v/>
      </c>
      <c r="D555" s="14"/>
      <c r="E555" s="14" t="str">
        <f>'_Working3_'!I555</f>
        <v/>
      </c>
      <c r="F555" s="14" t="str">
        <f>'_Working3_'!J555</f>
        <v/>
      </c>
      <c r="G555" s="54" t="str">
        <f>'_Working3_'!E555</f>
        <v/>
      </c>
      <c r="H555" s="54" t="str">
        <f>IF(
A555,
(G555/1000)*vlookup(
B555,
MasterData!$C$2:$G1000,
4,
0
)
,
"")</f>
        <v/>
      </c>
    </row>
    <row r="556" ht="15.75" customHeight="1">
      <c r="A556" s="20" t="str">
        <f>'_Working3_'!A556</f>
        <v/>
      </c>
      <c r="B556" s="14" t="str">
        <f>'_Working3_'!B556</f>
        <v/>
      </c>
      <c r="C556" s="14" t="str">
        <f>'_Working3_'!C556</f>
        <v/>
      </c>
      <c r="D556" s="14"/>
      <c r="E556" s="14" t="str">
        <f>'_Working3_'!I556</f>
        <v/>
      </c>
      <c r="F556" s="14" t="str">
        <f>'_Working3_'!J556</f>
        <v/>
      </c>
      <c r="G556" s="54" t="str">
        <f>'_Working3_'!E556</f>
        <v/>
      </c>
      <c r="H556" s="54" t="str">
        <f>IF(
A556,
(G556/1000)*vlookup(
B556,
MasterData!$C$2:$G1000,
4,
0
)
,
"")</f>
        <v/>
      </c>
    </row>
    <row r="557" ht="15.75" customHeight="1">
      <c r="A557" s="20" t="str">
        <f>'_Working3_'!A557</f>
        <v/>
      </c>
      <c r="B557" s="14" t="str">
        <f>'_Working3_'!B557</f>
        <v/>
      </c>
      <c r="C557" s="14" t="str">
        <f>'_Working3_'!C557</f>
        <v/>
      </c>
      <c r="D557" s="14"/>
      <c r="E557" s="14" t="str">
        <f>'_Working3_'!I557</f>
        <v/>
      </c>
      <c r="F557" s="14" t="str">
        <f>'_Working3_'!J557</f>
        <v/>
      </c>
      <c r="G557" s="54" t="str">
        <f>'_Working3_'!E557</f>
        <v/>
      </c>
      <c r="H557" s="54" t="str">
        <f>IF(
A557,
(G557/1000)*vlookup(
B557,
MasterData!$C$2:$G1000,
4,
0
)
,
"")</f>
        <v/>
      </c>
    </row>
    <row r="558" ht="15.75" customHeight="1">
      <c r="A558" s="20" t="str">
        <f>'_Working3_'!A558</f>
        <v/>
      </c>
      <c r="B558" s="14" t="str">
        <f>'_Working3_'!B558</f>
        <v/>
      </c>
      <c r="C558" s="14" t="str">
        <f>'_Working3_'!C558</f>
        <v/>
      </c>
      <c r="D558" s="14"/>
      <c r="E558" s="14" t="str">
        <f>'_Working3_'!I558</f>
        <v/>
      </c>
      <c r="F558" s="14" t="str">
        <f>'_Working3_'!J558</f>
        <v/>
      </c>
      <c r="G558" s="54" t="str">
        <f>'_Working3_'!E558</f>
        <v/>
      </c>
      <c r="H558" s="54" t="str">
        <f>IF(
A558,
(G558/1000)*vlookup(
B558,
MasterData!$C$2:$G1000,
4,
0
)
,
"")</f>
        <v/>
      </c>
    </row>
    <row r="559" ht="15.75" customHeight="1">
      <c r="A559" s="20" t="str">
        <f>'_Working3_'!A559</f>
        <v/>
      </c>
      <c r="B559" s="14" t="str">
        <f>'_Working3_'!B559</f>
        <v/>
      </c>
      <c r="C559" s="14" t="str">
        <f>'_Working3_'!C559</f>
        <v/>
      </c>
      <c r="D559" s="14"/>
      <c r="E559" s="14" t="str">
        <f>'_Working3_'!I559</f>
        <v/>
      </c>
      <c r="F559" s="14" t="str">
        <f>'_Working3_'!J559</f>
        <v/>
      </c>
      <c r="G559" s="54" t="str">
        <f>'_Working3_'!E559</f>
        <v/>
      </c>
      <c r="H559" s="54" t="str">
        <f>IF(
A559,
(G559/1000)*vlookup(
B559,
MasterData!$C$2:$G1000,
4,
0
)
,
"")</f>
        <v/>
      </c>
    </row>
    <row r="560" ht="15.75" customHeight="1">
      <c r="A560" s="20" t="str">
        <f>'_Working3_'!A560</f>
        <v/>
      </c>
      <c r="B560" s="14" t="str">
        <f>'_Working3_'!B560</f>
        <v/>
      </c>
      <c r="C560" s="14" t="str">
        <f>'_Working3_'!C560</f>
        <v/>
      </c>
      <c r="D560" s="14"/>
      <c r="E560" s="14" t="str">
        <f>'_Working3_'!I560</f>
        <v/>
      </c>
      <c r="F560" s="14" t="str">
        <f>'_Working3_'!J560</f>
        <v/>
      </c>
      <c r="G560" s="54" t="str">
        <f>'_Working3_'!E560</f>
        <v/>
      </c>
      <c r="H560" s="54" t="str">
        <f>IF(
A560,
(G560/1000)*vlookup(
B560,
MasterData!$C$2:$G1000,
4,
0
)
,
"")</f>
        <v/>
      </c>
    </row>
    <row r="561" ht="15.75" customHeight="1">
      <c r="A561" s="20" t="str">
        <f>'_Working3_'!A561</f>
        <v/>
      </c>
      <c r="B561" s="14" t="str">
        <f>'_Working3_'!B561</f>
        <v/>
      </c>
      <c r="C561" s="14" t="str">
        <f>'_Working3_'!C561</f>
        <v/>
      </c>
      <c r="D561" s="14"/>
      <c r="E561" s="14" t="str">
        <f>'_Working3_'!I561</f>
        <v/>
      </c>
      <c r="F561" s="14" t="str">
        <f>'_Working3_'!J561</f>
        <v/>
      </c>
      <c r="G561" s="54" t="str">
        <f>'_Working3_'!E561</f>
        <v/>
      </c>
      <c r="H561" s="54" t="str">
        <f>IF(
A561,
(G561/1000)*vlookup(
B561,
MasterData!$C$2:$G1000,
4,
0
)
,
"")</f>
        <v/>
      </c>
    </row>
    <row r="562" ht="15.75" customHeight="1">
      <c r="A562" s="20" t="str">
        <f>'_Working3_'!A562</f>
        <v/>
      </c>
      <c r="B562" s="14" t="str">
        <f>'_Working3_'!B562</f>
        <v/>
      </c>
      <c r="C562" s="14" t="str">
        <f>'_Working3_'!C562</f>
        <v/>
      </c>
      <c r="D562" s="14"/>
      <c r="E562" s="14" t="str">
        <f>'_Working3_'!I562</f>
        <v/>
      </c>
      <c r="F562" s="14" t="str">
        <f>'_Working3_'!J562</f>
        <v/>
      </c>
      <c r="G562" s="54" t="str">
        <f>'_Working3_'!E562</f>
        <v/>
      </c>
      <c r="H562" s="54" t="str">
        <f>IF(
A562,
(G562/1000)*vlookup(
B562,
MasterData!$C$2:$G1000,
4,
0
)
,
"")</f>
        <v/>
      </c>
    </row>
    <row r="563" ht="15.75" customHeight="1">
      <c r="A563" s="20" t="str">
        <f>'_Working3_'!A563</f>
        <v/>
      </c>
      <c r="B563" s="14" t="str">
        <f>'_Working3_'!B563</f>
        <v/>
      </c>
      <c r="C563" s="14" t="str">
        <f>'_Working3_'!C563</f>
        <v/>
      </c>
      <c r="D563" s="14"/>
      <c r="E563" s="14" t="str">
        <f>'_Working3_'!I563</f>
        <v/>
      </c>
      <c r="F563" s="14" t="str">
        <f>'_Working3_'!J563</f>
        <v/>
      </c>
      <c r="G563" s="54" t="str">
        <f>'_Working3_'!E563</f>
        <v/>
      </c>
      <c r="H563" s="54" t="str">
        <f>IF(
A563,
(G563/1000)*vlookup(
B563,
MasterData!$C$2:$G1000,
4,
0
)
,
"")</f>
        <v/>
      </c>
    </row>
    <row r="564" ht="15.75" customHeight="1">
      <c r="A564" s="20" t="str">
        <f>'_Working3_'!A564</f>
        <v/>
      </c>
      <c r="B564" s="14" t="str">
        <f>'_Working3_'!B564</f>
        <v/>
      </c>
      <c r="C564" s="14" t="str">
        <f>'_Working3_'!C564</f>
        <v/>
      </c>
      <c r="D564" s="14"/>
      <c r="E564" s="14" t="str">
        <f>'_Working3_'!I564</f>
        <v/>
      </c>
      <c r="F564" s="14" t="str">
        <f>'_Working3_'!J564</f>
        <v/>
      </c>
      <c r="G564" s="54" t="str">
        <f>'_Working3_'!E564</f>
        <v/>
      </c>
      <c r="H564" s="54" t="str">
        <f>IF(
A564,
(G564/1000)*vlookup(
B564,
MasterData!$C$2:$G1000,
4,
0
)
,
"")</f>
        <v/>
      </c>
    </row>
    <row r="565" ht="15.75" customHeight="1">
      <c r="A565" s="20" t="str">
        <f>'_Working3_'!A565</f>
        <v/>
      </c>
      <c r="B565" s="14" t="str">
        <f>'_Working3_'!B565</f>
        <v/>
      </c>
      <c r="C565" s="14" t="str">
        <f>'_Working3_'!C565</f>
        <v/>
      </c>
      <c r="D565" s="14"/>
      <c r="E565" s="14" t="str">
        <f>'_Working3_'!I565</f>
        <v/>
      </c>
      <c r="F565" s="14" t="str">
        <f>'_Working3_'!J565</f>
        <v/>
      </c>
      <c r="G565" s="54" t="str">
        <f>'_Working3_'!E565</f>
        <v/>
      </c>
      <c r="H565" s="54" t="str">
        <f>IF(
A565,
(G565/1000)*vlookup(
B565,
MasterData!$C$2:$G1000,
4,
0
)
,
"")</f>
        <v/>
      </c>
    </row>
    <row r="566" ht="15.75" customHeight="1">
      <c r="A566" s="20" t="str">
        <f>'_Working3_'!A566</f>
        <v/>
      </c>
      <c r="B566" s="14" t="str">
        <f>'_Working3_'!B566</f>
        <v/>
      </c>
      <c r="C566" s="14" t="str">
        <f>'_Working3_'!C566</f>
        <v/>
      </c>
      <c r="D566" s="14"/>
      <c r="E566" s="14" t="str">
        <f>'_Working3_'!I566</f>
        <v/>
      </c>
      <c r="F566" s="14" t="str">
        <f>'_Working3_'!J566</f>
        <v/>
      </c>
      <c r="G566" s="54" t="str">
        <f>'_Working3_'!E566</f>
        <v/>
      </c>
      <c r="H566" s="54" t="str">
        <f>IF(
A566,
(G566/1000)*vlookup(
B566,
MasterData!$C$2:$G1000,
4,
0
)
,
"")</f>
        <v/>
      </c>
    </row>
    <row r="567" ht="15.75" customHeight="1">
      <c r="A567" s="20" t="str">
        <f>'_Working3_'!A567</f>
        <v/>
      </c>
      <c r="B567" s="14" t="str">
        <f>'_Working3_'!B567</f>
        <v/>
      </c>
      <c r="C567" s="14" t="str">
        <f>'_Working3_'!C567</f>
        <v/>
      </c>
      <c r="D567" s="14"/>
      <c r="E567" s="14" t="str">
        <f>'_Working3_'!I567</f>
        <v/>
      </c>
      <c r="F567" s="14" t="str">
        <f>'_Working3_'!J567</f>
        <v/>
      </c>
      <c r="G567" s="54" t="str">
        <f>'_Working3_'!E567</f>
        <v/>
      </c>
      <c r="H567" s="54" t="str">
        <f>IF(
A567,
(G567/1000)*vlookup(
B567,
MasterData!$C$2:$G1000,
4,
0
)
,
"")</f>
        <v/>
      </c>
    </row>
    <row r="568" ht="15.75" customHeight="1">
      <c r="A568" s="20" t="str">
        <f>'_Working3_'!A568</f>
        <v/>
      </c>
      <c r="B568" s="14" t="str">
        <f>'_Working3_'!B568</f>
        <v/>
      </c>
      <c r="C568" s="14" t="str">
        <f>'_Working3_'!C568</f>
        <v/>
      </c>
      <c r="D568" s="14"/>
      <c r="E568" s="14" t="str">
        <f>'_Working3_'!I568</f>
        <v/>
      </c>
      <c r="F568" s="14" t="str">
        <f>'_Working3_'!J568</f>
        <v/>
      </c>
      <c r="G568" s="54" t="str">
        <f>'_Working3_'!E568</f>
        <v/>
      </c>
      <c r="H568" s="54" t="str">
        <f>IF(
A568,
(G568/1000)*vlookup(
B568,
MasterData!$C$2:$G1000,
4,
0
)
,
"")</f>
        <v/>
      </c>
    </row>
    <row r="569" ht="15.75" customHeight="1">
      <c r="A569" s="20" t="str">
        <f>'_Working3_'!A569</f>
        <v/>
      </c>
      <c r="B569" s="14" t="str">
        <f>'_Working3_'!B569</f>
        <v/>
      </c>
      <c r="C569" s="14" t="str">
        <f>'_Working3_'!C569</f>
        <v/>
      </c>
      <c r="D569" s="14"/>
      <c r="E569" s="14" t="str">
        <f>'_Working3_'!I569</f>
        <v/>
      </c>
      <c r="F569" s="14" t="str">
        <f>'_Working3_'!J569</f>
        <v/>
      </c>
      <c r="G569" s="54" t="str">
        <f>'_Working3_'!E569</f>
        <v/>
      </c>
      <c r="H569" s="54" t="str">
        <f>IF(
A569,
(G569/1000)*vlookup(
B569,
MasterData!$C$2:$G1000,
4,
0
)
,
"")</f>
        <v/>
      </c>
    </row>
    <row r="570" ht="15.75" customHeight="1">
      <c r="A570" s="20" t="str">
        <f>'_Working3_'!A570</f>
        <v/>
      </c>
      <c r="B570" s="14" t="str">
        <f>'_Working3_'!B570</f>
        <v/>
      </c>
      <c r="C570" s="14" t="str">
        <f>'_Working3_'!C570</f>
        <v/>
      </c>
      <c r="D570" s="14"/>
      <c r="E570" s="14" t="str">
        <f>'_Working3_'!I570</f>
        <v/>
      </c>
      <c r="F570" s="14" t="str">
        <f>'_Working3_'!J570</f>
        <v/>
      </c>
      <c r="G570" s="54" t="str">
        <f>'_Working3_'!E570</f>
        <v/>
      </c>
      <c r="H570" s="54" t="str">
        <f>IF(
A570,
(G570/1000)*vlookup(
B570,
MasterData!$C$2:$G1000,
4,
0
)
,
"")</f>
        <v/>
      </c>
    </row>
    <row r="571" ht="15.75" customHeight="1">
      <c r="A571" s="20" t="str">
        <f>'_Working3_'!A571</f>
        <v/>
      </c>
      <c r="B571" s="14" t="str">
        <f>'_Working3_'!B571</f>
        <v/>
      </c>
      <c r="C571" s="14" t="str">
        <f>'_Working3_'!C571</f>
        <v/>
      </c>
      <c r="D571" s="14"/>
      <c r="E571" s="14" t="str">
        <f>'_Working3_'!I571</f>
        <v/>
      </c>
      <c r="F571" s="14" t="str">
        <f>'_Working3_'!J571</f>
        <v/>
      </c>
      <c r="G571" s="54" t="str">
        <f>'_Working3_'!E571</f>
        <v/>
      </c>
      <c r="H571" s="54" t="str">
        <f>IF(
A571,
(G571/1000)*vlookup(
B571,
MasterData!$C$2:$G1000,
4,
0
)
,
"")</f>
        <v/>
      </c>
    </row>
    <row r="572" ht="15.75" customHeight="1">
      <c r="A572" s="20" t="str">
        <f>'_Working3_'!A572</f>
        <v/>
      </c>
      <c r="B572" s="14" t="str">
        <f>'_Working3_'!B572</f>
        <v/>
      </c>
      <c r="C572" s="14" t="str">
        <f>'_Working3_'!C572</f>
        <v/>
      </c>
      <c r="D572" s="14"/>
      <c r="E572" s="14" t="str">
        <f>'_Working3_'!I572</f>
        <v/>
      </c>
      <c r="F572" s="14" t="str">
        <f>'_Working3_'!J572</f>
        <v/>
      </c>
      <c r="G572" s="54" t="str">
        <f>'_Working3_'!E572</f>
        <v/>
      </c>
      <c r="H572" s="54" t="str">
        <f>IF(
A572,
(G572/1000)*vlookup(
B572,
MasterData!$C$2:$G1000,
4,
0
)
,
"")</f>
        <v/>
      </c>
    </row>
    <row r="573" ht="15.75" customHeight="1">
      <c r="A573" s="20" t="str">
        <f>'_Working3_'!A573</f>
        <v/>
      </c>
      <c r="B573" s="14" t="str">
        <f>'_Working3_'!B573</f>
        <v/>
      </c>
      <c r="C573" s="14" t="str">
        <f>'_Working3_'!C573</f>
        <v/>
      </c>
      <c r="D573" s="14"/>
      <c r="E573" s="14" t="str">
        <f>'_Working3_'!I573</f>
        <v/>
      </c>
      <c r="F573" s="14" t="str">
        <f>'_Working3_'!J573</f>
        <v/>
      </c>
      <c r="G573" s="54" t="str">
        <f>'_Working3_'!E573</f>
        <v/>
      </c>
      <c r="H573" s="54" t="str">
        <f>IF(
A573,
(G573/1000)*vlookup(
B573,
MasterData!$C$2:$G1000,
4,
0
)
,
"")</f>
        <v/>
      </c>
    </row>
    <row r="574" ht="15.75" customHeight="1">
      <c r="A574" s="20" t="str">
        <f>'_Working3_'!A574</f>
        <v/>
      </c>
      <c r="B574" s="14" t="str">
        <f>'_Working3_'!B574</f>
        <v/>
      </c>
      <c r="C574" s="14" t="str">
        <f>'_Working3_'!C574</f>
        <v/>
      </c>
      <c r="D574" s="14"/>
      <c r="E574" s="14" t="str">
        <f>'_Working3_'!I574</f>
        <v/>
      </c>
      <c r="F574" s="14" t="str">
        <f>'_Working3_'!J574</f>
        <v/>
      </c>
      <c r="G574" s="54" t="str">
        <f>'_Working3_'!E574</f>
        <v/>
      </c>
      <c r="H574" s="54" t="str">
        <f>IF(
A574,
(G574/1000)*vlookup(
B574,
MasterData!$C$2:$G1000,
4,
0
)
,
"")</f>
        <v/>
      </c>
    </row>
    <row r="575" ht="15.75" customHeight="1">
      <c r="A575" s="20" t="str">
        <f>'_Working3_'!A575</f>
        <v/>
      </c>
      <c r="B575" s="14" t="str">
        <f>'_Working3_'!B575</f>
        <v/>
      </c>
      <c r="C575" s="14" t="str">
        <f>'_Working3_'!C575</f>
        <v/>
      </c>
      <c r="D575" s="14"/>
      <c r="E575" s="14" t="str">
        <f>'_Working3_'!I575</f>
        <v/>
      </c>
      <c r="F575" s="14" t="str">
        <f>'_Working3_'!J575</f>
        <v/>
      </c>
      <c r="G575" s="54" t="str">
        <f>'_Working3_'!E575</f>
        <v/>
      </c>
      <c r="H575" s="54" t="str">
        <f>IF(
A575,
(G575/1000)*vlookup(
B575,
MasterData!$C$2:$G1000,
4,
0
)
,
"")</f>
        <v/>
      </c>
    </row>
    <row r="576" ht="15.75" customHeight="1">
      <c r="A576" s="20" t="str">
        <f>'_Working3_'!A576</f>
        <v/>
      </c>
      <c r="B576" s="14" t="str">
        <f>'_Working3_'!B576</f>
        <v/>
      </c>
      <c r="C576" s="14" t="str">
        <f>'_Working3_'!C576</f>
        <v/>
      </c>
      <c r="D576" s="14"/>
      <c r="E576" s="14" t="str">
        <f>'_Working3_'!I576</f>
        <v/>
      </c>
      <c r="F576" s="14" t="str">
        <f>'_Working3_'!J576</f>
        <v/>
      </c>
      <c r="G576" s="54" t="str">
        <f>'_Working3_'!E576</f>
        <v/>
      </c>
      <c r="H576" s="54" t="str">
        <f>IF(
A576,
(G576/1000)*vlookup(
B576,
MasterData!$C$2:$G1000,
4,
0
)
,
"")</f>
        <v/>
      </c>
    </row>
    <row r="577" ht="15.75" customHeight="1">
      <c r="A577" s="20" t="str">
        <f>'_Working3_'!A577</f>
        <v/>
      </c>
      <c r="B577" s="14" t="str">
        <f>'_Working3_'!B577</f>
        <v/>
      </c>
      <c r="C577" s="14" t="str">
        <f>'_Working3_'!C577</f>
        <v/>
      </c>
      <c r="D577" s="14"/>
      <c r="E577" s="14" t="str">
        <f>'_Working3_'!I577</f>
        <v/>
      </c>
      <c r="F577" s="14" t="str">
        <f>'_Working3_'!J577</f>
        <v/>
      </c>
      <c r="G577" s="54" t="str">
        <f>'_Working3_'!E577</f>
        <v/>
      </c>
      <c r="H577" s="54" t="str">
        <f>IF(
A577,
(G577/1000)*vlookup(
B577,
MasterData!$C$2:$G1000,
4,
0
)
,
"")</f>
        <v/>
      </c>
    </row>
    <row r="578" ht="15.75" customHeight="1">
      <c r="A578" s="20" t="str">
        <f>'_Working3_'!A578</f>
        <v/>
      </c>
      <c r="B578" s="14" t="str">
        <f>'_Working3_'!B578</f>
        <v/>
      </c>
      <c r="C578" s="14" t="str">
        <f>'_Working3_'!C578</f>
        <v/>
      </c>
      <c r="D578" s="14"/>
      <c r="E578" s="14" t="str">
        <f>'_Working3_'!I578</f>
        <v/>
      </c>
      <c r="F578" s="14" t="str">
        <f>'_Working3_'!J578</f>
        <v/>
      </c>
      <c r="G578" s="54" t="str">
        <f>'_Working3_'!E578</f>
        <v/>
      </c>
      <c r="H578" s="54" t="str">
        <f>IF(
A578,
(G578/1000)*vlookup(
B578,
MasterData!$C$2:$G1000,
4,
0
)
,
"")</f>
        <v/>
      </c>
    </row>
    <row r="579" ht="15.75" customHeight="1">
      <c r="A579" s="20" t="str">
        <f>'_Working3_'!A579</f>
        <v/>
      </c>
      <c r="B579" s="14" t="str">
        <f>'_Working3_'!B579</f>
        <v/>
      </c>
      <c r="C579" s="14" t="str">
        <f>'_Working3_'!C579</f>
        <v/>
      </c>
      <c r="D579" s="14"/>
      <c r="E579" s="14" t="str">
        <f>'_Working3_'!I579</f>
        <v/>
      </c>
      <c r="F579" s="14" t="str">
        <f>'_Working3_'!J579</f>
        <v/>
      </c>
      <c r="G579" s="54" t="str">
        <f>'_Working3_'!E579</f>
        <v/>
      </c>
      <c r="H579" s="54" t="str">
        <f>IF(
A579,
(G579/1000)*vlookup(
B579,
MasterData!$C$2:$G1000,
4,
0
)
,
"")</f>
        <v/>
      </c>
    </row>
    <row r="580" ht="15.75" customHeight="1">
      <c r="A580" s="20" t="str">
        <f>'_Working3_'!A580</f>
        <v/>
      </c>
      <c r="B580" s="14" t="str">
        <f>'_Working3_'!B580</f>
        <v/>
      </c>
      <c r="C580" s="14" t="str">
        <f>'_Working3_'!C580</f>
        <v/>
      </c>
      <c r="D580" s="14"/>
      <c r="E580" s="14" t="str">
        <f>'_Working3_'!I580</f>
        <v/>
      </c>
      <c r="F580" s="14" t="str">
        <f>'_Working3_'!J580</f>
        <v/>
      </c>
      <c r="G580" s="54" t="str">
        <f>'_Working3_'!E580</f>
        <v/>
      </c>
      <c r="H580" s="54" t="str">
        <f>IF(
A580,
(G580/1000)*vlookup(
B580,
MasterData!$C$2:$G1000,
4,
0
)
,
"")</f>
        <v/>
      </c>
    </row>
    <row r="581" ht="15.75" customHeight="1">
      <c r="A581" s="20" t="str">
        <f>'_Working3_'!A581</f>
        <v/>
      </c>
      <c r="B581" s="14" t="str">
        <f>'_Working3_'!B581</f>
        <v/>
      </c>
      <c r="C581" s="14" t="str">
        <f>'_Working3_'!C581</f>
        <v/>
      </c>
      <c r="D581" s="14"/>
      <c r="E581" s="14" t="str">
        <f>'_Working3_'!I581</f>
        <v/>
      </c>
      <c r="F581" s="14" t="str">
        <f>'_Working3_'!J581</f>
        <v/>
      </c>
      <c r="G581" s="54" t="str">
        <f>'_Working3_'!E581</f>
        <v/>
      </c>
      <c r="H581" s="54" t="str">
        <f>IF(
A581,
(G581/1000)*vlookup(
B581,
MasterData!$C$2:$G1000,
4,
0
)
,
"")</f>
        <v/>
      </c>
    </row>
    <row r="582" ht="15.75" customHeight="1">
      <c r="A582" s="20" t="str">
        <f>'_Working3_'!A582</f>
        <v/>
      </c>
      <c r="B582" s="14" t="str">
        <f>'_Working3_'!B582</f>
        <v/>
      </c>
      <c r="C582" s="14" t="str">
        <f>'_Working3_'!C582</f>
        <v/>
      </c>
      <c r="D582" s="14"/>
      <c r="E582" s="14" t="str">
        <f>'_Working3_'!I582</f>
        <v/>
      </c>
      <c r="F582" s="14" t="str">
        <f>'_Working3_'!J582</f>
        <v/>
      </c>
      <c r="G582" s="54" t="str">
        <f>'_Working3_'!E582</f>
        <v/>
      </c>
      <c r="H582" s="54" t="str">
        <f>IF(
A582,
(G582/1000)*vlookup(
B582,
MasterData!$C$2:$G1000,
4,
0
)
,
"")</f>
        <v/>
      </c>
    </row>
    <row r="583" ht="15.75" customHeight="1">
      <c r="A583" s="20" t="str">
        <f>'_Working3_'!A583</f>
        <v/>
      </c>
      <c r="B583" s="14" t="str">
        <f>'_Working3_'!B583</f>
        <v/>
      </c>
      <c r="C583" s="14" t="str">
        <f>'_Working3_'!C583</f>
        <v/>
      </c>
      <c r="D583" s="14"/>
      <c r="E583" s="14" t="str">
        <f>'_Working3_'!I583</f>
        <v/>
      </c>
      <c r="F583" s="14" t="str">
        <f>'_Working3_'!J583</f>
        <v/>
      </c>
      <c r="G583" s="54" t="str">
        <f>'_Working3_'!E583</f>
        <v/>
      </c>
      <c r="H583" s="54" t="str">
        <f>IF(
A583,
(G583/1000)*vlookup(
B583,
MasterData!$C$2:$G1000,
4,
0
)
,
"")</f>
        <v/>
      </c>
    </row>
    <row r="584" ht="15.75" customHeight="1">
      <c r="A584" s="20" t="str">
        <f>'_Working3_'!A584</f>
        <v/>
      </c>
      <c r="B584" s="14" t="str">
        <f>'_Working3_'!B584</f>
        <v/>
      </c>
      <c r="C584" s="14" t="str">
        <f>'_Working3_'!C584</f>
        <v/>
      </c>
      <c r="D584" s="14"/>
      <c r="E584" s="14" t="str">
        <f>'_Working3_'!I584</f>
        <v/>
      </c>
      <c r="F584" s="14" t="str">
        <f>'_Working3_'!J584</f>
        <v/>
      </c>
      <c r="G584" s="54" t="str">
        <f>'_Working3_'!E584</f>
        <v/>
      </c>
      <c r="H584" s="54" t="str">
        <f>IF(
A584,
(G584/1000)*vlookup(
B584,
MasterData!$C$2:$G1000,
4,
0
)
,
"")</f>
        <v/>
      </c>
    </row>
    <row r="585" ht="15.75" customHeight="1">
      <c r="A585" s="20" t="str">
        <f>'_Working3_'!A585</f>
        <v/>
      </c>
      <c r="B585" s="14" t="str">
        <f>'_Working3_'!B585</f>
        <v/>
      </c>
      <c r="C585" s="14" t="str">
        <f>'_Working3_'!C585</f>
        <v/>
      </c>
      <c r="D585" s="14"/>
      <c r="E585" s="14" t="str">
        <f>'_Working3_'!I585</f>
        <v/>
      </c>
      <c r="F585" s="14" t="str">
        <f>'_Working3_'!J585</f>
        <v/>
      </c>
      <c r="G585" s="54" t="str">
        <f>'_Working3_'!E585</f>
        <v/>
      </c>
      <c r="H585" s="54" t="str">
        <f>IF(
A585,
(G585/1000)*vlookup(
B585,
MasterData!$C$2:$G1000,
4,
0
)
,
"")</f>
        <v/>
      </c>
    </row>
    <row r="586" ht="15.75" customHeight="1">
      <c r="A586" s="20" t="str">
        <f>'_Working3_'!A586</f>
        <v/>
      </c>
      <c r="B586" s="14" t="str">
        <f>'_Working3_'!B586</f>
        <v/>
      </c>
      <c r="C586" s="14" t="str">
        <f>'_Working3_'!C586</f>
        <v/>
      </c>
      <c r="D586" s="14"/>
      <c r="E586" s="14" t="str">
        <f>'_Working3_'!I586</f>
        <v/>
      </c>
      <c r="F586" s="14" t="str">
        <f>'_Working3_'!J586</f>
        <v/>
      </c>
      <c r="G586" s="54" t="str">
        <f>'_Working3_'!E586</f>
        <v/>
      </c>
      <c r="H586" s="54" t="str">
        <f>IF(
A586,
(G586/1000)*vlookup(
B586,
MasterData!$C$2:$G1000,
4,
0
)
,
"")</f>
        <v/>
      </c>
    </row>
    <row r="587" ht="15.75" customHeight="1">
      <c r="A587" s="20" t="str">
        <f>'_Working3_'!A587</f>
        <v/>
      </c>
      <c r="B587" s="14" t="str">
        <f>'_Working3_'!B587</f>
        <v/>
      </c>
      <c r="C587" s="14" t="str">
        <f>'_Working3_'!C587</f>
        <v/>
      </c>
      <c r="D587" s="14"/>
      <c r="E587" s="14" t="str">
        <f>'_Working3_'!I587</f>
        <v/>
      </c>
      <c r="F587" s="14" t="str">
        <f>'_Working3_'!J587</f>
        <v/>
      </c>
      <c r="G587" s="54" t="str">
        <f>'_Working3_'!E587</f>
        <v/>
      </c>
      <c r="H587" s="54" t="str">
        <f>IF(
A587,
(G587/1000)*vlookup(
B587,
MasterData!$C$2:$G1000,
4,
0
)
,
"")</f>
        <v/>
      </c>
    </row>
    <row r="588" ht="15.75" customHeight="1">
      <c r="A588" s="20" t="str">
        <f>'_Working3_'!A588</f>
        <v/>
      </c>
      <c r="B588" s="14" t="str">
        <f>'_Working3_'!B588</f>
        <v/>
      </c>
      <c r="C588" s="14" t="str">
        <f>'_Working3_'!C588</f>
        <v/>
      </c>
      <c r="D588" s="14"/>
      <c r="E588" s="14" t="str">
        <f>'_Working3_'!I588</f>
        <v/>
      </c>
      <c r="F588" s="14" t="str">
        <f>'_Working3_'!J588</f>
        <v/>
      </c>
      <c r="G588" s="54" t="str">
        <f>'_Working3_'!E588</f>
        <v/>
      </c>
      <c r="H588" s="54" t="str">
        <f>IF(
A588,
(G588/1000)*vlookup(
B588,
MasterData!$C$2:$G1000,
4,
0
)
,
"")</f>
        <v/>
      </c>
    </row>
    <row r="589" ht="15.75" customHeight="1">
      <c r="A589" s="20" t="str">
        <f>'_Working3_'!A589</f>
        <v/>
      </c>
      <c r="B589" s="14" t="str">
        <f>'_Working3_'!B589</f>
        <v/>
      </c>
      <c r="C589" s="14" t="str">
        <f>'_Working3_'!C589</f>
        <v/>
      </c>
      <c r="D589" s="14"/>
      <c r="E589" s="14" t="str">
        <f>'_Working3_'!I589</f>
        <v/>
      </c>
      <c r="F589" s="14" t="str">
        <f>'_Working3_'!J589</f>
        <v/>
      </c>
      <c r="G589" s="54" t="str">
        <f>'_Working3_'!E589</f>
        <v/>
      </c>
      <c r="H589" s="54" t="str">
        <f>IF(
A589,
(G589/1000)*vlookup(
B589,
MasterData!$C$2:$G1000,
4,
0
)
,
"")</f>
        <v/>
      </c>
    </row>
    <row r="590" ht="15.75" customHeight="1">
      <c r="A590" s="20" t="str">
        <f>'_Working3_'!A590</f>
        <v/>
      </c>
      <c r="B590" s="14" t="str">
        <f>'_Working3_'!B590</f>
        <v/>
      </c>
      <c r="C590" s="14" t="str">
        <f>'_Working3_'!C590</f>
        <v/>
      </c>
      <c r="D590" s="14"/>
      <c r="E590" s="14" t="str">
        <f>'_Working3_'!I590</f>
        <v/>
      </c>
      <c r="F590" s="14" t="str">
        <f>'_Working3_'!J590</f>
        <v/>
      </c>
      <c r="G590" s="54" t="str">
        <f>'_Working3_'!E590</f>
        <v/>
      </c>
      <c r="H590" s="54" t="str">
        <f>IF(
A590,
(G590/1000)*vlookup(
B590,
MasterData!$C$2:$G1000,
4,
0
)
,
"")</f>
        <v/>
      </c>
    </row>
    <row r="591" ht="15.75" customHeight="1">
      <c r="A591" s="20" t="str">
        <f>'_Working3_'!A591</f>
        <v/>
      </c>
      <c r="B591" s="14" t="str">
        <f>'_Working3_'!B591</f>
        <v/>
      </c>
      <c r="C591" s="14" t="str">
        <f>'_Working3_'!C591</f>
        <v/>
      </c>
      <c r="D591" s="14"/>
      <c r="E591" s="14" t="str">
        <f>'_Working3_'!I591</f>
        <v/>
      </c>
      <c r="F591" s="14" t="str">
        <f>'_Working3_'!J591</f>
        <v/>
      </c>
      <c r="G591" s="54" t="str">
        <f>'_Working3_'!E591</f>
        <v/>
      </c>
      <c r="H591" s="54" t="str">
        <f>IF(
A591,
(G591/1000)*vlookup(
B591,
MasterData!$C$2:$G1000,
4,
0
)
,
"")</f>
        <v/>
      </c>
    </row>
    <row r="592" ht="15.75" customHeight="1">
      <c r="A592" s="20" t="str">
        <f>'_Working3_'!A592</f>
        <v/>
      </c>
      <c r="B592" s="14" t="str">
        <f>'_Working3_'!B592</f>
        <v/>
      </c>
      <c r="C592" s="14" t="str">
        <f>'_Working3_'!C592</f>
        <v/>
      </c>
      <c r="D592" s="14"/>
      <c r="E592" s="14" t="str">
        <f>'_Working3_'!I592</f>
        <v/>
      </c>
      <c r="F592" s="14" t="str">
        <f>'_Working3_'!J592</f>
        <v/>
      </c>
      <c r="G592" s="54" t="str">
        <f>'_Working3_'!E592</f>
        <v/>
      </c>
      <c r="H592" s="54" t="str">
        <f>IF(
A592,
(G592/1000)*vlookup(
B592,
MasterData!$C$2:$G1000,
4,
0
)
,
"")</f>
        <v/>
      </c>
    </row>
    <row r="593" ht="15.75" customHeight="1">
      <c r="A593" s="20" t="str">
        <f>'_Working3_'!A593</f>
        <v/>
      </c>
      <c r="B593" s="14" t="str">
        <f>'_Working3_'!B593</f>
        <v/>
      </c>
      <c r="C593" s="14" t="str">
        <f>'_Working3_'!C593</f>
        <v/>
      </c>
      <c r="D593" s="14"/>
      <c r="E593" s="14" t="str">
        <f>'_Working3_'!I593</f>
        <v/>
      </c>
      <c r="F593" s="14" t="str">
        <f>'_Working3_'!J593</f>
        <v/>
      </c>
      <c r="G593" s="54" t="str">
        <f>'_Working3_'!E593</f>
        <v/>
      </c>
      <c r="H593" s="54" t="str">
        <f>IF(
A593,
(G593/1000)*vlookup(
B593,
MasterData!$C$2:$G1000,
4,
0
)
,
"")</f>
        <v/>
      </c>
    </row>
    <row r="594" ht="15.75" customHeight="1">
      <c r="A594" s="20" t="str">
        <f>'_Working3_'!A594</f>
        <v/>
      </c>
      <c r="B594" s="14" t="str">
        <f>'_Working3_'!B594</f>
        <v/>
      </c>
      <c r="C594" s="14" t="str">
        <f>'_Working3_'!C594</f>
        <v/>
      </c>
      <c r="D594" s="14"/>
      <c r="E594" s="14" t="str">
        <f>'_Working3_'!I594</f>
        <v/>
      </c>
      <c r="F594" s="14" t="str">
        <f>'_Working3_'!J594</f>
        <v/>
      </c>
      <c r="G594" s="54" t="str">
        <f>'_Working3_'!E594</f>
        <v/>
      </c>
      <c r="H594" s="54" t="str">
        <f>IF(
A594,
(G594/1000)*vlookup(
B594,
MasterData!$C$2:$G1000,
4,
0
)
,
"")</f>
        <v/>
      </c>
    </row>
    <row r="595" ht="15.75" customHeight="1">
      <c r="A595" s="20" t="str">
        <f>'_Working3_'!A595</f>
        <v/>
      </c>
      <c r="B595" s="14" t="str">
        <f>'_Working3_'!B595</f>
        <v/>
      </c>
      <c r="C595" s="14" t="str">
        <f>'_Working3_'!C595</f>
        <v/>
      </c>
      <c r="D595" s="14"/>
      <c r="E595" s="14" t="str">
        <f>'_Working3_'!I595</f>
        <v/>
      </c>
      <c r="F595" s="14" t="str">
        <f>'_Working3_'!J595</f>
        <v/>
      </c>
      <c r="G595" s="54" t="str">
        <f>'_Working3_'!E595</f>
        <v/>
      </c>
      <c r="H595" s="54" t="str">
        <f>IF(
A595,
(G595/1000)*vlookup(
B595,
MasterData!$C$2:$G1000,
4,
0
)
,
"")</f>
        <v/>
      </c>
    </row>
    <row r="596" ht="15.75" customHeight="1">
      <c r="A596" s="20" t="str">
        <f>'_Working3_'!A596</f>
        <v/>
      </c>
      <c r="B596" s="14" t="str">
        <f>'_Working3_'!B596</f>
        <v/>
      </c>
      <c r="C596" s="14" t="str">
        <f>'_Working3_'!C596</f>
        <v/>
      </c>
      <c r="D596" s="14"/>
      <c r="E596" s="14" t="str">
        <f>'_Working3_'!I596</f>
        <v/>
      </c>
      <c r="F596" s="14" t="str">
        <f>'_Working3_'!J596</f>
        <v/>
      </c>
      <c r="G596" s="54" t="str">
        <f>'_Working3_'!E596</f>
        <v/>
      </c>
      <c r="H596" s="54" t="str">
        <f>IF(
A596,
(G596/1000)*vlookup(
B596,
MasterData!$C$2:$G1000,
4,
0
)
,
"")</f>
        <v/>
      </c>
    </row>
    <row r="597" ht="15.75" customHeight="1">
      <c r="A597" s="20" t="str">
        <f>'_Working3_'!A597</f>
        <v/>
      </c>
      <c r="B597" s="14" t="str">
        <f>'_Working3_'!B597</f>
        <v/>
      </c>
      <c r="C597" s="14" t="str">
        <f>'_Working3_'!C597</f>
        <v/>
      </c>
      <c r="D597" s="14"/>
      <c r="E597" s="14" t="str">
        <f>'_Working3_'!I597</f>
        <v/>
      </c>
      <c r="F597" s="14" t="str">
        <f>'_Working3_'!J597</f>
        <v/>
      </c>
      <c r="G597" s="54" t="str">
        <f>'_Working3_'!E597</f>
        <v/>
      </c>
      <c r="H597" s="54" t="str">
        <f>IF(
A597,
(G597/1000)*vlookup(
B597,
MasterData!$C$2:$G1000,
4,
0
)
,
"")</f>
        <v/>
      </c>
    </row>
    <row r="598" ht="15.75" customHeight="1">
      <c r="A598" s="20" t="str">
        <f>'_Working3_'!A598</f>
        <v/>
      </c>
      <c r="B598" s="14" t="str">
        <f>'_Working3_'!B598</f>
        <v/>
      </c>
      <c r="C598" s="14" t="str">
        <f>'_Working3_'!C598</f>
        <v/>
      </c>
      <c r="D598" s="14"/>
      <c r="E598" s="14" t="str">
        <f>'_Working3_'!I598</f>
        <v/>
      </c>
      <c r="F598" s="14" t="str">
        <f>'_Working3_'!J598</f>
        <v/>
      </c>
      <c r="G598" s="54" t="str">
        <f>'_Working3_'!E598</f>
        <v/>
      </c>
      <c r="H598" s="54" t="str">
        <f>IF(
A598,
(G598/1000)*vlookup(
B598,
MasterData!$C$2:$G1000,
4,
0
)
,
"")</f>
        <v/>
      </c>
    </row>
    <row r="599" ht="15.75" customHeight="1">
      <c r="A599" s="20" t="str">
        <f>'_Working3_'!A599</f>
        <v/>
      </c>
      <c r="B599" s="14" t="str">
        <f>'_Working3_'!B599</f>
        <v/>
      </c>
      <c r="C599" s="14" t="str">
        <f>'_Working3_'!C599</f>
        <v/>
      </c>
      <c r="D599" s="14"/>
      <c r="E599" s="14" t="str">
        <f>'_Working3_'!I599</f>
        <v/>
      </c>
      <c r="F599" s="14" t="str">
        <f>'_Working3_'!J599</f>
        <v/>
      </c>
      <c r="G599" s="54" t="str">
        <f>'_Working3_'!E599</f>
        <v/>
      </c>
      <c r="H599" s="54" t="str">
        <f>IF(
A599,
(G599/1000)*vlookup(
B599,
MasterData!$C$2:$G1000,
4,
0
)
,
"")</f>
        <v/>
      </c>
    </row>
    <row r="600" ht="15.75" customHeight="1">
      <c r="A600" s="20" t="str">
        <f>'_Working3_'!A600</f>
        <v/>
      </c>
      <c r="B600" s="14" t="str">
        <f>'_Working3_'!B600</f>
        <v/>
      </c>
      <c r="C600" s="14" t="str">
        <f>'_Working3_'!C600</f>
        <v/>
      </c>
      <c r="D600" s="14"/>
      <c r="E600" s="14" t="str">
        <f>'_Working3_'!I600</f>
        <v/>
      </c>
      <c r="F600" s="14" t="str">
        <f>'_Working3_'!J600</f>
        <v/>
      </c>
      <c r="G600" s="54" t="str">
        <f>'_Working3_'!E600</f>
        <v/>
      </c>
      <c r="H600" s="54" t="str">
        <f>IF(
A600,
(G600/1000)*vlookup(
B600,
MasterData!$C$2:$G1000,
4,
0
)
,
"")</f>
        <v/>
      </c>
    </row>
    <row r="601" ht="15.75" customHeight="1">
      <c r="A601" s="20" t="str">
        <f>'_Working3_'!A601</f>
        <v/>
      </c>
      <c r="B601" s="14" t="str">
        <f>'_Working3_'!B601</f>
        <v/>
      </c>
      <c r="C601" s="14" t="str">
        <f>'_Working3_'!C601</f>
        <v/>
      </c>
      <c r="D601" s="14"/>
      <c r="E601" s="14" t="str">
        <f>'_Working3_'!I601</f>
        <v/>
      </c>
      <c r="F601" s="14" t="str">
        <f>'_Working3_'!J601</f>
        <v/>
      </c>
      <c r="G601" s="54" t="str">
        <f>'_Working3_'!E601</f>
        <v/>
      </c>
      <c r="H601" s="54" t="str">
        <f>IF(
A601,
(G601/1000)*vlookup(
B601,
MasterData!$C$2:$G1000,
4,
0
)
,
"")</f>
        <v/>
      </c>
    </row>
    <row r="602" ht="15.75" customHeight="1">
      <c r="A602" s="20" t="str">
        <f>'_Working3_'!A602</f>
        <v/>
      </c>
      <c r="B602" s="14" t="str">
        <f>'_Working3_'!B602</f>
        <v/>
      </c>
      <c r="C602" s="14" t="str">
        <f>'_Working3_'!C602</f>
        <v/>
      </c>
      <c r="D602" s="14"/>
      <c r="E602" s="14" t="str">
        <f>'_Working3_'!I602</f>
        <v/>
      </c>
      <c r="F602" s="14" t="str">
        <f>'_Working3_'!J602</f>
        <v/>
      </c>
      <c r="G602" s="54" t="str">
        <f>'_Working3_'!E602</f>
        <v/>
      </c>
      <c r="H602" s="54" t="str">
        <f>IF(
A602,
(G602/1000)*vlookup(
B602,
MasterData!$C$2:$G1000,
4,
0
)
,
"")</f>
        <v/>
      </c>
    </row>
    <row r="603" ht="15.75" customHeight="1">
      <c r="A603" s="20" t="str">
        <f>'_Working3_'!A603</f>
        <v/>
      </c>
      <c r="B603" s="14" t="str">
        <f>'_Working3_'!B603</f>
        <v/>
      </c>
      <c r="C603" s="14" t="str">
        <f>'_Working3_'!C603</f>
        <v/>
      </c>
      <c r="D603" s="14"/>
      <c r="E603" s="14" t="str">
        <f>'_Working3_'!I603</f>
        <v/>
      </c>
      <c r="F603" s="14" t="str">
        <f>'_Working3_'!J603</f>
        <v/>
      </c>
      <c r="G603" s="54" t="str">
        <f>'_Working3_'!E603</f>
        <v/>
      </c>
      <c r="H603" s="54" t="str">
        <f>IF(
A603,
(G603/1000)*vlookup(
B603,
MasterData!$C$2:$G1000,
4,
0
)
,
"")</f>
        <v/>
      </c>
    </row>
    <row r="604" ht="15.75" customHeight="1">
      <c r="A604" s="20" t="str">
        <f>'_Working3_'!A604</f>
        <v/>
      </c>
      <c r="B604" s="14" t="str">
        <f>'_Working3_'!B604</f>
        <v/>
      </c>
      <c r="C604" s="14" t="str">
        <f>'_Working3_'!C604</f>
        <v/>
      </c>
      <c r="D604" s="14"/>
      <c r="E604" s="14" t="str">
        <f>'_Working3_'!I604</f>
        <v/>
      </c>
      <c r="F604" s="14" t="str">
        <f>'_Working3_'!J604</f>
        <v/>
      </c>
      <c r="G604" s="54" t="str">
        <f>'_Working3_'!E604</f>
        <v/>
      </c>
      <c r="H604" s="54" t="str">
        <f>IF(
A604,
(G604/1000)*vlookup(
B604,
MasterData!$C$2:$G1000,
4,
0
)
,
"")</f>
        <v/>
      </c>
    </row>
    <row r="605" ht="15.75" customHeight="1">
      <c r="A605" s="20" t="str">
        <f>'_Working3_'!A605</f>
        <v/>
      </c>
      <c r="B605" s="14" t="str">
        <f>'_Working3_'!B605</f>
        <v/>
      </c>
      <c r="C605" s="14" t="str">
        <f>'_Working3_'!C605</f>
        <v/>
      </c>
      <c r="D605" s="14"/>
      <c r="E605" s="14" t="str">
        <f>'_Working3_'!I605</f>
        <v/>
      </c>
      <c r="F605" s="14" t="str">
        <f>'_Working3_'!J605</f>
        <v/>
      </c>
      <c r="G605" s="54" t="str">
        <f>'_Working3_'!E605</f>
        <v/>
      </c>
      <c r="H605" s="54" t="str">
        <f>IF(
A605,
(G605/1000)*vlookup(
B605,
MasterData!$C$2:$G1000,
4,
0
)
,
"")</f>
        <v/>
      </c>
    </row>
    <row r="606" ht="15.75" customHeight="1">
      <c r="A606" s="20" t="str">
        <f>'_Working3_'!A606</f>
        <v/>
      </c>
      <c r="B606" s="14" t="str">
        <f>'_Working3_'!B606</f>
        <v/>
      </c>
      <c r="C606" s="14" t="str">
        <f>'_Working3_'!C606</f>
        <v/>
      </c>
      <c r="D606" s="14"/>
      <c r="E606" s="14" t="str">
        <f>'_Working3_'!I606</f>
        <v/>
      </c>
      <c r="F606" s="14" t="str">
        <f>'_Working3_'!J606</f>
        <v/>
      </c>
      <c r="G606" s="54" t="str">
        <f>'_Working3_'!E606</f>
        <v/>
      </c>
      <c r="H606" s="54" t="str">
        <f>IF(
A606,
(G606/1000)*vlookup(
B606,
MasterData!$C$2:$G1000,
4,
0
)
,
"")</f>
        <v/>
      </c>
    </row>
    <row r="607" ht="15.75" customHeight="1">
      <c r="A607" s="20" t="str">
        <f>'_Working3_'!A607</f>
        <v/>
      </c>
      <c r="B607" s="14" t="str">
        <f>'_Working3_'!B607</f>
        <v/>
      </c>
      <c r="C607" s="14" t="str">
        <f>'_Working3_'!C607</f>
        <v/>
      </c>
      <c r="D607" s="14"/>
      <c r="E607" s="14" t="str">
        <f>'_Working3_'!I607</f>
        <v/>
      </c>
      <c r="F607" s="14" t="str">
        <f>'_Working3_'!J607</f>
        <v/>
      </c>
      <c r="G607" s="54" t="str">
        <f>'_Working3_'!E607</f>
        <v/>
      </c>
      <c r="H607" s="54" t="str">
        <f>IF(
A607,
(G607/1000)*vlookup(
B607,
MasterData!$C$2:$G1000,
4,
0
)
,
"")</f>
        <v/>
      </c>
    </row>
    <row r="608" ht="15.75" customHeight="1">
      <c r="A608" s="20" t="str">
        <f>'_Working3_'!A608</f>
        <v/>
      </c>
      <c r="B608" s="14" t="str">
        <f>'_Working3_'!B608</f>
        <v/>
      </c>
      <c r="C608" s="14" t="str">
        <f>'_Working3_'!C608</f>
        <v/>
      </c>
      <c r="D608" s="14"/>
      <c r="E608" s="14" t="str">
        <f>'_Working3_'!I608</f>
        <v/>
      </c>
      <c r="F608" s="14" t="str">
        <f>'_Working3_'!J608</f>
        <v/>
      </c>
      <c r="G608" s="54" t="str">
        <f>'_Working3_'!E608</f>
        <v/>
      </c>
      <c r="H608" s="54" t="str">
        <f>IF(
A608,
(G608/1000)*vlookup(
B608,
MasterData!$C$2:$G1000,
4,
0
)
,
"")</f>
        <v/>
      </c>
    </row>
    <row r="609" ht="15.75" customHeight="1">
      <c r="A609" s="20" t="str">
        <f>'_Working3_'!A609</f>
        <v/>
      </c>
      <c r="B609" s="14" t="str">
        <f>'_Working3_'!B609</f>
        <v/>
      </c>
      <c r="C609" s="14" t="str">
        <f>'_Working3_'!C609</f>
        <v/>
      </c>
      <c r="D609" s="14"/>
      <c r="E609" s="14" t="str">
        <f>'_Working3_'!I609</f>
        <v/>
      </c>
      <c r="F609" s="14" t="str">
        <f>'_Working3_'!J609</f>
        <v/>
      </c>
      <c r="G609" s="54" t="str">
        <f>'_Working3_'!E609</f>
        <v/>
      </c>
      <c r="H609" s="54" t="str">
        <f>IF(
A609,
(G609/1000)*vlookup(
B609,
MasterData!$C$2:$G1000,
4,
0
)
,
"")</f>
        <v/>
      </c>
    </row>
    <row r="610" ht="15.75" customHeight="1">
      <c r="A610" s="20" t="str">
        <f>'_Working3_'!A610</f>
        <v/>
      </c>
      <c r="B610" s="14" t="str">
        <f>'_Working3_'!B610</f>
        <v/>
      </c>
      <c r="C610" s="14" t="str">
        <f>'_Working3_'!C610</f>
        <v/>
      </c>
      <c r="D610" s="14"/>
      <c r="E610" s="14" t="str">
        <f>'_Working3_'!I610</f>
        <v/>
      </c>
      <c r="F610" s="14" t="str">
        <f>'_Working3_'!J610</f>
        <v/>
      </c>
      <c r="G610" s="54" t="str">
        <f>'_Working3_'!E610</f>
        <v/>
      </c>
      <c r="H610" s="54" t="str">
        <f>IF(
A610,
(G610/1000)*vlookup(
B610,
MasterData!$C$2:$G1000,
4,
0
)
,
"")</f>
        <v/>
      </c>
    </row>
    <row r="611" ht="15.75" customHeight="1">
      <c r="A611" s="20" t="str">
        <f>'_Working3_'!A611</f>
        <v/>
      </c>
      <c r="B611" s="14" t="str">
        <f>'_Working3_'!B611</f>
        <v/>
      </c>
      <c r="C611" s="14" t="str">
        <f>'_Working3_'!C611</f>
        <v/>
      </c>
      <c r="D611" s="14"/>
      <c r="E611" s="14" t="str">
        <f>'_Working3_'!I611</f>
        <v/>
      </c>
      <c r="F611" s="14" t="str">
        <f>'_Working3_'!J611</f>
        <v/>
      </c>
      <c r="G611" s="54" t="str">
        <f>'_Working3_'!E611</f>
        <v/>
      </c>
      <c r="H611" s="54" t="str">
        <f>IF(
A611,
(G611/1000)*vlookup(
B611,
MasterData!$C$2:$G1000,
4,
0
)
,
"")</f>
        <v/>
      </c>
    </row>
    <row r="612" ht="15.75" customHeight="1">
      <c r="A612" s="20" t="str">
        <f>'_Working3_'!A612</f>
        <v/>
      </c>
      <c r="B612" s="14" t="str">
        <f>'_Working3_'!B612</f>
        <v/>
      </c>
      <c r="C612" s="14" t="str">
        <f>'_Working3_'!C612</f>
        <v/>
      </c>
      <c r="D612" s="14"/>
      <c r="E612" s="14" t="str">
        <f>'_Working3_'!I612</f>
        <v/>
      </c>
      <c r="F612" s="14" t="str">
        <f>'_Working3_'!J612</f>
        <v/>
      </c>
      <c r="G612" s="54" t="str">
        <f>'_Working3_'!E612</f>
        <v/>
      </c>
      <c r="H612" s="54" t="str">
        <f>IF(
A612,
(G612/1000)*vlookup(
B612,
MasterData!$C$2:$G1000,
4,
0
)
,
"")</f>
        <v/>
      </c>
    </row>
    <row r="613" ht="15.75" customHeight="1">
      <c r="A613" s="20" t="str">
        <f>'_Working3_'!A613</f>
        <v/>
      </c>
      <c r="B613" s="14" t="str">
        <f>'_Working3_'!B613</f>
        <v/>
      </c>
      <c r="C613" s="14" t="str">
        <f>'_Working3_'!C613</f>
        <v/>
      </c>
      <c r="D613" s="14"/>
      <c r="E613" s="14" t="str">
        <f>'_Working3_'!I613</f>
        <v/>
      </c>
      <c r="F613" s="14" t="str">
        <f>'_Working3_'!J613</f>
        <v/>
      </c>
      <c r="G613" s="54" t="str">
        <f>'_Working3_'!E613</f>
        <v/>
      </c>
      <c r="H613" s="54" t="str">
        <f>IF(
A613,
(G613/1000)*vlookup(
B613,
MasterData!$C$2:$G1000,
4,
0
)
,
"")</f>
        <v/>
      </c>
    </row>
    <row r="614" ht="15.75" customHeight="1">
      <c r="A614" s="20" t="str">
        <f>'_Working3_'!A614</f>
        <v/>
      </c>
      <c r="B614" s="14" t="str">
        <f>'_Working3_'!B614</f>
        <v/>
      </c>
      <c r="C614" s="14" t="str">
        <f>'_Working3_'!C614</f>
        <v/>
      </c>
      <c r="D614" s="14"/>
      <c r="E614" s="14" t="str">
        <f>'_Working3_'!I614</f>
        <v/>
      </c>
      <c r="F614" s="14" t="str">
        <f>'_Working3_'!J614</f>
        <v/>
      </c>
      <c r="G614" s="54" t="str">
        <f>'_Working3_'!E614</f>
        <v/>
      </c>
      <c r="H614" s="54" t="str">
        <f>IF(
A614,
(G614/1000)*vlookup(
B614,
MasterData!$C$2:$G1000,
4,
0
)
,
"")</f>
        <v/>
      </c>
    </row>
    <row r="615" ht="15.75" customHeight="1">
      <c r="A615" s="20" t="str">
        <f>'_Working3_'!A615</f>
        <v/>
      </c>
      <c r="B615" s="14" t="str">
        <f>'_Working3_'!B615</f>
        <v/>
      </c>
      <c r="C615" s="14" t="str">
        <f>'_Working3_'!C615</f>
        <v/>
      </c>
      <c r="D615" s="14"/>
      <c r="E615" s="14" t="str">
        <f>'_Working3_'!I615</f>
        <v/>
      </c>
      <c r="F615" s="14" t="str">
        <f>'_Working3_'!J615</f>
        <v/>
      </c>
      <c r="G615" s="54" t="str">
        <f>'_Working3_'!E615</f>
        <v/>
      </c>
      <c r="H615" s="54" t="str">
        <f>IF(
A615,
(G615/1000)*vlookup(
B615,
MasterData!$C$2:$G1000,
4,
0
)
,
"")</f>
        <v/>
      </c>
    </row>
    <row r="616" ht="15.75" customHeight="1">
      <c r="A616" s="20" t="str">
        <f>'_Working3_'!A616</f>
        <v/>
      </c>
      <c r="B616" s="14" t="str">
        <f>'_Working3_'!B616</f>
        <v/>
      </c>
      <c r="C616" s="14" t="str">
        <f>'_Working3_'!C616</f>
        <v/>
      </c>
      <c r="D616" s="14"/>
      <c r="E616" s="14" t="str">
        <f>'_Working3_'!I616</f>
        <v/>
      </c>
      <c r="F616" s="14" t="str">
        <f>'_Working3_'!J616</f>
        <v/>
      </c>
      <c r="G616" s="54" t="str">
        <f>'_Working3_'!E616</f>
        <v/>
      </c>
      <c r="H616" s="54" t="str">
        <f>IF(
A616,
(G616/1000)*vlookup(
B616,
MasterData!$C$2:$G1000,
4,
0
)
,
"")</f>
        <v/>
      </c>
    </row>
    <row r="617" ht="15.75" customHeight="1">
      <c r="A617" s="20" t="str">
        <f>'_Working3_'!A617</f>
        <v/>
      </c>
      <c r="B617" s="14" t="str">
        <f>'_Working3_'!B617</f>
        <v/>
      </c>
      <c r="C617" s="14" t="str">
        <f>'_Working3_'!C617</f>
        <v/>
      </c>
      <c r="D617" s="14"/>
      <c r="E617" s="14" t="str">
        <f>'_Working3_'!I617</f>
        <v/>
      </c>
      <c r="F617" s="14" t="str">
        <f>'_Working3_'!J617</f>
        <v/>
      </c>
      <c r="G617" s="54" t="str">
        <f>'_Working3_'!E617</f>
        <v/>
      </c>
      <c r="H617" s="54" t="str">
        <f>IF(
A617,
(G617/1000)*vlookup(
B617,
MasterData!$C$2:$G1000,
4,
0
)
,
"")</f>
        <v/>
      </c>
    </row>
    <row r="618" ht="15.75" customHeight="1">
      <c r="A618" s="20" t="str">
        <f>'_Working3_'!A618</f>
        <v/>
      </c>
      <c r="B618" s="14" t="str">
        <f>'_Working3_'!B618</f>
        <v/>
      </c>
      <c r="C618" s="14" t="str">
        <f>'_Working3_'!C618</f>
        <v/>
      </c>
      <c r="D618" s="14"/>
      <c r="E618" s="14" t="str">
        <f>'_Working3_'!I618</f>
        <v/>
      </c>
      <c r="F618" s="14" t="str">
        <f>'_Working3_'!J618</f>
        <v/>
      </c>
      <c r="G618" s="54" t="str">
        <f>'_Working3_'!E618</f>
        <v/>
      </c>
      <c r="H618" s="54" t="str">
        <f>IF(
A618,
(G618/1000)*vlookup(
B618,
MasterData!$C$2:$G1000,
4,
0
)
,
"")</f>
        <v/>
      </c>
    </row>
    <row r="619" ht="15.75" customHeight="1">
      <c r="A619" s="20" t="str">
        <f>'_Working3_'!A619</f>
        <v/>
      </c>
      <c r="B619" s="14" t="str">
        <f>'_Working3_'!B619</f>
        <v/>
      </c>
      <c r="C619" s="14" t="str">
        <f>'_Working3_'!C619</f>
        <v/>
      </c>
      <c r="D619" s="14"/>
      <c r="E619" s="14" t="str">
        <f>'_Working3_'!I619</f>
        <v/>
      </c>
      <c r="F619" s="14" t="str">
        <f>'_Working3_'!J619</f>
        <v/>
      </c>
      <c r="G619" s="54" t="str">
        <f>'_Working3_'!E619</f>
        <v/>
      </c>
      <c r="H619" s="54" t="str">
        <f>IF(
A619,
(G619/1000)*vlookup(
B619,
MasterData!$C$2:$G1000,
4,
0
)
,
"")</f>
        <v/>
      </c>
    </row>
    <row r="620" ht="15.75" customHeight="1">
      <c r="A620" s="20" t="str">
        <f>'_Working3_'!A620</f>
        <v/>
      </c>
      <c r="B620" s="14" t="str">
        <f>'_Working3_'!B620</f>
        <v/>
      </c>
      <c r="C620" s="14" t="str">
        <f>'_Working3_'!C620</f>
        <v/>
      </c>
      <c r="D620" s="14"/>
      <c r="E620" s="14" t="str">
        <f>'_Working3_'!I620</f>
        <v/>
      </c>
      <c r="F620" s="14" t="str">
        <f>'_Working3_'!J620</f>
        <v/>
      </c>
      <c r="G620" s="54" t="str">
        <f>'_Working3_'!E620</f>
        <v/>
      </c>
      <c r="H620" s="54" t="str">
        <f>IF(
A620,
(G620/1000)*vlookup(
B620,
MasterData!$C$2:$G1000,
4,
0
)
,
"")</f>
        <v/>
      </c>
    </row>
    <row r="621" ht="15.75" customHeight="1">
      <c r="A621" s="20" t="str">
        <f>'_Working3_'!A621</f>
        <v/>
      </c>
      <c r="B621" s="14" t="str">
        <f>'_Working3_'!B621</f>
        <v/>
      </c>
      <c r="C621" s="14" t="str">
        <f>'_Working3_'!C621</f>
        <v/>
      </c>
      <c r="D621" s="14"/>
      <c r="E621" s="14" t="str">
        <f>'_Working3_'!I621</f>
        <v/>
      </c>
      <c r="F621" s="14" t="str">
        <f>'_Working3_'!J621</f>
        <v/>
      </c>
      <c r="G621" s="54" t="str">
        <f>'_Working3_'!E621</f>
        <v/>
      </c>
      <c r="H621" s="54" t="str">
        <f>IF(
A621,
(G621/1000)*vlookup(
B621,
MasterData!$C$2:$G1000,
4,
0
)
,
"")</f>
        <v/>
      </c>
    </row>
    <row r="622" ht="15.75" customHeight="1">
      <c r="A622" s="20" t="str">
        <f>'_Working3_'!A622</f>
        <v/>
      </c>
      <c r="B622" s="14" t="str">
        <f>'_Working3_'!B622</f>
        <v/>
      </c>
      <c r="C622" s="14" t="str">
        <f>'_Working3_'!C622</f>
        <v/>
      </c>
      <c r="D622" s="14"/>
      <c r="E622" s="14" t="str">
        <f>'_Working3_'!I622</f>
        <v/>
      </c>
      <c r="F622" s="14" t="str">
        <f>'_Working3_'!J622</f>
        <v/>
      </c>
      <c r="G622" s="54" t="str">
        <f>'_Working3_'!E622</f>
        <v/>
      </c>
      <c r="H622" s="54" t="str">
        <f>IF(
A622,
(G622/1000)*vlookup(
B622,
MasterData!$C$2:$G1000,
4,
0
)
,
"")</f>
        <v/>
      </c>
    </row>
    <row r="623" ht="15.75" customHeight="1">
      <c r="A623" s="20" t="str">
        <f>'_Working3_'!A623</f>
        <v/>
      </c>
      <c r="B623" s="14" t="str">
        <f>'_Working3_'!B623</f>
        <v/>
      </c>
      <c r="C623" s="14" t="str">
        <f>'_Working3_'!C623</f>
        <v/>
      </c>
      <c r="D623" s="14"/>
      <c r="E623" s="14" t="str">
        <f>'_Working3_'!I623</f>
        <v/>
      </c>
      <c r="F623" s="14" t="str">
        <f>'_Working3_'!J623</f>
        <v/>
      </c>
      <c r="G623" s="54" t="str">
        <f>'_Working3_'!E623</f>
        <v/>
      </c>
      <c r="H623" s="54" t="str">
        <f>IF(
A623,
(G623/1000)*vlookup(
B623,
MasterData!$C$2:$G1000,
4,
0
)
,
"")</f>
        <v/>
      </c>
    </row>
    <row r="624" ht="15.75" customHeight="1">
      <c r="A624" s="20" t="str">
        <f>'_Working3_'!A624</f>
        <v/>
      </c>
      <c r="B624" s="14" t="str">
        <f>'_Working3_'!B624</f>
        <v/>
      </c>
      <c r="C624" s="14" t="str">
        <f>'_Working3_'!C624</f>
        <v/>
      </c>
      <c r="D624" s="14"/>
      <c r="E624" s="14" t="str">
        <f>'_Working3_'!I624</f>
        <v/>
      </c>
      <c r="F624" s="14" t="str">
        <f>'_Working3_'!J624</f>
        <v/>
      </c>
      <c r="G624" s="54" t="str">
        <f>'_Working3_'!E624</f>
        <v/>
      </c>
      <c r="H624" s="54" t="str">
        <f>IF(
A624,
(G624/1000)*vlookup(
B624,
MasterData!$C$2:$G1000,
4,
0
)
,
"")</f>
        <v/>
      </c>
    </row>
    <row r="625" ht="15.75" customHeight="1">
      <c r="A625" s="20" t="str">
        <f>'_Working3_'!A625</f>
        <v/>
      </c>
      <c r="B625" s="14" t="str">
        <f>'_Working3_'!B625</f>
        <v/>
      </c>
      <c r="C625" s="14" t="str">
        <f>'_Working3_'!C625</f>
        <v/>
      </c>
      <c r="D625" s="14"/>
      <c r="E625" s="14" t="str">
        <f>'_Working3_'!I625</f>
        <v/>
      </c>
      <c r="F625" s="14" t="str">
        <f>'_Working3_'!J625</f>
        <v/>
      </c>
      <c r="G625" s="54" t="str">
        <f>'_Working3_'!E625</f>
        <v/>
      </c>
      <c r="H625" s="54" t="str">
        <f>IF(
A625,
(G625/1000)*vlookup(
B625,
MasterData!$C$2:$G1000,
4,
0
)
,
"")</f>
        <v/>
      </c>
    </row>
    <row r="626" ht="15.75" customHeight="1">
      <c r="A626" s="20" t="str">
        <f>'_Working3_'!A626</f>
        <v/>
      </c>
      <c r="B626" s="14" t="str">
        <f>'_Working3_'!B626</f>
        <v/>
      </c>
      <c r="C626" s="14" t="str">
        <f>'_Working3_'!C626</f>
        <v/>
      </c>
      <c r="D626" s="14"/>
      <c r="E626" s="14" t="str">
        <f>'_Working3_'!I626</f>
        <v/>
      </c>
      <c r="F626" s="14" t="str">
        <f>'_Working3_'!J626</f>
        <v/>
      </c>
      <c r="G626" s="54" t="str">
        <f>'_Working3_'!E626</f>
        <v/>
      </c>
      <c r="H626" s="54" t="str">
        <f>IF(
A626,
(G626/1000)*vlookup(
B626,
MasterData!$C$2:$G1000,
4,
0
)
,
"")</f>
        <v/>
      </c>
    </row>
    <row r="627" ht="15.75" customHeight="1">
      <c r="A627" s="20" t="str">
        <f>'_Working3_'!A627</f>
        <v/>
      </c>
      <c r="B627" s="14" t="str">
        <f>'_Working3_'!B627</f>
        <v/>
      </c>
      <c r="C627" s="14" t="str">
        <f>'_Working3_'!C627</f>
        <v/>
      </c>
      <c r="D627" s="14"/>
      <c r="E627" s="14" t="str">
        <f>'_Working3_'!I627</f>
        <v/>
      </c>
      <c r="F627" s="14" t="str">
        <f>'_Working3_'!J627</f>
        <v/>
      </c>
      <c r="G627" s="54" t="str">
        <f>'_Working3_'!E627</f>
        <v/>
      </c>
      <c r="H627" s="54" t="str">
        <f>IF(
A627,
(G627/1000)*vlookup(
B627,
MasterData!$C$2:$G1000,
4,
0
)
,
"")</f>
        <v/>
      </c>
    </row>
    <row r="628" ht="15.75" customHeight="1">
      <c r="A628" s="20" t="str">
        <f>'_Working3_'!A628</f>
        <v/>
      </c>
      <c r="B628" s="14" t="str">
        <f>'_Working3_'!B628</f>
        <v/>
      </c>
      <c r="C628" s="14" t="str">
        <f>'_Working3_'!C628</f>
        <v/>
      </c>
      <c r="D628" s="14"/>
      <c r="E628" s="14" t="str">
        <f>'_Working3_'!I628</f>
        <v/>
      </c>
      <c r="F628" s="14" t="str">
        <f>'_Working3_'!J628</f>
        <v/>
      </c>
      <c r="G628" s="54" t="str">
        <f>'_Working3_'!E628</f>
        <v/>
      </c>
      <c r="H628" s="54" t="str">
        <f>IF(
A628,
(G628/1000)*vlookup(
B628,
MasterData!$C$2:$G1000,
4,
0
)
,
"")</f>
        <v/>
      </c>
    </row>
    <row r="629" ht="15.75" customHeight="1">
      <c r="A629" s="20" t="str">
        <f>'_Working3_'!A629</f>
        <v/>
      </c>
      <c r="B629" s="14" t="str">
        <f>'_Working3_'!B629</f>
        <v/>
      </c>
      <c r="C629" s="14" t="str">
        <f>'_Working3_'!C629</f>
        <v/>
      </c>
      <c r="D629" s="14"/>
      <c r="E629" s="14" t="str">
        <f>'_Working3_'!I629</f>
        <v/>
      </c>
      <c r="F629" s="14" t="str">
        <f>'_Working3_'!J629</f>
        <v/>
      </c>
      <c r="G629" s="54" t="str">
        <f>'_Working3_'!E629</f>
        <v/>
      </c>
      <c r="H629" s="54" t="str">
        <f>IF(
A629,
(G629/1000)*vlookup(
B629,
MasterData!$C$2:$G1000,
4,
0
)
,
"")</f>
        <v/>
      </c>
    </row>
    <row r="630" ht="15.75" customHeight="1">
      <c r="A630" s="20" t="str">
        <f>'_Working3_'!A630</f>
        <v/>
      </c>
      <c r="B630" s="14" t="str">
        <f>'_Working3_'!B630</f>
        <v/>
      </c>
      <c r="C630" s="14" t="str">
        <f>'_Working3_'!C630</f>
        <v/>
      </c>
      <c r="D630" s="14"/>
      <c r="E630" s="14" t="str">
        <f>'_Working3_'!I630</f>
        <v/>
      </c>
      <c r="F630" s="14" t="str">
        <f>'_Working3_'!J630</f>
        <v/>
      </c>
      <c r="G630" s="54" t="str">
        <f>'_Working3_'!E630</f>
        <v/>
      </c>
      <c r="H630" s="54" t="str">
        <f>IF(
A630,
(G630/1000)*vlookup(
B630,
MasterData!$C$2:$G1000,
4,
0
)
,
"")</f>
        <v/>
      </c>
    </row>
    <row r="631" ht="15.75" customHeight="1">
      <c r="A631" s="20" t="str">
        <f>'_Working3_'!A631</f>
        <v/>
      </c>
      <c r="B631" s="14" t="str">
        <f>'_Working3_'!B631</f>
        <v/>
      </c>
      <c r="C631" s="14" t="str">
        <f>'_Working3_'!C631</f>
        <v/>
      </c>
      <c r="D631" s="14"/>
      <c r="E631" s="14" t="str">
        <f>'_Working3_'!I631</f>
        <v/>
      </c>
      <c r="F631" s="14" t="str">
        <f>'_Working3_'!J631</f>
        <v/>
      </c>
      <c r="G631" s="54" t="str">
        <f>'_Working3_'!E631</f>
        <v/>
      </c>
      <c r="H631" s="54" t="str">
        <f>IF(
A631,
(G631/1000)*vlookup(
B631,
MasterData!$C$2:$G1000,
4,
0
)
,
"")</f>
        <v/>
      </c>
    </row>
    <row r="632" ht="15.75" customHeight="1">
      <c r="A632" s="20" t="str">
        <f>'_Working3_'!A632</f>
        <v/>
      </c>
      <c r="B632" s="14" t="str">
        <f>'_Working3_'!B632</f>
        <v/>
      </c>
      <c r="C632" s="14" t="str">
        <f>'_Working3_'!C632</f>
        <v/>
      </c>
      <c r="D632" s="14"/>
      <c r="E632" s="14" t="str">
        <f>'_Working3_'!I632</f>
        <v/>
      </c>
      <c r="F632" s="14" t="str">
        <f>'_Working3_'!J632</f>
        <v/>
      </c>
      <c r="G632" s="54" t="str">
        <f>'_Working3_'!E632</f>
        <v/>
      </c>
      <c r="H632" s="54" t="str">
        <f>IF(
A632,
(G632/1000)*vlookup(
B632,
MasterData!$C$2:$G1000,
4,
0
)
,
"")</f>
        <v/>
      </c>
    </row>
    <row r="633" ht="15.75" customHeight="1">
      <c r="A633" s="20" t="str">
        <f>'_Working3_'!A633</f>
        <v/>
      </c>
      <c r="B633" s="14" t="str">
        <f>'_Working3_'!B633</f>
        <v/>
      </c>
      <c r="C633" s="14" t="str">
        <f>'_Working3_'!C633</f>
        <v/>
      </c>
      <c r="D633" s="14"/>
      <c r="E633" s="14" t="str">
        <f>'_Working3_'!I633</f>
        <v/>
      </c>
      <c r="F633" s="14" t="str">
        <f>'_Working3_'!J633</f>
        <v/>
      </c>
      <c r="G633" s="54" t="str">
        <f>'_Working3_'!E633</f>
        <v/>
      </c>
      <c r="H633" s="54" t="str">
        <f>IF(
A633,
(G633/1000)*vlookup(
B633,
MasterData!$C$2:$G1000,
4,
0
)
,
"")</f>
        <v/>
      </c>
    </row>
    <row r="634" ht="15.75" customHeight="1">
      <c r="A634" s="20" t="str">
        <f>'_Working3_'!A634</f>
        <v/>
      </c>
      <c r="B634" s="14" t="str">
        <f>'_Working3_'!B634</f>
        <v/>
      </c>
      <c r="C634" s="14" t="str">
        <f>'_Working3_'!C634</f>
        <v/>
      </c>
      <c r="D634" s="14"/>
      <c r="E634" s="14" t="str">
        <f>'_Working3_'!I634</f>
        <v/>
      </c>
      <c r="F634" s="14" t="str">
        <f>'_Working3_'!J634</f>
        <v/>
      </c>
      <c r="G634" s="54" t="str">
        <f>'_Working3_'!E634</f>
        <v/>
      </c>
      <c r="H634" s="54" t="str">
        <f>IF(
A634,
(G634/1000)*vlookup(
B634,
MasterData!$C$2:$G1000,
4,
0
)
,
"")</f>
        <v/>
      </c>
    </row>
    <row r="635" ht="15.75" customHeight="1">
      <c r="A635" s="20" t="str">
        <f>'_Working3_'!A635</f>
        <v/>
      </c>
      <c r="B635" s="14" t="str">
        <f>'_Working3_'!B635</f>
        <v/>
      </c>
      <c r="C635" s="14" t="str">
        <f>'_Working3_'!C635</f>
        <v/>
      </c>
      <c r="D635" s="14"/>
      <c r="E635" s="14" t="str">
        <f>'_Working3_'!I635</f>
        <v/>
      </c>
      <c r="F635" s="14" t="str">
        <f>'_Working3_'!J635</f>
        <v/>
      </c>
      <c r="G635" s="54" t="str">
        <f>'_Working3_'!E635</f>
        <v/>
      </c>
      <c r="H635" s="54" t="str">
        <f>IF(
A635,
(G635/1000)*vlookup(
B635,
MasterData!$C$2:$G1000,
4,
0
)
,
"")</f>
        <v/>
      </c>
    </row>
    <row r="636" ht="15.75" customHeight="1">
      <c r="A636" s="20" t="str">
        <f>'_Working3_'!A636</f>
        <v/>
      </c>
      <c r="B636" s="14" t="str">
        <f>'_Working3_'!B636</f>
        <v/>
      </c>
      <c r="C636" s="14" t="str">
        <f>'_Working3_'!C636</f>
        <v/>
      </c>
      <c r="D636" s="14"/>
      <c r="E636" s="14" t="str">
        <f>'_Working3_'!I636</f>
        <v/>
      </c>
      <c r="F636" s="14" t="str">
        <f>'_Working3_'!J636</f>
        <v/>
      </c>
      <c r="G636" s="54" t="str">
        <f>'_Working3_'!E636</f>
        <v/>
      </c>
      <c r="H636" s="54" t="str">
        <f>IF(
A636,
(G636/1000)*vlookup(
B636,
MasterData!$C$2:$G1000,
4,
0
)
,
"")</f>
        <v/>
      </c>
    </row>
    <row r="637" ht="15.75" customHeight="1">
      <c r="A637" s="20" t="str">
        <f>'_Working3_'!A637</f>
        <v/>
      </c>
      <c r="B637" s="14" t="str">
        <f>'_Working3_'!B637</f>
        <v/>
      </c>
      <c r="C637" s="14" t="str">
        <f>'_Working3_'!C637</f>
        <v/>
      </c>
      <c r="D637" s="14"/>
      <c r="E637" s="14" t="str">
        <f>'_Working3_'!I637</f>
        <v/>
      </c>
      <c r="F637" s="14" t="str">
        <f>'_Working3_'!J637</f>
        <v/>
      </c>
      <c r="G637" s="54" t="str">
        <f>'_Working3_'!E637</f>
        <v/>
      </c>
      <c r="H637" s="54" t="str">
        <f>IF(
A637,
(G637/1000)*vlookup(
B637,
MasterData!$C$2:$G1000,
4,
0
)
,
"")</f>
        <v/>
      </c>
    </row>
    <row r="638" ht="15.75" customHeight="1">
      <c r="A638" s="20" t="str">
        <f>'_Working3_'!A638</f>
        <v/>
      </c>
      <c r="B638" s="14" t="str">
        <f>'_Working3_'!B638</f>
        <v/>
      </c>
      <c r="C638" s="14" t="str">
        <f>'_Working3_'!C638</f>
        <v/>
      </c>
      <c r="D638" s="14"/>
      <c r="E638" s="14" t="str">
        <f>'_Working3_'!I638</f>
        <v/>
      </c>
      <c r="F638" s="14" t="str">
        <f>'_Working3_'!J638</f>
        <v/>
      </c>
      <c r="G638" s="54" t="str">
        <f>'_Working3_'!E638</f>
        <v/>
      </c>
      <c r="H638" s="54" t="str">
        <f>IF(
A638,
(G638/1000)*vlookup(
B638,
MasterData!$C$2:$G1000,
4,
0
)
,
"")</f>
        <v/>
      </c>
    </row>
    <row r="639" ht="15.75" customHeight="1">
      <c r="A639" s="20" t="str">
        <f>'_Working3_'!A639</f>
        <v/>
      </c>
      <c r="B639" s="14" t="str">
        <f>'_Working3_'!B639</f>
        <v/>
      </c>
      <c r="C639" s="14" t="str">
        <f>'_Working3_'!C639</f>
        <v/>
      </c>
      <c r="D639" s="14"/>
      <c r="E639" s="14" t="str">
        <f>'_Working3_'!I639</f>
        <v/>
      </c>
      <c r="F639" s="14" t="str">
        <f>'_Working3_'!J639</f>
        <v/>
      </c>
      <c r="G639" s="54" t="str">
        <f>'_Working3_'!E639</f>
        <v/>
      </c>
      <c r="H639" s="54" t="str">
        <f>IF(
A639,
(G639/1000)*vlookup(
B639,
MasterData!$C$2:$G1000,
4,
0
)
,
"")</f>
        <v/>
      </c>
    </row>
    <row r="640" ht="15.75" customHeight="1">
      <c r="A640" s="20" t="str">
        <f>'_Working3_'!A640</f>
        <v/>
      </c>
      <c r="B640" s="14" t="str">
        <f>'_Working3_'!B640</f>
        <v/>
      </c>
      <c r="C640" s="14" t="str">
        <f>'_Working3_'!C640</f>
        <v/>
      </c>
      <c r="D640" s="14"/>
      <c r="E640" s="14" t="str">
        <f>'_Working3_'!I640</f>
        <v/>
      </c>
      <c r="F640" s="14" t="str">
        <f>'_Working3_'!J640</f>
        <v/>
      </c>
      <c r="G640" s="54" t="str">
        <f>'_Working3_'!E640</f>
        <v/>
      </c>
      <c r="H640" s="54" t="str">
        <f>IF(
A640,
(G640/1000)*vlookup(
B640,
MasterData!$C$2:$G1000,
4,
0
)
,
"")</f>
        <v/>
      </c>
    </row>
    <row r="641" ht="15.75" customHeight="1">
      <c r="A641" s="20" t="str">
        <f>'_Working3_'!A641</f>
        <v/>
      </c>
      <c r="B641" s="14" t="str">
        <f>'_Working3_'!B641</f>
        <v/>
      </c>
      <c r="C641" s="14" t="str">
        <f>'_Working3_'!C641</f>
        <v/>
      </c>
      <c r="D641" s="14"/>
      <c r="E641" s="14" t="str">
        <f>'_Working3_'!I641</f>
        <v/>
      </c>
      <c r="F641" s="14" t="str">
        <f>'_Working3_'!J641</f>
        <v/>
      </c>
      <c r="G641" s="54" t="str">
        <f>'_Working3_'!E641</f>
        <v/>
      </c>
      <c r="H641" s="54" t="str">
        <f>IF(
A641,
(G641/1000)*vlookup(
B641,
MasterData!$C$2:$G1000,
4,
0
)
,
"")</f>
        <v/>
      </c>
    </row>
    <row r="642" ht="15.75" customHeight="1">
      <c r="A642" s="20" t="str">
        <f>'_Working3_'!A642</f>
        <v/>
      </c>
      <c r="B642" s="14" t="str">
        <f>'_Working3_'!B642</f>
        <v/>
      </c>
      <c r="C642" s="14" t="str">
        <f>'_Working3_'!C642</f>
        <v/>
      </c>
      <c r="D642" s="14"/>
      <c r="E642" s="14" t="str">
        <f>'_Working3_'!I642</f>
        <v/>
      </c>
      <c r="F642" s="14" t="str">
        <f>'_Working3_'!J642</f>
        <v/>
      </c>
      <c r="G642" s="54" t="str">
        <f>'_Working3_'!E642</f>
        <v/>
      </c>
      <c r="H642" s="54" t="str">
        <f>IF(
A642,
(G642/1000)*vlookup(
B642,
MasterData!$C$2:$G1000,
4,
0
)
,
"")</f>
        <v/>
      </c>
    </row>
    <row r="643" ht="15.75" customHeight="1">
      <c r="A643" s="20" t="str">
        <f>'_Working3_'!A643</f>
        <v/>
      </c>
      <c r="B643" s="14" t="str">
        <f>'_Working3_'!B643</f>
        <v/>
      </c>
      <c r="C643" s="14" t="str">
        <f>'_Working3_'!C643</f>
        <v/>
      </c>
      <c r="D643" s="14"/>
      <c r="E643" s="14" t="str">
        <f>'_Working3_'!I643</f>
        <v/>
      </c>
      <c r="F643" s="14" t="str">
        <f>'_Working3_'!J643</f>
        <v/>
      </c>
      <c r="G643" s="54" t="str">
        <f>'_Working3_'!E643</f>
        <v/>
      </c>
      <c r="H643" s="54" t="str">
        <f>IF(
A643,
(G643/1000)*vlookup(
B643,
MasterData!$C$2:$G1000,
4,
0
)
,
"")</f>
        <v/>
      </c>
    </row>
    <row r="644" ht="15.75" customHeight="1">
      <c r="A644" s="20" t="str">
        <f>'_Working3_'!A644</f>
        <v/>
      </c>
      <c r="B644" s="14" t="str">
        <f>'_Working3_'!B644</f>
        <v/>
      </c>
      <c r="C644" s="14" t="str">
        <f>'_Working3_'!C644</f>
        <v/>
      </c>
      <c r="D644" s="14"/>
      <c r="E644" s="14" t="str">
        <f>'_Working3_'!I644</f>
        <v/>
      </c>
      <c r="F644" s="14" t="str">
        <f>'_Working3_'!J644</f>
        <v/>
      </c>
      <c r="G644" s="54" t="str">
        <f>'_Working3_'!E644</f>
        <v/>
      </c>
      <c r="H644" s="54" t="str">
        <f>IF(
A644,
(G644/1000)*vlookup(
B644,
MasterData!$C$2:$G1000,
4,
0
)
,
"")</f>
        <v/>
      </c>
    </row>
    <row r="645" ht="15.75" customHeight="1">
      <c r="A645" s="20" t="str">
        <f>'_Working3_'!A645</f>
        <v/>
      </c>
      <c r="B645" s="14" t="str">
        <f>'_Working3_'!B645</f>
        <v/>
      </c>
      <c r="C645" s="14" t="str">
        <f>'_Working3_'!C645</f>
        <v/>
      </c>
      <c r="D645" s="14"/>
      <c r="E645" s="14" t="str">
        <f>'_Working3_'!I645</f>
        <v/>
      </c>
      <c r="F645" s="14" t="str">
        <f>'_Working3_'!J645</f>
        <v/>
      </c>
      <c r="G645" s="54" t="str">
        <f>'_Working3_'!E645</f>
        <v/>
      </c>
      <c r="H645" s="54" t="str">
        <f>IF(
A645,
(G645/1000)*vlookup(
B645,
MasterData!$C$2:$G1000,
4,
0
)
,
"")</f>
        <v/>
      </c>
    </row>
    <row r="646" ht="15.75" customHeight="1">
      <c r="A646" s="20" t="str">
        <f>'_Working3_'!A646</f>
        <v/>
      </c>
      <c r="B646" s="14" t="str">
        <f>'_Working3_'!B646</f>
        <v/>
      </c>
      <c r="C646" s="14" t="str">
        <f>'_Working3_'!C646</f>
        <v/>
      </c>
      <c r="D646" s="14"/>
      <c r="E646" s="14" t="str">
        <f>'_Working3_'!I646</f>
        <v/>
      </c>
      <c r="F646" s="14" t="str">
        <f>'_Working3_'!J646</f>
        <v/>
      </c>
      <c r="G646" s="54" t="str">
        <f>'_Working3_'!E646</f>
        <v/>
      </c>
      <c r="H646" s="54" t="str">
        <f>IF(
A646,
(G646/1000)*vlookup(
B646,
MasterData!$C$2:$G1000,
4,
0
)
,
"")</f>
        <v/>
      </c>
    </row>
    <row r="647" ht="15.75" customHeight="1">
      <c r="A647" s="20" t="str">
        <f>'_Working3_'!A647</f>
        <v/>
      </c>
      <c r="B647" s="14" t="str">
        <f>'_Working3_'!B647</f>
        <v/>
      </c>
      <c r="C647" s="14" t="str">
        <f>'_Working3_'!C647</f>
        <v/>
      </c>
      <c r="D647" s="14"/>
      <c r="E647" s="14" t="str">
        <f>'_Working3_'!I647</f>
        <v/>
      </c>
      <c r="F647" s="14" t="str">
        <f>'_Working3_'!J647</f>
        <v/>
      </c>
      <c r="G647" s="54" t="str">
        <f>'_Working3_'!E647</f>
        <v/>
      </c>
      <c r="H647" s="54" t="str">
        <f>IF(
A647,
(G647/1000)*vlookup(
B647,
MasterData!$C$2:$G1000,
4,
0
)
,
"")</f>
        <v/>
      </c>
    </row>
    <row r="648" ht="15.75" customHeight="1">
      <c r="A648" s="20" t="str">
        <f>'_Working3_'!A648</f>
        <v/>
      </c>
      <c r="B648" s="14" t="str">
        <f>'_Working3_'!B648</f>
        <v/>
      </c>
      <c r="C648" s="14" t="str">
        <f>'_Working3_'!C648</f>
        <v/>
      </c>
      <c r="D648" s="14"/>
      <c r="E648" s="14" t="str">
        <f>'_Working3_'!I648</f>
        <v/>
      </c>
      <c r="F648" s="14" t="str">
        <f>'_Working3_'!J648</f>
        <v/>
      </c>
      <c r="G648" s="54" t="str">
        <f>'_Working3_'!E648</f>
        <v/>
      </c>
      <c r="H648" s="54" t="str">
        <f>IF(
A648,
(G648/1000)*vlookup(
B648,
MasterData!$C$2:$G1000,
4,
0
)
,
"")</f>
        <v/>
      </c>
    </row>
    <row r="649" ht="15.75" customHeight="1">
      <c r="A649" s="20" t="str">
        <f>'_Working3_'!A649</f>
        <v/>
      </c>
      <c r="B649" s="14" t="str">
        <f>'_Working3_'!B649</f>
        <v/>
      </c>
      <c r="C649" s="14" t="str">
        <f>'_Working3_'!C649</f>
        <v/>
      </c>
      <c r="D649" s="14"/>
      <c r="E649" s="14" t="str">
        <f>'_Working3_'!I649</f>
        <v/>
      </c>
      <c r="F649" s="14" t="str">
        <f>'_Working3_'!J649</f>
        <v/>
      </c>
      <c r="G649" s="54" t="str">
        <f>'_Working3_'!E649</f>
        <v/>
      </c>
      <c r="H649" s="54" t="str">
        <f>IF(
A649,
(G649/1000)*vlookup(
B649,
MasterData!$C$2:$G1000,
4,
0
)
,
"")</f>
        <v/>
      </c>
    </row>
    <row r="650" ht="15.75" customHeight="1">
      <c r="A650" s="20" t="str">
        <f>'_Working3_'!A650</f>
        <v/>
      </c>
      <c r="B650" s="14" t="str">
        <f>'_Working3_'!B650</f>
        <v/>
      </c>
      <c r="C650" s="14" t="str">
        <f>'_Working3_'!C650</f>
        <v/>
      </c>
      <c r="D650" s="14"/>
      <c r="E650" s="14" t="str">
        <f>'_Working3_'!I650</f>
        <v/>
      </c>
      <c r="F650" s="14" t="str">
        <f>'_Working3_'!J650</f>
        <v/>
      </c>
      <c r="G650" s="54" t="str">
        <f>'_Working3_'!E650</f>
        <v/>
      </c>
      <c r="H650" s="54" t="str">
        <f>IF(
A650,
(G650/1000)*vlookup(
B650,
MasterData!$C$2:$G1000,
4,
0
)
,
"")</f>
        <v/>
      </c>
    </row>
    <row r="651" ht="15.75" customHeight="1">
      <c r="A651" s="20" t="str">
        <f>'_Working3_'!A651</f>
        <v/>
      </c>
      <c r="B651" s="14" t="str">
        <f>'_Working3_'!B651</f>
        <v/>
      </c>
      <c r="C651" s="14" t="str">
        <f>'_Working3_'!C651</f>
        <v/>
      </c>
      <c r="D651" s="14"/>
      <c r="E651" s="14" t="str">
        <f>'_Working3_'!I651</f>
        <v/>
      </c>
      <c r="F651" s="14" t="str">
        <f>'_Working3_'!J651</f>
        <v/>
      </c>
      <c r="G651" s="54" t="str">
        <f>'_Working3_'!E651</f>
        <v/>
      </c>
      <c r="H651" s="54" t="str">
        <f>IF(
A651,
(G651/1000)*vlookup(
B651,
MasterData!$C$2:$G1000,
4,
0
)
,
"")</f>
        <v/>
      </c>
    </row>
    <row r="652" ht="15.75" customHeight="1">
      <c r="A652" s="20" t="str">
        <f>'_Working3_'!A652</f>
        <v/>
      </c>
      <c r="B652" s="14" t="str">
        <f>'_Working3_'!B652</f>
        <v/>
      </c>
      <c r="C652" s="14" t="str">
        <f>'_Working3_'!C652</f>
        <v/>
      </c>
      <c r="D652" s="14"/>
      <c r="E652" s="14" t="str">
        <f>'_Working3_'!I652</f>
        <v/>
      </c>
      <c r="F652" s="14" t="str">
        <f>'_Working3_'!J652</f>
        <v/>
      </c>
      <c r="G652" s="54" t="str">
        <f>'_Working3_'!E652</f>
        <v/>
      </c>
      <c r="H652" s="54" t="str">
        <f>IF(
A652,
(G652/1000)*vlookup(
B652,
MasterData!$C$2:$G1000,
4,
0
)
,
"")</f>
        <v/>
      </c>
    </row>
    <row r="653" ht="15.75" customHeight="1">
      <c r="A653" s="20" t="str">
        <f>'_Working3_'!A653</f>
        <v/>
      </c>
      <c r="B653" s="14" t="str">
        <f>'_Working3_'!B653</f>
        <v/>
      </c>
      <c r="C653" s="14" t="str">
        <f>'_Working3_'!C653</f>
        <v/>
      </c>
      <c r="D653" s="14"/>
      <c r="E653" s="14" t="str">
        <f>'_Working3_'!I653</f>
        <v/>
      </c>
      <c r="F653" s="14" t="str">
        <f>'_Working3_'!J653</f>
        <v/>
      </c>
      <c r="G653" s="54" t="str">
        <f>'_Working3_'!E653</f>
        <v/>
      </c>
      <c r="H653" s="54" t="str">
        <f>IF(
A653,
(G653/1000)*vlookup(
B653,
MasterData!$C$2:$G1000,
4,
0
)
,
"")</f>
        <v/>
      </c>
    </row>
    <row r="654" ht="15.75" customHeight="1">
      <c r="A654" s="20" t="str">
        <f>'_Working3_'!A654</f>
        <v/>
      </c>
      <c r="B654" s="14" t="str">
        <f>'_Working3_'!B654</f>
        <v/>
      </c>
      <c r="C654" s="14" t="str">
        <f>'_Working3_'!C654</f>
        <v/>
      </c>
      <c r="D654" s="14"/>
      <c r="E654" s="14" t="str">
        <f>'_Working3_'!I654</f>
        <v/>
      </c>
      <c r="F654" s="14" t="str">
        <f>'_Working3_'!J654</f>
        <v/>
      </c>
      <c r="G654" s="54" t="str">
        <f>'_Working3_'!E654</f>
        <v/>
      </c>
      <c r="H654" s="54" t="str">
        <f>IF(
A654,
(G654/1000)*vlookup(
B654,
MasterData!$C$2:$G1000,
4,
0
)
,
"")</f>
        <v/>
      </c>
    </row>
    <row r="655" ht="15.75" customHeight="1">
      <c r="A655" s="20" t="str">
        <f>'_Working3_'!A655</f>
        <v/>
      </c>
      <c r="B655" s="14" t="str">
        <f>'_Working3_'!B655</f>
        <v/>
      </c>
      <c r="C655" s="14" t="str">
        <f>'_Working3_'!C655</f>
        <v/>
      </c>
      <c r="D655" s="14"/>
      <c r="E655" s="14" t="str">
        <f>'_Working3_'!I655</f>
        <v/>
      </c>
      <c r="F655" s="14" t="str">
        <f>'_Working3_'!J655</f>
        <v/>
      </c>
      <c r="G655" s="54" t="str">
        <f>'_Working3_'!E655</f>
        <v/>
      </c>
      <c r="H655" s="54" t="str">
        <f>IF(
A655,
(G655/1000)*vlookup(
B655,
MasterData!$C$2:$G1000,
4,
0
)
,
"")</f>
        <v/>
      </c>
    </row>
    <row r="656" ht="15.75" customHeight="1">
      <c r="A656" s="20" t="str">
        <f>'_Working3_'!A656</f>
        <v/>
      </c>
      <c r="B656" s="14" t="str">
        <f>'_Working3_'!B656</f>
        <v/>
      </c>
      <c r="C656" s="14" t="str">
        <f>'_Working3_'!C656</f>
        <v/>
      </c>
      <c r="D656" s="14"/>
      <c r="E656" s="14" t="str">
        <f>'_Working3_'!I656</f>
        <v/>
      </c>
      <c r="F656" s="14" t="str">
        <f>'_Working3_'!J656</f>
        <v/>
      </c>
      <c r="G656" s="54" t="str">
        <f>'_Working3_'!E656</f>
        <v/>
      </c>
      <c r="H656" s="54" t="str">
        <f>IF(
A656,
(G656/1000)*vlookup(
B656,
MasterData!$C$2:$G1000,
4,
0
)
,
"")</f>
        <v/>
      </c>
    </row>
    <row r="657" ht="15.75" customHeight="1">
      <c r="A657" s="20" t="str">
        <f>'_Working3_'!A657</f>
        <v/>
      </c>
      <c r="B657" s="14" t="str">
        <f>'_Working3_'!B657</f>
        <v/>
      </c>
      <c r="C657" s="14" t="str">
        <f>'_Working3_'!C657</f>
        <v/>
      </c>
      <c r="D657" s="14"/>
      <c r="E657" s="14" t="str">
        <f>'_Working3_'!I657</f>
        <v/>
      </c>
      <c r="F657" s="14" t="str">
        <f>'_Working3_'!J657</f>
        <v/>
      </c>
      <c r="G657" s="54" t="str">
        <f>'_Working3_'!E657</f>
        <v/>
      </c>
      <c r="H657" s="54" t="str">
        <f>IF(
A657,
(G657/1000)*vlookup(
B657,
MasterData!$C$2:$G1000,
4,
0
)
,
"")</f>
        <v/>
      </c>
    </row>
    <row r="658" ht="15.75" customHeight="1">
      <c r="A658" s="20" t="str">
        <f>'_Working3_'!A658</f>
        <v/>
      </c>
      <c r="B658" s="14" t="str">
        <f>'_Working3_'!B658</f>
        <v/>
      </c>
      <c r="C658" s="14" t="str">
        <f>'_Working3_'!C658</f>
        <v/>
      </c>
      <c r="D658" s="14"/>
      <c r="E658" s="14" t="str">
        <f>'_Working3_'!I658</f>
        <v/>
      </c>
      <c r="F658" s="14" t="str">
        <f>'_Working3_'!J658</f>
        <v/>
      </c>
      <c r="G658" s="54" t="str">
        <f>'_Working3_'!E658</f>
        <v/>
      </c>
      <c r="H658" s="54" t="str">
        <f>IF(
A658,
(G658/1000)*vlookup(
B658,
MasterData!$C$2:$G1000,
4,
0
)
,
"")</f>
        <v/>
      </c>
    </row>
    <row r="659" ht="15.75" customHeight="1">
      <c r="A659" s="20" t="str">
        <f>'_Working3_'!A659</f>
        <v/>
      </c>
      <c r="B659" s="14" t="str">
        <f>'_Working3_'!B659</f>
        <v/>
      </c>
      <c r="C659" s="14" t="str">
        <f>'_Working3_'!C659</f>
        <v/>
      </c>
      <c r="D659" s="14"/>
      <c r="E659" s="14" t="str">
        <f>'_Working3_'!I659</f>
        <v/>
      </c>
      <c r="F659" s="14" t="str">
        <f>'_Working3_'!J659</f>
        <v/>
      </c>
      <c r="G659" s="54" t="str">
        <f>'_Working3_'!E659</f>
        <v/>
      </c>
      <c r="H659" s="54" t="str">
        <f>IF(
A659,
(G659/1000)*vlookup(
B659,
MasterData!$C$2:$G1000,
4,
0
)
,
"")</f>
        <v/>
      </c>
    </row>
    <row r="660" ht="15.75" customHeight="1">
      <c r="A660" s="20" t="str">
        <f>'_Working3_'!A660</f>
        <v/>
      </c>
      <c r="B660" s="14" t="str">
        <f>'_Working3_'!B660</f>
        <v/>
      </c>
      <c r="C660" s="14" t="str">
        <f>'_Working3_'!C660</f>
        <v/>
      </c>
      <c r="D660" s="14"/>
      <c r="E660" s="14" t="str">
        <f>'_Working3_'!I660</f>
        <v/>
      </c>
      <c r="F660" s="14" t="str">
        <f>'_Working3_'!J660</f>
        <v/>
      </c>
      <c r="G660" s="54" t="str">
        <f>'_Working3_'!E660</f>
        <v/>
      </c>
      <c r="H660" s="54" t="str">
        <f>IF(
A660,
(G660/1000)*vlookup(
B660,
MasterData!$C$2:$G1000,
4,
0
)
,
"")</f>
        <v/>
      </c>
    </row>
    <row r="661" ht="15.75" customHeight="1">
      <c r="A661" s="20" t="str">
        <f>'_Working3_'!A661</f>
        <v/>
      </c>
      <c r="B661" s="14" t="str">
        <f>'_Working3_'!B661</f>
        <v/>
      </c>
      <c r="C661" s="14" t="str">
        <f>'_Working3_'!C661</f>
        <v/>
      </c>
      <c r="D661" s="14"/>
      <c r="E661" s="14" t="str">
        <f>'_Working3_'!I661</f>
        <v/>
      </c>
      <c r="F661" s="14" t="str">
        <f>'_Working3_'!J661</f>
        <v/>
      </c>
      <c r="G661" s="54" t="str">
        <f>'_Working3_'!E661</f>
        <v/>
      </c>
      <c r="H661" s="54" t="str">
        <f>IF(
A661,
(G661/1000)*vlookup(
B661,
MasterData!$C$2:$G1000,
4,
0
)
,
"")</f>
        <v/>
      </c>
    </row>
    <row r="662" ht="15.75" customHeight="1">
      <c r="A662" s="20" t="str">
        <f>'_Working3_'!A662</f>
        <v/>
      </c>
      <c r="B662" s="14" t="str">
        <f>'_Working3_'!B662</f>
        <v/>
      </c>
      <c r="C662" s="14" t="str">
        <f>'_Working3_'!C662</f>
        <v/>
      </c>
      <c r="D662" s="14"/>
      <c r="E662" s="14" t="str">
        <f>'_Working3_'!I662</f>
        <v/>
      </c>
      <c r="F662" s="14" t="str">
        <f>'_Working3_'!J662</f>
        <v/>
      </c>
      <c r="G662" s="54" t="str">
        <f>'_Working3_'!E662</f>
        <v/>
      </c>
      <c r="H662" s="54" t="str">
        <f>IF(
A662,
(G662/1000)*vlookup(
B662,
MasterData!$C$2:$G1000,
4,
0
)
,
"")</f>
        <v/>
      </c>
    </row>
    <row r="663" ht="15.75" customHeight="1">
      <c r="A663" s="20" t="str">
        <f>'_Working3_'!A663</f>
        <v/>
      </c>
      <c r="B663" s="14" t="str">
        <f>'_Working3_'!B663</f>
        <v/>
      </c>
      <c r="C663" s="14" t="str">
        <f>'_Working3_'!C663</f>
        <v/>
      </c>
      <c r="D663" s="14"/>
      <c r="E663" s="14" t="str">
        <f>'_Working3_'!I663</f>
        <v/>
      </c>
      <c r="F663" s="14" t="str">
        <f>'_Working3_'!J663</f>
        <v/>
      </c>
      <c r="G663" s="54" t="str">
        <f>'_Working3_'!E663</f>
        <v/>
      </c>
      <c r="H663" s="54" t="str">
        <f>IF(
A663,
(G663/1000)*vlookup(
B663,
MasterData!$C$2:$G1000,
4,
0
)
,
"")</f>
        <v/>
      </c>
    </row>
    <row r="664" ht="15.75" customHeight="1">
      <c r="A664" s="20" t="str">
        <f>'_Working3_'!A664</f>
        <v/>
      </c>
      <c r="B664" s="14" t="str">
        <f>'_Working3_'!B664</f>
        <v/>
      </c>
      <c r="C664" s="14" t="str">
        <f>'_Working3_'!C664</f>
        <v/>
      </c>
      <c r="D664" s="14"/>
      <c r="E664" s="14" t="str">
        <f>'_Working3_'!I664</f>
        <v/>
      </c>
      <c r="F664" s="14" t="str">
        <f>'_Working3_'!J664</f>
        <v/>
      </c>
      <c r="G664" s="54" t="str">
        <f>'_Working3_'!E664</f>
        <v/>
      </c>
      <c r="H664" s="54" t="str">
        <f>IF(
A664,
(G664/1000)*vlookup(
B664,
MasterData!$C$2:$G1000,
4,
0
)
,
"")</f>
        <v/>
      </c>
    </row>
    <row r="665" ht="15.75" customHeight="1">
      <c r="A665" s="20" t="str">
        <f>'_Working3_'!A665</f>
        <v/>
      </c>
      <c r="B665" s="14" t="str">
        <f>'_Working3_'!B665</f>
        <v/>
      </c>
      <c r="C665" s="14" t="str">
        <f>'_Working3_'!C665</f>
        <v/>
      </c>
      <c r="D665" s="14"/>
      <c r="E665" s="14" t="str">
        <f>'_Working3_'!I665</f>
        <v/>
      </c>
      <c r="F665" s="14" t="str">
        <f>'_Working3_'!J665</f>
        <v/>
      </c>
      <c r="G665" s="54" t="str">
        <f>'_Working3_'!E665</f>
        <v/>
      </c>
      <c r="H665" s="54" t="str">
        <f>IF(
A665,
(G665/1000)*vlookup(
B665,
MasterData!$C$2:$G1000,
4,
0
)
,
"")</f>
        <v/>
      </c>
    </row>
    <row r="666" ht="15.75" customHeight="1">
      <c r="A666" s="20" t="str">
        <f>'_Working3_'!A666</f>
        <v/>
      </c>
      <c r="B666" s="14" t="str">
        <f>'_Working3_'!B666</f>
        <v/>
      </c>
      <c r="C666" s="14" t="str">
        <f>'_Working3_'!C666</f>
        <v/>
      </c>
      <c r="D666" s="14"/>
      <c r="E666" s="14" t="str">
        <f>'_Working3_'!I666</f>
        <v/>
      </c>
      <c r="F666" s="14" t="str">
        <f>'_Working3_'!J666</f>
        <v/>
      </c>
      <c r="G666" s="54" t="str">
        <f>'_Working3_'!E666</f>
        <v/>
      </c>
      <c r="H666" s="54" t="str">
        <f>IF(
A666,
(G666/1000)*vlookup(
B666,
MasterData!$C$2:$G1000,
4,
0
)
,
"")</f>
        <v/>
      </c>
    </row>
    <row r="667" ht="15.75" customHeight="1">
      <c r="A667" s="20" t="str">
        <f>'_Working3_'!A667</f>
        <v/>
      </c>
      <c r="B667" s="14" t="str">
        <f>'_Working3_'!B667</f>
        <v/>
      </c>
      <c r="C667" s="14" t="str">
        <f>'_Working3_'!C667</f>
        <v/>
      </c>
      <c r="D667" s="14"/>
      <c r="E667" s="14" t="str">
        <f>'_Working3_'!I667</f>
        <v/>
      </c>
      <c r="F667" s="14" t="str">
        <f>'_Working3_'!J667</f>
        <v/>
      </c>
      <c r="G667" s="54" t="str">
        <f>'_Working3_'!E667</f>
        <v/>
      </c>
      <c r="H667" s="54" t="str">
        <f>IF(
A667,
(G667/1000)*vlookup(
B667,
MasterData!$C$2:$G1000,
4,
0
)
,
"")</f>
        <v/>
      </c>
    </row>
    <row r="668" ht="15.75" customHeight="1">
      <c r="A668" s="20" t="str">
        <f>'_Working3_'!A668</f>
        <v/>
      </c>
      <c r="B668" s="14" t="str">
        <f>'_Working3_'!B668</f>
        <v/>
      </c>
      <c r="C668" s="14" t="str">
        <f>'_Working3_'!C668</f>
        <v/>
      </c>
      <c r="D668" s="14"/>
      <c r="E668" s="14" t="str">
        <f>'_Working3_'!I668</f>
        <v/>
      </c>
      <c r="F668" s="14" t="str">
        <f>'_Working3_'!J668</f>
        <v/>
      </c>
      <c r="G668" s="54" t="str">
        <f>'_Working3_'!E668</f>
        <v/>
      </c>
      <c r="H668" s="54" t="str">
        <f>IF(
A668,
(G668/1000)*vlookup(
B668,
MasterData!$C$2:$G1000,
4,
0
)
,
"")</f>
        <v/>
      </c>
    </row>
    <row r="669" ht="15.75" customHeight="1">
      <c r="A669" s="20" t="str">
        <f>'_Working3_'!A669</f>
        <v/>
      </c>
      <c r="B669" s="14" t="str">
        <f>'_Working3_'!B669</f>
        <v/>
      </c>
      <c r="C669" s="14" t="str">
        <f>'_Working3_'!C669</f>
        <v/>
      </c>
      <c r="D669" s="14"/>
      <c r="E669" s="14" t="str">
        <f>'_Working3_'!I669</f>
        <v/>
      </c>
      <c r="F669" s="14" t="str">
        <f>'_Working3_'!J669</f>
        <v/>
      </c>
      <c r="G669" s="54" t="str">
        <f>'_Working3_'!E669</f>
        <v/>
      </c>
      <c r="H669" s="54" t="str">
        <f>IF(
A669,
(G669/1000)*vlookup(
B669,
MasterData!$C$2:$G1000,
4,
0
)
,
"")</f>
        <v/>
      </c>
    </row>
    <row r="670" ht="15.75" customHeight="1">
      <c r="A670" s="20" t="str">
        <f>'_Working3_'!A670</f>
        <v/>
      </c>
      <c r="B670" s="14" t="str">
        <f>'_Working3_'!B670</f>
        <v/>
      </c>
      <c r="C670" s="14" t="str">
        <f>'_Working3_'!C670</f>
        <v/>
      </c>
      <c r="D670" s="14"/>
      <c r="E670" s="14" t="str">
        <f>'_Working3_'!I670</f>
        <v/>
      </c>
      <c r="F670" s="14" t="str">
        <f>'_Working3_'!J670</f>
        <v/>
      </c>
      <c r="G670" s="54" t="str">
        <f>'_Working3_'!E670</f>
        <v/>
      </c>
      <c r="H670" s="54" t="str">
        <f>IF(
A670,
(G670/1000)*vlookup(
B670,
MasterData!$C$2:$G1000,
4,
0
)
,
"")</f>
        <v/>
      </c>
    </row>
    <row r="671" ht="15.75" customHeight="1">
      <c r="A671" s="20" t="str">
        <f>'_Working3_'!A671</f>
        <v/>
      </c>
      <c r="B671" s="14" t="str">
        <f>'_Working3_'!B671</f>
        <v/>
      </c>
      <c r="C671" s="14" t="str">
        <f>'_Working3_'!C671</f>
        <v/>
      </c>
      <c r="D671" s="14"/>
      <c r="E671" s="14" t="str">
        <f>'_Working3_'!I671</f>
        <v/>
      </c>
      <c r="F671" s="14" t="str">
        <f>'_Working3_'!J671</f>
        <v/>
      </c>
      <c r="G671" s="54" t="str">
        <f>'_Working3_'!E671</f>
        <v/>
      </c>
      <c r="H671" s="54" t="str">
        <f>IF(
A671,
(G671/1000)*vlookup(
B671,
MasterData!$C$2:$G1000,
4,
0
)
,
"")</f>
        <v/>
      </c>
    </row>
    <row r="672" ht="15.75" customHeight="1">
      <c r="A672" s="20" t="str">
        <f>'_Working3_'!A672</f>
        <v/>
      </c>
      <c r="B672" s="14" t="str">
        <f>'_Working3_'!B672</f>
        <v/>
      </c>
      <c r="C672" s="14" t="str">
        <f>'_Working3_'!C672</f>
        <v/>
      </c>
      <c r="D672" s="14"/>
      <c r="E672" s="14" t="str">
        <f>'_Working3_'!I672</f>
        <v/>
      </c>
      <c r="F672" s="14" t="str">
        <f>'_Working3_'!J672</f>
        <v/>
      </c>
      <c r="G672" s="54" t="str">
        <f>'_Working3_'!E672</f>
        <v/>
      </c>
      <c r="H672" s="54" t="str">
        <f>IF(
A672,
(G672/1000)*vlookup(
B672,
MasterData!$C$2:$G1000,
4,
0
)
,
"")</f>
        <v/>
      </c>
    </row>
    <row r="673" ht="15.75" customHeight="1">
      <c r="A673" s="20" t="str">
        <f>'_Working3_'!A673</f>
        <v/>
      </c>
      <c r="B673" s="14" t="str">
        <f>'_Working3_'!B673</f>
        <v/>
      </c>
      <c r="C673" s="14" t="str">
        <f>'_Working3_'!C673</f>
        <v/>
      </c>
      <c r="D673" s="14"/>
      <c r="E673" s="14" t="str">
        <f>'_Working3_'!I673</f>
        <v/>
      </c>
      <c r="F673" s="14" t="str">
        <f>'_Working3_'!J673</f>
        <v/>
      </c>
      <c r="G673" s="54" t="str">
        <f>'_Working3_'!E673</f>
        <v/>
      </c>
      <c r="H673" s="54" t="str">
        <f>IF(
A673,
(G673/1000)*vlookup(
B673,
MasterData!$C$2:$G1000,
4,
0
)
,
"")</f>
        <v/>
      </c>
    </row>
    <row r="674" ht="15.75" customHeight="1">
      <c r="A674" s="20" t="str">
        <f>'_Working3_'!A674</f>
        <v/>
      </c>
      <c r="B674" s="14" t="str">
        <f>'_Working3_'!B674</f>
        <v/>
      </c>
      <c r="C674" s="14" t="str">
        <f>'_Working3_'!C674</f>
        <v/>
      </c>
      <c r="D674" s="14"/>
      <c r="E674" s="14" t="str">
        <f>'_Working3_'!I674</f>
        <v/>
      </c>
      <c r="F674" s="14" t="str">
        <f>'_Working3_'!J674</f>
        <v/>
      </c>
      <c r="G674" s="54" t="str">
        <f>'_Working3_'!E674</f>
        <v/>
      </c>
      <c r="H674" s="54" t="str">
        <f>IF(
A674,
(G674/1000)*vlookup(
B674,
MasterData!$C$2:$G1000,
4,
0
)
,
"")</f>
        <v/>
      </c>
    </row>
    <row r="675" ht="15.75" customHeight="1">
      <c r="A675" s="20" t="str">
        <f>'_Working3_'!A675</f>
        <v/>
      </c>
      <c r="B675" s="14" t="str">
        <f>'_Working3_'!B675</f>
        <v/>
      </c>
      <c r="C675" s="14" t="str">
        <f>'_Working3_'!C675</f>
        <v/>
      </c>
      <c r="D675" s="14"/>
      <c r="E675" s="14" t="str">
        <f>'_Working3_'!I675</f>
        <v/>
      </c>
      <c r="F675" s="14" t="str">
        <f>'_Working3_'!J675</f>
        <v/>
      </c>
      <c r="G675" s="54" t="str">
        <f>'_Working3_'!E675</f>
        <v/>
      </c>
      <c r="H675" s="54" t="str">
        <f>IF(
A675,
(G675/1000)*vlookup(
B675,
MasterData!$C$2:$G1000,
4,
0
)
,
"")</f>
        <v/>
      </c>
    </row>
    <row r="676" ht="15.75" customHeight="1">
      <c r="A676" s="20" t="str">
        <f>'_Working3_'!A676</f>
        <v/>
      </c>
      <c r="B676" s="14" t="str">
        <f>'_Working3_'!B676</f>
        <v/>
      </c>
      <c r="C676" s="14" t="str">
        <f>'_Working3_'!C676</f>
        <v/>
      </c>
      <c r="D676" s="14"/>
      <c r="E676" s="14" t="str">
        <f>'_Working3_'!I676</f>
        <v/>
      </c>
      <c r="F676" s="14" t="str">
        <f>'_Working3_'!J676</f>
        <v/>
      </c>
      <c r="G676" s="54" t="str">
        <f>'_Working3_'!E676</f>
        <v/>
      </c>
      <c r="H676" s="54" t="str">
        <f>IF(
A676,
(G676/1000)*vlookup(
B676,
MasterData!$C$2:$G1000,
4,
0
)
,
"")</f>
        <v/>
      </c>
    </row>
    <row r="677" ht="15.75" customHeight="1">
      <c r="A677" s="20" t="str">
        <f>'_Working3_'!A677</f>
        <v/>
      </c>
      <c r="B677" s="14" t="str">
        <f>'_Working3_'!B677</f>
        <v/>
      </c>
      <c r="C677" s="14" t="str">
        <f>'_Working3_'!C677</f>
        <v/>
      </c>
      <c r="D677" s="14"/>
      <c r="E677" s="14" t="str">
        <f>'_Working3_'!I677</f>
        <v/>
      </c>
      <c r="F677" s="14" t="str">
        <f>'_Working3_'!J677</f>
        <v/>
      </c>
      <c r="G677" s="54" t="str">
        <f>'_Working3_'!E677</f>
        <v/>
      </c>
      <c r="H677" s="54" t="str">
        <f>IF(
A677,
(G677/1000)*vlookup(
B677,
MasterData!$C$2:$G1000,
4,
0
)
,
"")</f>
        <v/>
      </c>
    </row>
    <row r="678" ht="15.75" customHeight="1">
      <c r="A678" s="20" t="str">
        <f>'_Working3_'!A678</f>
        <v/>
      </c>
      <c r="B678" s="14" t="str">
        <f>'_Working3_'!B678</f>
        <v/>
      </c>
      <c r="C678" s="14" t="str">
        <f>'_Working3_'!C678</f>
        <v/>
      </c>
      <c r="D678" s="14"/>
      <c r="E678" s="14" t="str">
        <f>'_Working3_'!I678</f>
        <v/>
      </c>
      <c r="F678" s="14" t="str">
        <f>'_Working3_'!J678</f>
        <v/>
      </c>
      <c r="G678" s="54" t="str">
        <f>'_Working3_'!E678</f>
        <v/>
      </c>
      <c r="H678" s="54" t="str">
        <f>IF(
A678,
(G678/1000)*vlookup(
B678,
MasterData!$C$2:$G1000,
4,
0
)
,
"")</f>
        <v/>
      </c>
    </row>
    <row r="679" ht="15.75" customHeight="1">
      <c r="A679" s="20" t="str">
        <f>'_Working3_'!A679</f>
        <v/>
      </c>
      <c r="B679" s="14" t="str">
        <f>'_Working3_'!B679</f>
        <v/>
      </c>
      <c r="C679" s="14" t="str">
        <f>'_Working3_'!C679</f>
        <v/>
      </c>
      <c r="D679" s="14"/>
      <c r="E679" s="14" t="str">
        <f>'_Working3_'!I679</f>
        <v/>
      </c>
      <c r="F679" s="14" t="str">
        <f>'_Working3_'!J679</f>
        <v/>
      </c>
      <c r="G679" s="54" t="str">
        <f>'_Working3_'!E679</f>
        <v/>
      </c>
      <c r="H679" s="54" t="str">
        <f>IF(
A679,
(G679/1000)*vlookup(
B679,
MasterData!$C$2:$G1000,
4,
0
)
,
"")</f>
        <v/>
      </c>
    </row>
    <row r="680" ht="15.75" customHeight="1">
      <c r="A680" s="20" t="str">
        <f>'_Working3_'!A680</f>
        <v/>
      </c>
      <c r="B680" s="14" t="str">
        <f>'_Working3_'!B680</f>
        <v/>
      </c>
      <c r="C680" s="14" t="str">
        <f>'_Working3_'!C680</f>
        <v/>
      </c>
      <c r="D680" s="14"/>
      <c r="E680" s="14" t="str">
        <f>'_Working3_'!I680</f>
        <v/>
      </c>
      <c r="F680" s="14" t="str">
        <f>'_Working3_'!J680</f>
        <v/>
      </c>
      <c r="G680" s="54" t="str">
        <f>'_Working3_'!E680</f>
        <v/>
      </c>
      <c r="H680" s="54" t="str">
        <f>IF(
A680,
(G680/1000)*vlookup(
B680,
MasterData!$C$2:$G1000,
4,
0
)
,
"")</f>
        <v/>
      </c>
    </row>
    <row r="681" ht="15.75" customHeight="1">
      <c r="A681" s="20" t="str">
        <f>'_Working3_'!A681</f>
        <v/>
      </c>
      <c r="B681" s="14" t="str">
        <f>'_Working3_'!B681</f>
        <v/>
      </c>
      <c r="C681" s="14" t="str">
        <f>'_Working3_'!C681</f>
        <v/>
      </c>
      <c r="D681" s="14"/>
      <c r="E681" s="14" t="str">
        <f>'_Working3_'!I681</f>
        <v/>
      </c>
      <c r="F681" s="14" t="str">
        <f>'_Working3_'!J681</f>
        <v/>
      </c>
      <c r="G681" s="54" t="str">
        <f>'_Working3_'!E681</f>
        <v/>
      </c>
      <c r="H681" s="54" t="str">
        <f>IF(
A681,
(G681/1000)*vlookup(
B681,
MasterData!$C$2:$G1000,
4,
0
)
,
"")</f>
        <v/>
      </c>
    </row>
    <row r="682" ht="15.75" customHeight="1">
      <c r="A682" s="20" t="str">
        <f>'_Working3_'!A682</f>
        <v/>
      </c>
      <c r="B682" s="14" t="str">
        <f>'_Working3_'!B682</f>
        <v/>
      </c>
      <c r="C682" s="14" t="str">
        <f>'_Working3_'!C682</f>
        <v/>
      </c>
      <c r="D682" s="14"/>
      <c r="E682" s="14" t="str">
        <f>'_Working3_'!I682</f>
        <v/>
      </c>
      <c r="F682" s="14" t="str">
        <f>'_Working3_'!J682</f>
        <v/>
      </c>
      <c r="G682" s="54" t="str">
        <f>'_Working3_'!E682</f>
        <v/>
      </c>
      <c r="H682" s="54" t="str">
        <f>IF(
A682,
(G682/1000)*vlookup(
B682,
MasterData!$C$2:$G1000,
4,
0
)
,
"")</f>
        <v/>
      </c>
    </row>
    <row r="683" ht="15.75" customHeight="1">
      <c r="A683" s="20" t="str">
        <f>'_Working3_'!A683</f>
        <v/>
      </c>
      <c r="B683" s="14" t="str">
        <f>'_Working3_'!B683</f>
        <v/>
      </c>
      <c r="C683" s="14" t="str">
        <f>'_Working3_'!C683</f>
        <v/>
      </c>
      <c r="D683" s="14"/>
      <c r="E683" s="14" t="str">
        <f>'_Working3_'!I683</f>
        <v/>
      </c>
      <c r="F683" s="14" t="str">
        <f>'_Working3_'!J683</f>
        <v/>
      </c>
      <c r="G683" s="54" t="str">
        <f>'_Working3_'!E683</f>
        <v/>
      </c>
      <c r="H683" s="54" t="str">
        <f>IF(
A683,
(G683/1000)*vlookup(
B683,
MasterData!$C$2:$G1000,
4,
0
)
,
"")</f>
        <v/>
      </c>
    </row>
    <row r="684" ht="15.75" customHeight="1">
      <c r="A684" s="20" t="str">
        <f>'_Working3_'!A684</f>
        <v/>
      </c>
      <c r="B684" s="14" t="str">
        <f>'_Working3_'!B684</f>
        <v/>
      </c>
      <c r="C684" s="14" t="str">
        <f>'_Working3_'!C684</f>
        <v/>
      </c>
      <c r="D684" s="14"/>
      <c r="E684" s="14" t="str">
        <f>'_Working3_'!I684</f>
        <v/>
      </c>
      <c r="F684" s="14" t="str">
        <f>'_Working3_'!J684</f>
        <v/>
      </c>
      <c r="G684" s="54" t="str">
        <f>'_Working3_'!E684</f>
        <v/>
      </c>
      <c r="H684" s="54" t="str">
        <f>IF(
A684,
(G684/1000)*vlookup(
B684,
MasterData!$C$2:$G1000,
4,
0
)
,
"")</f>
        <v/>
      </c>
    </row>
    <row r="685" ht="15.75" customHeight="1">
      <c r="A685" s="20" t="str">
        <f>'_Working3_'!A685</f>
        <v/>
      </c>
      <c r="B685" s="14" t="str">
        <f>'_Working3_'!B685</f>
        <v/>
      </c>
      <c r="C685" s="14" t="str">
        <f>'_Working3_'!C685</f>
        <v/>
      </c>
      <c r="D685" s="14"/>
      <c r="E685" s="14" t="str">
        <f>'_Working3_'!I685</f>
        <v/>
      </c>
      <c r="F685" s="14" t="str">
        <f>'_Working3_'!J685</f>
        <v/>
      </c>
      <c r="G685" s="54" t="str">
        <f>'_Working3_'!E685</f>
        <v/>
      </c>
      <c r="H685" s="54" t="str">
        <f>IF(
A685,
(G685/1000)*vlookup(
B685,
MasterData!$C$2:$G1000,
4,
0
)
,
"")</f>
        <v/>
      </c>
    </row>
    <row r="686" ht="15.75" customHeight="1">
      <c r="A686" s="20" t="str">
        <f>'_Working3_'!A686</f>
        <v/>
      </c>
      <c r="B686" s="14" t="str">
        <f>'_Working3_'!B686</f>
        <v/>
      </c>
      <c r="C686" s="14" t="str">
        <f>'_Working3_'!C686</f>
        <v/>
      </c>
      <c r="D686" s="14"/>
      <c r="E686" s="14" t="str">
        <f>'_Working3_'!I686</f>
        <v/>
      </c>
      <c r="F686" s="14" t="str">
        <f>'_Working3_'!J686</f>
        <v/>
      </c>
      <c r="G686" s="54" t="str">
        <f>'_Working3_'!E686</f>
        <v/>
      </c>
      <c r="H686" s="54" t="str">
        <f>IF(
A686,
(G686/1000)*vlookup(
B686,
MasterData!$C$2:$G1000,
4,
0
)
,
"")</f>
        <v/>
      </c>
    </row>
    <row r="687" ht="15.75" customHeight="1">
      <c r="A687" s="20" t="str">
        <f>'_Working3_'!A687</f>
        <v/>
      </c>
      <c r="B687" s="14" t="str">
        <f>'_Working3_'!B687</f>
        <v/>
      </c>
      <c r="C687" s="14" t="str">
        <f>'_Working3_'!C687</f>
        <v/>
      </c>
      <c r="D687" s="14"/>
      <c r="E687" s="14" t="str">
        <f>'_Working3_'!I687</f>
        <v/>
      </c>
      <c r="F687" s="14" t="str">
        <f>'_Working3_'!J687</f>
        <v/>
      </c>
      <c r="G687" s="54" t="str">
        <f>'_Working3_'!E687</f>
        <v/>
      </c>
      <c r="H687" s="54" t="str">
        <f>IF(
A687,
(G687/1000)*vlookup(
B687,
MasterData!$C$2:$G1000,
4,
0
)
,
"")</f>
        <v/>
      </c>
    </row>
    <row r="688" ht="15.75" customHeight="1">
      <c r="A688" s="20" t="str">
        <f>'_Working3_'!A688</f>
        <v/>
      </c>
      <c r="B688" s="14" t="str">
        <f>'_Working3_'!B688</f>
        <v/>
      </c>
      <c r="C688" s="14" t="str">
        <f>'_Working3_'!C688</f>
        <v/>
      </c>
      <c r="D688" s="14"/>
      <c r="E688" s="14" t="str">
        <f>'_Working3_'!I688</f>
        <v/>
      </c>
      <c r="F688" s="14" t="str">
        <f>'_Working3_'!J688</f>
        <v/>
      </c>
      <c r="G688" s="54" t="str">
        <f>'_Working3_'!E688</f>
        <v/>
      </c>
      <c r="H688" s="54" t="str">
        <f>IF(
A688,
(G688/1000)*vlookup(
B688,
MasterData!$C$2:$G1000,
4,
0
)
,
"")</f>
        <v/>
      </c>
    </row>
    <row r="689" ht="15.75" customHeight="1">
      <c r="A689" s="20" t="str">
        <f>'_Working3_'!A689</f>
        <v/>
      </c>
      <c r="B689" s="14" t="str">
        <f>'_Working3_'!B689</f>
        <v/>
      </c>
      <c r="C689" s="14" t="str">
        <f>'_Working3_'!C689</f>
        <v/>
      </c>
      <c r="D689" s="14"/>
      <c r="E689" s="14" t="str">
        <f>'_Working3_'!I689</f>
        <v/>
      </c>
      <c r="F689" s="14" t="str">
        <f>'_Working3_'!J689</f>
        <v/>
      </c>
      <c r="G689" s="54" t="str">
        <f>'_Working3_'!E689</f>
        <v/>
      </c>
      <c r="H689" s="54" t="str">
        <f>IF(
A689,
(G689/1000)*vlookup(
B689,
MasterData!$C$2:$G1000,
4,
0
)
,
"")</f>
        <v/>
      </c>
    </row>
    <row r="690" ht="15.75" customHeight="1">
      <c r="A690" s="20" t="str">
        <f>'_Working3_'!A690</f>
        <v/>
      </c>
      <c r="B690" s="14" t="str">
        <f>'_Working3_'!B690</f>
        <v/>
      </c>
      <c r="C690" s="14" t="str">
        <f>'_Working3_'!C690</f>
        <v/>
      </c>
      <c r="D690" s="14"/>
      <c r="E690" s="14" t="str">
        <f>'_Working3_'!I690</f>
        <v/>
      </c>
      <c r="F690" s="14" t="str">
        <f>'_Working3_'!J690</f>
        <v/>
      </c>
      <c r="G690" s="54" t="str">
        <f>'_Working3_'!E690</f>
        <v/>
      </c>
      <c r="H690" s="54" t="str">
        <f>IF(
A690,
(G690/1000)*vlookup(
B690,
MasterData!$C$2:$G1000,
4,
0
)
,
"")</f>
        <v/>
      </c>
    </row>
    <row r="691" ht="15.75" customHeight="1">
      <c r="A691" s="20" t="str">
        <f>'_Working3_'!A691</f>
        <v/>
      </c>
      <c r="B691" s="14" t="str">
        <f>'_Working3_'!B691</f>
        <v/>
      </c>
      <c r="C691" s="14" t="str">
        <f>'_Working3_'!C691</f>
        <v/>
      </c>
      <c r="D691" s="14"/>
      <c r="E691" s="14" t="str">
        <f>'_Working3_'!I691</f>
        <v/>
      </c>
      <c r="F691" s="14" t="str">
        <f>'_Working3_'!J691</f>
        <v/>
      </c>
      <c r="G691" s="54" t="str">
        <f>'_Working3_'!E691</f>
        <v/>
      </c>
      <c r="H691" s="54" t="str">
        <f>IF(
A691,
(G691/1000)*vlookup(
B691,
MasterData!$C$2:$G1000,
4,
0
)
,
"")</f>
        <v/>
      </c>
    </row>
    <row r="692" ht="15.75" customHeight="1">
      <c r="A692" s="20" t="str">
        <f>'_Working3_'!A692</f>
        <v/>
      </c>
      <c r="B692" s="14" t="str">
        <f>'_Working3_'!B692</f>
        <v/>
      </c>
      <c r="C692" s="14" t="str">
        <f>'_Working3_'!C692</f>
        <v/>
      </c>
      <c r="D692" s="14"/>
      <c r="E692" s="14" t="str">
        <f>'_Working3_'!I692</f>
        <v/>
      </c>
      <c r="F692" s="14" t="str">
        <f>'_Working3_'!J692</f>
        <v/>
      </c>
      <c r="G692" s="54" t="str">
        <f>'_Working3_'!E692</f>
        <v/>
      </c>
      <c r="H692" s="54" t="str">
        <f>IF(
A692,
(G692/1000)*vlookup(
B692,
MasterData!$C$2:$G1000,
4,
0
)
,
"")</f>
        <v/>
      </c>
    </row>
    <row r="693" ht="15.75" customHeight="1">
      <c r="A693" s="20" t="str">
        <f>'_Working3_'!A693</f>
        <v/>
      </c>
      <c r="B693" s="14" t="str">
        <f>'_Working3_'!B693</f>
        <v/>
      </c>
      <c r="C693" s="14" t="str">
        <f>'_Working3_'!C693</f>
        <v/>
      </c>
      <c r="D693" s="14"/>
      <c r="E693" s="14" t="str">
        <f>'_Working3_'!I693</f>
        <v/>
      </c>
      <c r="F693" s="14" t="str">
        <f>'_Working3_'!J693</f>
        <v/>
      </c>
      <c r="G693" s="54" t="str">
        <f>'_Working3_'!E693</f>
        <v/>
      </c>
      <c r="H693" s="54" t="str">
        <f>IF(
A693,
(G693/1000)*vlookup(
B693,
MasterData!$C$2:$G1000,
4,
0
)
,
"")</f>
        <v/>
      </c>
    </row>
    <row r="694" ht="15.75" customHeight="1">
      <c r="A694" s="20" t="str">
        <f>'_Working3_'!A694</f>
        <v/>
      </c>
      <c r="B694" s="14" t="str">
        <f>'_Working3_'!B694</f>
        <v/>
      </c>
      <c r="C694" s="14" t="str">
        <f>'_Working3_'!C694</f>
        <v/>
      </c>
      <c r="D694" s="14"/>
      <c r="E694" s="14" t="str">
        <f>'_Working3_'!I694</f>
        <v/>
      </c>
      <c r="F694" s="14" t="str">
        <f>'_Working3_'!J694</f>
        <v/>
      </c>
      <c r="G694" s="54" t="str">
        <f>'_Working3_'!E694</f>
        <v/>
      </c>
      <c r="H694" s="54" t="str">
        <f>IF(
A694,
(G694/1000)*vlookup(
B694,
MasterData!$C$2:$G1000,
4,
0
)
,
"")</f>
        <v/>
      </c>
    </row>
    <row r="695" ht="15.75" customHeight="1">
      <c r="A695" s="20" t="str">
        <f>'_Working3_'!A695</f>
        <v/>
      </c>
      <c r="B695" s="14" t="str">
        <f>'_Working3_'!B695</f>
        <v/>
      </c>
      <c r="C695" s="14" t="str">
        <f>'_Working3_'!C695</f>
        <v/>
      </c>
      <c r="D695" s="14"/>
      <c r="E695" s="14" t="str">
        <f>'_Working3_'!I695</f>
        <v/>
      </c>
      <c r="F695" s="14" t="str">
        <f>'_Working3_'!J695</f>
        <v/>
      </c>
      <c r="G695" s="54" t="str">
        <f>'_Working3_'!E695</f>
        <v/>
      </c>
      <c r="H695" s="54" t="str">
        <f>IF(
A695,
(G695/1000)*vlookup(
B695,
MasterData!$C$2:$G1000,
4,
0
)
,
"")</f>
        <v/>
      </c>
    </row>
    <row r="696" ht="15.75" customHeight="1">
      <c r="A696" s="20" t="str">
        <f>'_Working3_'!A696</f>
        <v/>
      </c>
      <c r="B696" s="14" t="str">
        <f>'_Working3_'!B696</f>
        <v/>
      </c>
      <c r="C696" s="14" t="str">
        <f>'_Working3_'!C696</f>
        <v/>
      </c>
      <c r="D696" s="14"/>
      <c r="E696" s="14" t="str">
        <f>'_Working3_'!I696</f>
        <v/>
      </c>
      <c r="F696" s="14" t="str">
        <f>'_Working3_'!J696</f>
        <v/>
      </c>
      <c r="G696" s="54" t="str">
        <f>'_Working3_'!E696</f>
        <v/>
      </c>
      <c r="H696" s="54" t="str">
        <f>IF(
A696,
(G696/1000)*vlookup(
B696,
MasterData!$C$2:$G1000,
4,
0
)
,
"")</f>
        <v/>
      </c>
    </row>
    <row r="697" ht="15.75" customHeight="1">
      <c r="A697" s="20" t="str">
        <f>'_Working3_'!A697</f>
        <v/>
      </c>
      <c r="B697" s="14" t="str">
        <f>'_Working3_'!B697</f>
        <v/>
      </c>
      <c r="C697" s="14" t="str">
        <f>'_Working3_'!C697</f>
        <v/>
      </c>
      <c r="D697" s="14"/>
      <c r="E697" s="14" t="str">
        <f>'_Working3_'!I697</f>
        <v/>
      </c>
      <c r="F697" s="14" t="str">
        <f>'_Working3_'!J697</f>
        <v/>
      </c>
      <c r="G697" s="54" t="str">
        <f>'_Working3_'!E697</f>
        <v/>
      </c>
      <c r="H697" s="54" t="str">
        <f>IF(
A697,
(G697/1000)*vlookup(
B697,
MasterData!$C$2:$G1000,
4,
0
)
,
"")</f>
        <v/>
      </c>
    </row>
    <row r="698" ht="15.75" customHeight="1">
      <c r="A698" s="20" t="str">
        <f>'_Working3_'!A698</f>
        <v/>
      </c>
      <c r="B698" s="14" t="str">
        <f>'_Working3_'!B698</f>
        <v/>
      </c>
      <c r="C698" s="14" t="str">
        <f>'_Working3_'!C698</f>
        <v/>
      </c>
      <c r="D698" s="14"/>
      <c r="E698" s="14" t="str">
        <f>'_Working3_'!I698</f>
        <v/>
      </c>
      <c r="F698" s="14" t="str">
        <f>'_Working3_'!J698</f>
        <v/>
      </c>
      <c r="G698" s="54" t="str">
        <f>'_Working3_'!E698</f>
        <v/>
      </c>
      <c r="H698" s="54" t="str">
        <f>IF(
A698,
(G698/1000)*vlookup(
B698,
MasterData!$C$2:$G1000,
4,
0
)
,
"")</f>
        <v/>
      </c>
    </row>
    <row r="699" ht="15.75" customHeight="1">
      <c r="A699" s="20" t="str">
        <f>'_Working3_'!A699</f>
        <v/>
      </c>
      <c r="B699" s="14" t="str">
        <f>'_Working3_'!B699</f>
        <v/>
      </c>
      <c r="C699" s="14" t="str">
        <f>'_Working3_'!C699</f>
        <v/>
      </c>
      <c r="D699" s="14"/>
      <c r="E699" s="14" t="str">
        <f>'_Working3_'!I699</f>
        <v/>
      </c>
      <c r="F699" s="14" t="str">
        <f>'_Working3_'!J699</f>
        <v/>
      </c>
      <c r="G699" s="54" t="str">
        <f>'_Working3_'!E699</f>
        <v/>
      </c>
      <c r="H699" s="54" t="str">
        <f>IF(
A699,
(G699/1000)*vlookup(
B699,
MasterData!$C$2:$G1000,
4,
0
)
,
"")</f>
        <v/>
      </c>
    </row>
    <row r="700" ht="15.75" customHeight="1">
      <c r="A700" s="20" t="str">
        <f>'_Working3_'!A700</f>
        <v/>
      </c>
      <c r="B700" s="14" t="str">
        <f>'_Working3_'!B700</f>
        <v/>
      </c>
      <c r="C700" s="14" t="str">
        <f>'_Working3_'!C700</f>
        <v/>
      </c>
      <c r="D700" s="14"/>
      <c r="E700" s="14" t="str">
        <f>'_Working3_'!I700</f>
        <v/>
      </c>
      <c r="F700" s="14" t="str">
        <f>'_Working3_'!J700</f>
        <v/>
      </c>
      <c r="G700" s="54" t="str">
        <f>'_Working3_'!E700</f>
        <v/>
      </c>
      <c r="H700" s="54" t="str">
        <f>IF(
A700,
(G700/1000)*vlookup(
B700,
MasterData!$C$2:$G1000,
4,
0
)
,
"")</f>
        <v/>
      </c>
    </row>
    <row r="701" ht="15.75" customHeight="1">
      <c r="A701" s="20" t="str">
        <f>'_Working3_'!A701</f>
        <v/>
      </c>
      <c r="B701" s="14" t="str">
        <f>'_Working3_'!B701</f>
        <v/>
      </c>
      <c r="C701" s="14" t="str">
        <f>'_Working3_'!C701</f>
        <v/>
      </c>
      <c r="D701" s="14"/>
      <c r="E701" s="14" t="str">
        <f>'_Working3_'!I701</f>
        <v/>
      </c>
      <c r="F701" s="14" t="str">
        <f>'_Working3_'!J701</f>
        <v/>
      </c>
      <c r="G701" s="54" t="str">
        <f>'_Working3_'!E701</f>
        <v/>
      </c>
      <c r="H701" s="54" t="str">
        <f>IF(
A701,
(G701/1000)*vlookup(
B701,
MasterData!$C$2:$G1000,
4,
0
)
,
"")</f>
        <v/>
      </c>
    </row>
    <row r="702" ht="15.75" customHeight="1">
      <c r="A702" s="20" t="str">
        <f>'_Working3_'!A702</f>
        <v/>
      </c>
      <c r="B702" s="14" t="str">
        <f>'_Working3_'!B702</f>
        <v/>
      </c>
      <c r="C702" s="14" t="str">
        <f>'_Working3_'!C702</f>
        <v/>
      </c>
      <c r="D702" s="14"/>
      <c r="E702" s="14" t="str">
        <f>'_Working3_'!I702</f>
        <v/>
      </c>
      <c r="F702" s="14" t="str">
        <f>'_Working3_'!J702</f>
        <v/>
      </c>
      <c r="G702" s="54" t="str">
        <f>'_Working3_'!E702</f>
        <v/>
      </c>
      <c r="H702" s="54" t="str">
        <f>IF(
A702,
(G702/1000)*vlookup(
B702,
MasterData!$C$2:$G1000,
4,
0
)
,
"")</f>
        <v/>
      </c>
    </row>
    <row r="703" ht="15.75" customHeight="1">
      <c r="A703" s="20" t="str">
        <f>'_Working3_'!A703</f>
        <v/>
      </c>
      <c r="B703" s="14" t="str">
        <f>'_Working3_'!B703</f>
        <v/>
      </c>
      <c r="C703" s="14" t="str">
        <f>'_Working3_'!C703</f>
        <v/>
      </c>
      <c r="D703" s="14"/>
      <c r="E703" s="14" t="str">
        <f>'_Working3_'!I703</f>
        <v/>
      </c>
      <c r="F703" s="14" t="str">
        <f>'_Working3_'!J703</f>
        <v/>
      </c>
      <c r="G703" s="54" t="str">
        <f>'_Working3_'!E703</f>
        <v/>
      </c>
      <c r="H703" s="54" t="str">
        <f>IF(
A703,
(G703/1000)*vlookup(
B703,
MasterData!$C$2:$G1000,
4,
0
)
,
"")</f>
        <v/>
      </c>
    </row>
    <row r="704" ht="15.75" customHeight="1">
      <c r="A704" s="20" t="str">
        <f>'_Working3_'!A704</f>
        <v/>
      </c>
      <c r="B704" s="14" t="str">
        <f>'_Working3_'!B704</f>
        <v/>
      </c>
      <c r="C704" s="14" t="str">
        <f>'_Working3_'!C704</f>
        <v/>
      </c>
      <c r="D704" s="14"/>
      <c r="E704" s="14" t="str">
        <f>'_Working3_'!I704</f>
        <v/>
      </c>
      <c r="F704" s="14" t="str">
        <f>'_Working3_'!J704</f>
        <v/>
      </c>
      <c r="G704" s="54" t="str">
        <f>'_Working3_'!E704</f>
        <v/>
      </c>
      <c r="H704" s="54" t="str">
        <f>IF(
A704,
(G704/1000)*vlookup(
B704,
MasterData!$C$2:$G1000,
4,
0
)
,
"")</f>
        <v/>
      </c>
    </row>
    <row r="705" ht="15.75" customHeight="1">
      <c r="A705" s="20" t="str">
        <f>'_Working3_'!A705</f>
        <v/>
      </c>
      <c r="B705" s="14" t="str">
        <f>'_Working3_'!B705</f>
        <v/>
      </c>
      <c r="C705" s="14" t="str">
        <f>'_Working3_'!C705</f>
        <v/>
      </c>
      <c r="D705" s="14"/>
      <c r="E705" s="14" t="str">
        <f>'_Working3_'!I705</f>
        <v/>
      </c>
      <c r="F705" s="14" t="str">
        <f>'_Working3_'!J705</f>
        <v/>
      </c>
      <c r="G705" s="54" t="str">
        <f>'_Working3_'!E705</f>
        <v/>
      </c>
      <c r="H705" s="54" t="str">
        <f>IF(
A705,
(G705/1000)*vlookup(
B705,
MasterData!$C$2:$G1000,
4,
0
)
,
"")</f>
        <v/>
      </c>
    </row>
    <row r="706" ht="15.75" customHeight="1">
      <c r="A706" s="20" t="str">
        <f>'_Working3_'!A706</f>
        <v/>
      </c>
      <c r="B706" s="14" t="str">
        <f>'_Working3_'!B706</f>
        <v/>
      </c>
      <c r="C706" s="14" t="str">
        <f>'_Working3_'!C706</f>
        <v/>
      </c>
      <c r="D706" s="14"/>
      <c r="E706" s="14" t="str">
        <f>'_Working3_'!I706</f>
        <v/>
      </c>
      <c r="F706" s="14" t="str">
        <f>'_Working3_'!J706</f>
        <v/>
      </c>
      <c r="G706" s="54" t="str">
        <f>'_Working3_'!E706</f>
        <v/>
      </c>
      <c r="H706" s="54" t="str">
        <f>IF(
A706,
(G706/1000)*vlookup(
B706,
MasterData!$C$2:$G1000,
4,
0
)
,
"")</f>
        <v/>
      </c>
    </row>
    <row r="707" ht="15.75" customHeight="1">
      <c r="A707" s="20" t="str">
        <f>'_Working3_'!A707</f>
        <v/>
      </c>
      <c r="B707" s="14" t="str">
        <f>'_Working3_'!B707</f>
        <v/>
      </c>
      <c r="C707" s="14" t="str">
        <f>'_Working3_'!C707</f>
        <v/>
      </c>
      <c r="D707" s="14"/>
      <c r="E707" s="14" t="str">
        <f>'_Working3_'!I707</f>
        <v/>
      </c>
      <c r="F707" s="14" t="str">
        <f>'_Working3_'!J707</f>
        <v/>
      </c>
      <c r="G707" s="54" t="str">
        <f>'_Working3_'!E707</f>
        <v/>
      </c>
      <c r="H707" s="54" t="str">
        <f>IF(
A707,
(G707/1000)*vlookup(
B707,
MasterData!$C$2:$G1000,
4,
0
)
,
"")</f>
        <v/>
      </c>
    </row>
    <row r="708" ht="15.75" customHeight="1">
      <c r="A708" s="20" t="str">
        <f>'_Working3_'!A708</f>
        <v/>
      </c>
      <c r="B708" s="14" t="str">
        <f>'_Working3_'!B708</f>
        <v/>
      </c>
      <c r="C708" s="14" t="str">
        <f>'_Working3_'!C708</f>
        <v/>
      </c>
      <c r="D708" s="14"/>
      <c r="E708" s="14" t="str">
        <f>'_Working3_'!I708</f>
        <v/>
      </c>
      <c r="F708" s="14" t="str">
        <f>'_Working3_'!J708</f>
        <v/>
      </c>
      <c r="G708" s="54" t="str">
        <f>'_Working3_'!E708</f>
        <v/>
      </c>
      <c r="H708" s="54" t="str">
        <f>IF(
A708,
(G708/1000)*vlookup(
B708,
MasterData!$C$2:$G1000,
4,
0
)
,
"")</f>
        <v/>
      </c>
    </row>
    <row r="709" ht="15.75" customHeight="1">
      <c r="A709" s="20" t="str">
        <f>'_Working3_'!A709</f>
        <v/>
      </c>
      <c r="B709" s="14" t="str">
        <f>'_Working3_'!B709</f>
        <v/>
      </c>
      <c r="C709" s="14" t="str">
        <f>'_Working3_'!C709</f>
        <v/>
      </c>
      <c r="D709" s="14"/>
      <c r="E709" s="14" t="str">
        <f>'_Working3_'!I709</f>
        <v/>
      </c>
      <c r="F709" s="14" t="str">
        <f>'_Working3_'!J709</f>
        <v/>
      </c>
      <c r="G709" s="54" t="str">
        <f>'_Working3_'!E709</f>
        <v/>
      </c>
      <c r="H709" s="54" t="str">
        <f>IF(
A709,
(G709/1000)*vlookup(
B709,
MasterData!$C$2:$G1000,
4,
0
)
,
"")</f>
        <v/>
      </c>
    </row>
    <row r="710" ht="15.75" customHeight="1">
      <c r="A710" s="20" t="str">
        <f>'_Working3_'!A710</f>
        <v/>
      </c>
      <c r="B710" s="14" t="str">
        <f>'_Working3_'!B710</f>
        <v/>
      </c>
      <c r="C710" s="14" t="str">
        <f>'_Working3_'!C710</f>
        <v/>
      </c>
      <c r="D710" s="14"/>
      <c r="E710" s="14" t="str">
        <f>'_Working3_'!I710</f>
        <v/>
      </c>
      <c r="F710" s="14" t="str">
        <f>'_Working3_'!J710</f>
        <v/>
      </c>
      <c r="G710" s="54" t="str">
        <f>'_Working3_'!E710</f>
        <v/>
      </c>
      <c r="H710" s="54" t="str">
        <f>IF(
A710,
(G710/1000)*vlookup(
B710,
MasterData!$C$2:$G1000,
4,
0
)
,
"")</f>
        <v/>
      </c>
    </row>
    <row r="711" ht="15.75" customHeight="1">
      <c r="A711" s="20" t="str">
        <f>'_Working3_'!A711</f>
        <v/>
      </c>
      <c r="B711" s="14" t="str">
        <f>'_Working3_'!B711</f>
        <v/>
      </c>
      <c r="C711" s="14" t="str">
        <f>'_Working3_'!C711</f>
        <v/>
      </c>
      <c r="D711" s="14"/>
      <c r="E711" s="14" t="str">
        <f>'_Working3_'!I711</f>
        <v/>
      </c>
      <c r="F711" s="14" t="str">
        <f>'_Working3_'!J711</f>
        <v/>
      </c>
      <c r="G711" s="54" t="str">
        <f>'_Working3_'!E711</f>
        <v/>
      </c>
      <c r="H711" s="54" t="str">
        <f>IF(
A711,
(G711/1000)*vlookup(
B711,
MasterData!$C$2:$G1000,
4,
0
)
,
"")</f>
        <v/>
      </c>
    </row>
    <row r="712" ht="15.75" customHeight="1">
      <c r="A712" s="20" t="str">
        <f>'_Working3_'!A712</f>
        <v/>
      </c>
      <c r="B712" s="14" t="str">
        <f>'_Working3_'!B712</f>
        <v/>
      </c>
      <c r="C712" s="14" t="str">
        <f>'_Working3_'!C712</f>
        <v/>
      </c>
      <c r="D712" s="14"/>
      <c r="E712" s="14" t="str">
        <f>'_Working3_'!I712</f>
        <v/>
      </c>
      <c r="F712" s="14" t="str">
        <f>'_Working3_'!J712</f>
        <v/>
      </c>
      <c r="G712" s="54" t="str">
        <f>'_Working3_'!E712</f>
        <v/>
      </c>
      <c r="H712" s="54" t="str">
        <f>IF(
A712,
(G712/1000)*vlookup(
B712,
MasterData!$C$2:$G1000,
4,
0
)
,
"")</f>
        <v/>
      </c>
    </row>
    <row r="713" ht="15.75" customHeight="1">
      <c r="A713" s="20" t="str">
        <f>'_Working3_'!A713</f>
        <v/>
      </c>
      <c r="B713" s="14" t="str">
        <f>'_Working3_'!B713</f>
        <v/>
      </c>
      <c r="C713" s="14" t="str">
        <f>'_Working3_'!C713</f>
        <v/>
      </c>
      <c r="D713" s="14"/>
      <c r="E713" s="14" t="str">
        <f>'_Working3_'!I713</f>
        <v/>
      </c>
      <c r="F713" s="14" t="str">
        <f>'_Working3_'!J713</f>
        <v/>
      </c>
      <c r="G713" s="54" t="str">
        <f>'_Working3_'!E713</f>
        <v/>
      </c>
      <c r="H713" s="54" t="str">
        <f>IF(
A713,
(G713/1000)*vlookup(
B713,
MasterData!$C$2:$G1000,
4,
0
)
,
"")</f>
        <v/>
      </c>
    </row>
    <row r="714" ht="15.75" customHeight="1">
      <c r="A714" s="20" t="str">
        <f>'_Working3_'!A714</f>
        <v/>
      </c>
      <c r="B714" s="14" t="str">
        <f>'_Working3_'!B714</f>
        <v/>
      </c>
      <c r="C714" s="14" t="str">
        <f>'_Working3_'!C714</f>
        <v/>
      </c>
      <c r="D714" s="14"/>
      <c r="E714" s="14" t="str">
        <f>'_Working3_'!I714</f>
        <v/>
      </c>
      <c r="F714" s="14" t="str">
        <f>'_Working3_'!J714</f>
        <v/>
      </c>
      <c r="G714" s="54" t="str">
        <f>'_Working3_'!E714</f>
        <v/>
      </c>
      <c r="H714" s="54" t="str">
        <f>IF(
A714,
(G714/1000)*vlookup(
B714,
MasterData!$C$2:$G1000,
4,
0
)
,
"")</f>
        <v/>
      </c>
    </row>
    <row r="715" ht="15.75" customHeight="1">
      <c r="A715" s="20" t="str">
        <f>'_Working3_'!A715</f>
        <v/>
      </c>
      <c r="B715" s="14" t="str">
        <f>'_Working3_'!B715</f>
        <v/>
      </c>
      <c r="C715" s="14" t="str">
        <f>'_Working3_'!C715</f>
        <v/>
      </c>
      <c r="D715" s="14"/>
      <c r="E715" s="14" t="str">
        <f>'_Working3_'!I715</f>
        <v/>
      </c>
      <c r="F715" s="14" t="str">
        <f>'_Working3_'!J715</f>
        <v/>
      </c>
      <c r="G715" s="54" t="str">
        <f>'_Working3_'!E715</f>
        <v/>
      </c>
      <c r="H715" s="54" t="str">
        <f>IF(
A715,
(G715/1000)*vlookup(
B715,
MasterData!$C$2:$G1000,
4,
0
)
,
"")</f>
        <v/>
      </c>
    </row>
    <row r="716" ht="15.75" customHeight="1">
      <c r="A716" s="20" t="str">
        <f>'_Working3_'!A716</f>
        <v/>
      </c>
      <c r="B716" s="14" t="str">
        <f>'_Working3_'!B716</f>
        <v/>
      </c>
      <c r="C716" s="14" t="str">
        <f>'_Working3_'!C716</f>
        <v/>
      </c>
      <c r="D716" s="14"/>
      <c r="E716" s="14" t="str">
        <f>'_Working3_'!I716</f>
        <v/>
      </c>
      <c r="F716" s="14" t="str">
        <f>'_Working3_'!J716</f>
        <v/>
      </c>
      <c r="G716" s="54" t="str">
        <f>'_Working3_'!E716</f>
        <v/>
      </c>
      <c r="H716" s="54" t="str">
        <f>IF(
A716,
(G716/1000)*vlookup(
B716,
MasterData!$C$2:$G1000,
4,
0
)
,
"")</f>
        <v/>
      </c>
    </row>
    <row r="717" ht="15.75" customHeight="1">
      <c r="A717" s="20" t="str">
        <f>'_Working3_'!A717</f>
        <v/>
      </c>
      <c r="B717" s="14" t="str">
        <f>'_Working3_'!B717</f>
        <v/>
      </c>
      <c r="C717" s="14" t="str">
        <f>'_Working3_'!C717</f>
        <v/>
      </c>
      <c r="D717" s="14"/>
      <c r="E717" s="14" t="str">
        <f>'_Working3_'!I717</f>
        <v/>
      </c>
      <c r="F717" s="14" t="str">
        <f>'_Working3_'!J717</f>
        <v/>
      </c>
      <c r="G717" s="54" t="str">
        <f>'_Working3_'!E717</f>
        <v/>
      </c>
      <c r="H717" s="54" t="str">
        <f>IF(
A717,
(G717/1000)*vlookup(
B717,
MasterData!$C$2:$G1000,
4,
0
)
,
"")</f>
        <v/>
      </c>
    </row>
    <row r="718" ht="15.75" customHeight="1">
      <c r="A718" s="20" t="str">
        <f>'_Working3_'!A718</f>
        <v/>
      </c>
      <c r="B718" s="14" t="str">
        <f>'_Working3_'!B718</f>
        <v/>
      </c>
      <c r="C718" s="14" t="str">
        <f>'_Working3_'!C718</f>
        <v/>
      </c>
      <c r="D718" s="14"/>
      <c r="E718" s="14" t="str">
        <f>'_Working3_'!I718</f>
        <v/>
      </c>
      <c r="F718" s="14" t="str">
        <f>'_Working3_'!J718</f>
        <v/>
      </c>
      <c r="G718" s="54" t="str">
        <f>'_Working3_'!E718</f>
        <v/>
      </c>
      <c r="H718" s="54" t="str">
        <f>IF(
A718,
(G718/1000)*vlookup(
B718,
MasterData!$C$2:$G1000,
4,
0
)
,
"")</f>
        <v/>
      </c>
    </row>
    <row r="719" ht="15.75" customHeight="1">
      <c r="A719" s="20" t="str">
        <f>'_Working3_'!A719</f>
        <v/>
      </c>
      <c r="B719" s="14" t="str">
        <f>'_Working3_'!B719</f>
        <v/>
      </c>
      <c r="C719" s="14" t="str">
        <f>'_Working3_'!C719</f>
        <v/>
      </c>
      <c r="D719" s="14"/>
      <c r="E719" s="14" t="str">
        <f>'_Working3_'!I719</f>
        <v/>
      </c>
      <c r="F719" s="14" t="str">
        <f>'_Working3_'!J719</f>
        <v/>
      </c>
      <c r="G719" s="54" t="str">
        <f>'_Working3_'!E719</f>
        <v/>
      </c>
      <c r="H719" s="54" t="str">
        <f>IF(
A719,
(G719/1000)*vlookup(
B719,
MasterData!$C$2:$G1000,
4,
0
)
,
"")</f>
        <v/>
      </c>
    </row>
    <row r="720" ht="15.75" customHeight="1">
      <c r="A720" s="20" t="str">
        <f>'_Working3_'!A720</f>
        <v/>
      </c>
      <c r="B720" s="14" t="str">
        <f>'_Working3_'!B720</f>
        <v/>
      </c>
      <c r="C720" s="14" t="str">
        <f>'_Working3_'!C720</f>
        <v/>
      </c>
      <c r="D720" s="14"/>
      <c r="E720" s="14" t="str">
        <f>'_Working3_'!I720</f>
        <v/>
      </c>
      <c r="F720" s="14" t="str">
        <f>'_Working3_'!J720</f>
        <v/>
      </c>
      <c r="G720" s="54" t="str">
        <f>'_Working3_'!E720</f>
        <v/>
      </c>
      <c r="H720" s="54" t="str">
        <f>IF(
A720,
(G720/1000)*vlookup(
B720,
MasterData!$C$2:$G1000,
4,
0
)
,
"")</f>
        <v/>
      </c>
    </row>
    <row r="721" ht="15.75" customHeight="1">
      <c r="A721" s="20" t="str">
        <f>'_Working3_'!A721</f>
        <v/>
      </c>
      <c r="B721" s="14" t="str">
        <f>'_Working3_'!B721</f>
        <v/>
      </c>
      <c r="C721" s="14" t="str">
        <f>'_Working3_'!C721</f>
        <v/>
      </c>
      <c r="D721" s="14"/>
      <c r="E721" s="14" t="str">
        <f>'_Working3_'!I721</f>
        <v/>
      </c>
      <c r="F721" s="14" t="str">
        <f>'_Working3_'!J721</f>
        <v/>
      </c>
      <c r="G721" s="54" t="str">
        <f>'_Working3_'!E721</f>
        <v/>
      </c>
      <c r="H721" s="54" t="str">
        <f>IF(
A721,
(G721/1000)*vlookup(
B721,
MasterData!$C$2:$G1000,
4,
0
)
,
"")</f>
        <v/>
      </c>
    </row>
    <row r="722" ht="15.75" customHeight="1">
      <c r="A722" s="20" t="str">
        <f>'_Working3_'!A722</f>
        <v/>
      </c>
      <c r="B722" s="14" t="str">
        <f>'_Working3_'!B722</f>
        <v/>
      </c>
      <c r="C722" s="14" t="str">
        <f>'_Working3_'!C722</f>
        <v/>
      </c>
      <c r="D722" s="14"/>
      <c r="E722" s="14" t="str">
        <f>'_Working3_'!I722</f>
        <v/>
      </c>
      <c r="F722" s="14" t="str">
        <f>'_Working3_'!J722</f>
        <v/>
      </c>
      <c r="G722" s="54" t="str">
        <f>'_Working3_'!E722</f>
        <v/>
      </c>
      <c r="H722" s="54" t="str">
        <f>IF(
A722,
(G722/1000)*vlookup(
B722,
MasterData!$C$2:$G1000,
4,
0
)
,
"")</f>
        <v/>
      </c>
    </row>
    <row r="723" ht="15.75" customHeight="1">
      <c r="A723" s="20" t="str">
        <f>'_Working3_'!A723</f>
        <v/>
      </c>
      <c r="B723" s="14" t="str">
        <f>'_Working3_'!B723</f>
        <v/>
      </c>
      <c r="C723" s="14" t="str">
        <f>'_Working3_'!C723</f>
        <v/>
      </c>
      <c r="D723" s="14"/>
      <c r="E723" s="14" t="str">
        <f>'_Working3_'!I723</f>
        <v/>
      </c>
      <c r="F723" s="14" t="str">
        <f>'_Working3_'!J723</f>
        <v/>
      </c>
      <c r="G723" s="54" t="str">
        <f>'_Working3_'!E723</f>
        <v/>
      </c>
      <c r="H723" s="54" t="str">
        <f>IF(
A723,
(G723/1000)*vlookup(
B723,
MasterData!$C$2:$G1000,
4,
0
)
,
"")</f>
        <v/>
      </c>
    </row>
    <row r="724" ht="15.75" customHeight="1">
      <c r="A724" s="20" t="str">
        <f>'_Working3_'!A724</f>
        <v/>
      </c>
      <c r="B724" s="14" t="str">
        <f>'_Working3_'!B724</f>
        <v/>
      </c>
      <c r="C724" s="14" t="str">
        <f>'_Working3_'!C724</f>
        <v/>
      </c>
      <c r="D724" s="14"/>
      <c r="E724" s="14" t="str">
        <f>'_Working3_'!I724</f>
        <v/>
      </c>
      <c r="F724" s="14" t="str">
        <f>'_Working3_'!J724</f>
        <v/>
      </c>
      <c r="G724" s="54" t="str">
        <f>'_Working3_'!E724</f>
        <v/>
      </c>
      <c r="H724" s="54" t="str">
        <f>IF(
A724,
(G724/1000)*vlookup(
B724,
MasterData!$C$2:$G1000,
4,
0
)
,
"")</f>
        <v/>
      </c>
    </row>
    <row r="725" ht="15.75" customHeight="1">
      <c r="A725" s="20" t="str">
        <f>'_Working3_'!A725</f>
        <v/>
      </c>
      <c r="B725" s="14" t="str">
        <f>'_Working3_'!B725</f>
        <v/>
      </c>
      <c r="C725" s="14" t="str">
        <f>'_Working3_'!C725</f>
        <v/>
      </c>
      <c r="D725" s="14"/>
      <c r="E725" s="14" t="str">
        <f>'_Working3_'!I725</f>
        <v/>
      </c>
      <c r="F725" s="14" t="str">
        <f>'_Working3_'!J725</f>
        <v/>
      </c>
      <c r="G725" s="54" t="str">
        <f>'_Working3_'!E725</f>
        <v/>
      </c>
      <c r="H725" s="54" t="str">
        <f>IF(
A725,
(G725/1000)*vlookup(
B725,
MasterData!$C$2:$G1000,
4,
0
)
,
"")</f>
        <v/>
      </c>
    </row>
    <row r="726" ht="15.75" customHeight="1">
      <c r="A726" s="20" t="str">
        <f>'_Working3_'!A726</f>
        <v/>
      </c>
      <c r="B726" s="14" t="str">
        <f>'_Working3_'!B726</f>
        <v/>
      </c>
      <c r="C726" s="14" t="str">
        <f>'_Working3_'!C726</f>
        <v/>
      </c>
      <c r="D726" s="14"/>
      <c r="E726" s="14" t="str">
        <f>'_Working3_'!I726</f>
        <v/>
      </c>
      <c r="F726" s="14" t="str">
        <f>'_Working3_'!J726</f>
        <v/>
      </c>
      <c r="G726" s="54" t="str">
        <f>'_Working3_'!E726</f>
        <v/>
      </c>
      <c r="H726" s="54" t="str">
        <f>IF(
A726,
(G726/1000)*vlookup(
B726,
MasterData!$C$2:$G1000,
4,
0
)
,
"")</f>
        <v/>
      </c>
    </row>
    <row r="727" ht="15.75" customHeight="1">
      <c r="A727" s="20" t="str">
        <f>'_Working3_'!A727</f>
        <v/>
      </c>
      <c r="B727" s="14" t="str">
        <f>'_Working3_'!B727</f>
        <v/>
      </c>
      <c r="C727" s="14" t="str">
        <f>'_Working3_'!C727</f>
        <v/>
      </c>
      <c r="D727" s="14"/>
      <c r="E727" s="14" t="str">
        <f>'_Working3_'!I727</f>
        <v/>
      </c>
      <c r="F727" s="14" t="str">
        <f>'_Working3_'!J727</f>
        <v/>
      </c>
      <c r="G727" s="54" t="str">
        <f>'_Working3_'!E727</f>
        <v/>
      </c>
      <c r="H727" s="54" t="str">
        <f>IF(
A727,
(G727/1000)*vlookup(
B727,
MasterData!$C$2:$G1000,
4,
0
)
,
"")</f>
        <v/>
      </c>
    </row>
    <row r="728" ht="15.75" customHeight="1">
      <c r="A728" s="20" t="str">
        <f>'_Working3_'!A728</f>
        <v/>
      </c>
      <c r="B728" s="14" t="str">
        <f>'_Working3_'!B728</f>
        <v/>
      </c>
      <c r="C728" s="14" t="str">
        <f>'_Working3_'!C728</f>
        <v/>
      </c>
      <c r="D728" s="14"/>
      <c r="E728" s="14" t="str">
        <f>'_Working3_'!I728</f>
        <v/>
      </c>
      <c r="F728" s="14" t="str">
        <f>'_Working3_'!J728</f>
        <v/>
      </c>
      <c r="G728" s="54" t="str">
        <f>'_Working3_'!E728</f>
        <v/>
      </c>
      <c r="H728" s="54" t="str">
        <f>IF(
A728,
(G728/1000)*vlookup(
B728,
MasterData!$C$2:$G1000,
4,
0
)
,
"")</f>
        <v/>
      </c>
    </row>
    <row r="729" ht="15.75" customHeight="1">
      <c r="A729" s="20" t="str">
        <f>'_Working3_'!A729</f>
        <v/>
      </c>
      <c r="B729" s="14" t="str">
        <f>'_Working3_'!B729</f>
        <v/>
      </c>
      <c r="C729" s="14" t="str">
        <f>'_Working3_'!C729</f>
        <v/>
      </c>
      <c r="D729" s="14"/>
      <c r="E729" s="14" t="str">
        <f>'_Working3_'!I729</f>
        <v/>
      </c>
      <c r="F729" s="14" t="str">
        <f>'_Working3_'!J729</f>
        <v/>
      </c>
      <c r="G729" s="54" t="str">
        <f>'_Working3_'!E729</f>
        <v/>
      </c>
      <c r="H729" s="54" t="str">
        <f>IF(
A729,
(G729/1000)*vlookup(
B729,
MasterData!$C$2:$G1000,
4,
0
)
,
"")</f>
        <v/>
      </c>
    </row>
    <row r="730" ht="15.75" customHeight="1">
      <c r="A730" s="20" t="str">
        <f>'_Working3_'!A730</f>
        <v/>
      </c>
      <c r="B730" s="14" t="str">
        <f>'_Working3_'!B730</f>
        <v/>
      </c>
      <c r="C730" s="14" t="str">
        <f>'_Working3_'!C730</f>
        <v/>
      </c>
      <c r="D730" s="14"/>
      <c r="E730" s="14" t="str">
        <f>'_Working3_'!I730</f>
        <v/>
      </c>
      <c r="F730" s="14" t="str">
        <f>'_Working3_'!J730</f>
        <v/>
      </c>
      <c r="G730" s="54" t="str">
        <f>'_Working3_'!E730</f>
        <v/>
      </c>
      <c r="H730" s="54" t="str">
        <f>IF(
A730,
(G730/1000)*vlookup(
B730,
MasterData!$C$2:$G1000,
4,
0
)
,
"")</f>
        <v/>
      </c>
    </row>
    <row r="731" ht="15.75" customHeight="1">
      <c r="A731" s="20" t="str">
        <f>'_Working3_'!A731</f>
        <v/>
      </c>
      <c r="B731" s="14" t="str">
        <f>'_Working3_'!B731</f>
        <v/>
      </c>
      <c r="C731" s="14" t="str">
        <f>'_Working3_'!C731</f>
        <v/>
      </c>
      <c r="D731" s="14"/>
      <c r="E731" s="14" t="str">
        <f>'_Working3_'!I731</f>
        <v/>
      </c>
      <c r="F731" s="14" t="str">
        <f>'_Working3_'!J731</f>
        <v/>
      </c>
      <c r="G731" s="54" t="str">
        <f>'_Working3_'!E731</f>
        <v/>
      </c>
      <c r="H731" s="54" t="str">
        <f>IF(
A731,
(G731/1000)*vlookup(
B731,
MasterData!$C$2:$G1000,
4,
0
)
,
"")</f>
        <v/>
      </c>
    </row>
    <row r="732" ht="15.75" customHeight="1">
      <c r="A732" s="20" t="str">
        <f>'_Working3_'!A732</f>
        <v/>
      </c>
      <c r="B732" s="14" t="str">
        <f>'_Working3_'!B732</f>
        <v/>
      </c>
      <c r="C732" s="14" t="str">
        <f>'_Working3_'!C732</f>
        <v/>
      </c>
      <c r="D732" s="14"/>
      <c r="E732" s="14" t="str">
        <f>'_Working3_'!I732</f>
        <v/>
      </c>
      <c r="F732" s="14" t="str">
        <f>'_Working3_'!J732</f>
        <v/>
      </c>
      <c r="G732" s="54" t="str">
        <f>'_Working3_'!E732</f>
        <v/>
      </c>
      <c r="H732" s="54" t="str">
        <f>IF(
A732,
(G732/1000)*vlookup(
B732,
MasterData!$C$2:$G1000,
4,
0
)
,
"")</f>
        <v/>
      </c>
    </row>
    <row r="733" ht="15.75" customHeight="1">
      <c r="A733" s="20" t="str">
        <f>'_Working3_'!A733</f>
        <v/>
      </c>
      <c r="B733" s="14" t="str">
        <f>'_Working3_'!B733</f>
        <v/>
      </c>
      <c r="C733" s="14" t="str">
        <f>'_Working3_'!C733</f>
        <v/>
      </c>
      <c r="D733" s="14"/>
      <c r="E733" s="14" t="str">
        <f>'_Working3_'!I733</f>
        <v/>
      </c>
      <c r="F733" s="14" t="str">
        <f>'_Working3_'!J733</f>
        <v/>
      </c>
      <c r="G733" s="54" t="str">
        <f>'_Working3_'!E733</f>
        <v/>
      </c>
      <c r="H733" s="54" t="str">
        <f>IF(
A733,
(G733/1000)*vlookup(
B733,
MasterData!$C$2:$G1000,
4,
0
)
,
"")</f>
        <v/>
      </c>
    </row>
    <row r="734" ht="15.75" customHeight="1">
      <c r="A734" s="20" t="str">
        <f>'_Working3_'!A734</f>
        <v/>
      </c>
      <c r="B734" s="14" t="str">
        <f>'_Working3_'!B734</f>
        <v/>
      </c>
      <c r="C734" s="14" t="str">
        <f>'_Working3_'!C734</f>
        <v/>
      </c>
      <c r="D734" s="14"/>
      <c r="E734" s="14" t="str">
        <f>'_Working3_'!I734</f>
        <v/>
      </c>
      <c r="F734" s="14" t="str">
        <f>'_Working3_'!J734</f>
        <v/>
      </c>
      <c r="G734" s="54" t="str">
        <f>'_Working3_'!E734</f>
        <v/>
      </c>
      <c r="H734" s="54" t="str">
        <f>IF(
A734,
(G734/1000)*vlookup(
B734,
MasterData!$C$2:$G1000,
4,
0
)
,
"")</f>
        <v/>
      </c>
    </row>
    <row r="735" ht="15.75" customHeight="1">
      <c r="A735" s="20" t="str">
        <f>'_Working3_'!A735</f>
        <v/>
      </c>
      <c r="B735" s="14" t="str">
        <f>'_Working3_'!B735</f>
        <v/>
      </c>
      <c r="C735" s="14" t="str">
        <f>'_Working3_'!C735</f>
        <v/>
      </c>
      <c r="D735" s="14"/>
      <c r="E735" s="14" t="str">
        <f>'_Working3_'!I735</f>
        <v/>
      </c>
      <c r="F735" s="14" t="str">
        <f>'_Working3_'!J735</f>
        <v/>
      </c>
      <c r="G735" s="54" t="str">
        <f>'_Working3_'!E735</f>
        <v/>
      </c>
      <c r="H735" s="54" t="str">
        <f>IF(
A735,
(G735/1000)*vlookup(
B735,
MasterData!$C$2:$G1000,
4,
0
)
,
"")</f>
        <v/>
      </c>
    </row>
    <row r="736" ht="15.75" customHeight="1">
      <c r="A736" s="20" t="str">
        <f>'_Working3_'!A736</f>
        <v/>
      </c>
      <c r="B736" s="14" t="str">
        <f>'_Working3_'!B736</f>
        <v/>
      </c>
      <c r="C736" s="14" t="str">
        <f>'_Working3_'!C736</f>
        <v/>
      </c>
      <c r="D736" s="14"/>
      <c r="E736" s="14" t="str">
        <f>'_Working3_'!I736</f>
        <v/>
      </c>
      <c r="F736" s="14" t="str">
        <f>'_Working3_'!J736</f>
        <v/>
      </c>
      <c r="G736" s="54" t="str">
        <f>'_Working3_'!E736</f>
        <v/>
      </c>
      <c r="H736" s="54" t="str">
        <f>IF(
A736,
(G736/1000)*vlookup(
B736,
MasterData!$C$2:$G1000,
4,
0
)
,
"")</f>
        <v/>
      </c>
    </row>
    <row r="737" ht="15.75" customHeight="1">
      <c r="A737" s="20" t="str">
        <f>'_Working3_'!A737</f>
        <v/>
      </c>
      <c r="B737" s="14" t="str">
        <f>'_Working3_'!B737</f>
        <v/>
      </c>
      <c r="C737" s="14" t="str">
        <f>'_Working3_'!C737</f>
        <v/>
      </c>
      <c r="D737" s="14"/>
      <c r="E737" s="14" t="str">
        <f>'_Working3_'!I737</f>
        <v/>
      </c>
      <c r="F737" s="14" t="str">
        <f>'_Working3_'!J737</f>
        <v/>
      </c>
      <c r="G737" s="54" t="str">
        <f>'_Working3_'!E737</f>
        <v/>
      </c>
      <c r="H737" s="54" t="str">
        <f>IF(
A737,
(G737/1000)*vlookup(
B737,
MasterData!$C$2:$G1000,
4,
0
)
,
"")</f>
        <v/>
      </c>
    </row>
    <row r="738" ht="15.75" customHeight="1">
      <c r="A738" s="20" t="str">
        <f>'_Working3_'!A738</f>
        <v/>
      </c>
      <c r="B738" s="14" t="str">
        <f>'_Working3_'!B738</f>
        <v/>
      </c>
      <c r="C738" s="14" t="str">
        <f>'_Working3_'!C738</f>
        <v/>
      </c>
      <c r="D738" s="14"/>
      <c r="E738" s="14" t="str">
        <f>'_Working3_'!I738</f>
        <v/>
      </c>
      <c r="F738" s="14" t="str">
        <f>'_Working3_'!J738</f>
        <v/>
      </c>
      <c r="G738" s="54" t="str">
        <f>'_Working3_'!E738</f>
        <v/>
      </c>
      <c r="H738" s="54" t="str">
        <f>IF(
A738,
(G738/1000)*vlookup(
B738,
MasterData!$C$2:$G1000,
4,
0
)
,
"")</f>
        <v/>
      </c>
    </row>
    <row r="739" ht="15.75" customHeight="1">
      <c r="A739" s="20" t="str">
        <f>'_Working3_'!A739</f>
        <v/>
      </c>
      <c r="B739" s="14" t="str">
        <f>'_Working3_'!B739</f>
        <v/>
      </c>
      <c r="C739" s="14" t="str">
        <f>'_Working3_'!C739</f>
        <v/>
      </c>
      <c r="D739" s="14"/>
      <c r="E739" s="14" t="str">
        <f>'_Working3_'!I739</f>
        <v/>
      </c>
      <c r="F739" s="14" t="str">
        <f>'_Working3_'!J739</f>
        <v/>
      </c>
      <c r="G739" s="54" t="str">
        <f>'_Working3_'!E739</f>
        <v/>
      </c>
      <c r="H739" s="54" t="str">
        <f>IF(
A739,
(G739/1000)*vlookup(
B739,
MasterData!$C$2:$G1000,
4,
0
)
,
"")</f>
        <v/>
      </c>
    </row>
    <row r="740" ht="15.75" customHeight="1">
      <c r="A740" s="20" t="str">
        <f>'_Working3_'!A740</f>
        <v/>
      </c>
      <c r="B740" s="14" t="str">
        <f>'_Working3_'!B740</f>
        <v/>
      </c>
      <c r="C740" s="14" t="str">
        <f>'_Working3_'!C740</f>
        <v/>
      </c>
      <c r="D740" s="14"/>
      <c r="E740" s="14" t="str">
        <f>'_Working3_'!I740</f>
        <v/>
      </c>
      <c r="F740" s="14" t="str">
        <f>'_Working3_'!J740</f>
        <v/>
      </c>
      <c r="G740" s="54" t="str">
        <f>'_Working3_'!E740</f>
        <v/>
      </c>
      <c r="H740" s="54" t="str">
        <f>IF(
A740,
(G740/1000)*vlookup(
B740,
MasterData!$C$2:$G1000,
4,
0
)
,
"")</f>
        <v/>
      </c>
    </row>
    <row r="741" ht="15.75" customHeight="1">
      <c r="A741" s="20" t="str">
        <f>'_Working3_'!A741</f>
        <v/>
      </c>
      <c r="B741" s="14" t="str">
        <f>'_Working3_'!B741</f>
        <v/>
      </c>
      <c r="C741" s="14" t="str">
        <f>'_Working3_'!C741</f>
        <v/>
      </c>
      <c r="D741" s="14"/>
      <c r="E741" s="14" t="str">
        <f>'_Working3_'!I741</f>
        <v/>
      </c>
      <c r="F741" s="14" t="str">
        <f>'_Working3_'!J741</f>
        <v/>
      </c>
      <c r="G741" s="54" t="str">
        <f>'_Working3_'!E741</f>
        <v/>
      </c>
      <c r="H741" s="54" t="str">
        <f>IF(
A741,
(G741/1000)*vlookup(
B741,
MasterData!$C$2:$G1000,
4,
0
)
,
"")</f>
        <v/>
      </c>
    </row>
    <row r="742" ht="15.75" customHeight="1">
      <c r="A742" s="20" t="str">
        <f>'_Working3_'!A742</f>
        <v/>
      </c>
      <c r="B742" s="14" t="str">
        <f>'_Working3_'!B742</f>
        <v/>
      </c>
      <c r="C742" s="14" t="str">
        <f>'_Working3_'!C742</f>
        <v/>
      </c>
      <c r="D742" s="14"/>
      <c r="E742" s="14" t="str">
        <f>'_Working3_'!I742</f>
        <v/>
      </c>
      <c r="F742" s="14" t="str">
        <f>'_Working3_'!J742</f>
        <v/>
      </c>
      <c r="G742" s="54" t="str">
        <f>'_Working3_'!E742</f>
        <v/>
      </c>
      <c r="H742" s="54" t="str">
        <f>IF(
A742,
(G742/1000)*vlookup(
B742,
MasterData!$C$2:$G1000,
4,
0
)
,
"")</f>
        <v/>
      </c>
    </row>
    <row r="743" ht="15.75" customHeight="1">
      <c r="A743" s="20" t="str">
        <f>'_Working3_'!A743</f>
        <v/>
      </c>
      <c r="B743" s="14" t="str">
        <f>'_Working3_'!B743</f>
        <v/>
      </c>
      <c r="C743" s="14" t="str">
        <f>'_Working3_'!C743</f>
        <v/>
      </c>
      <c r="D743" s="14"/>
      <c r="E743" s="14" t="str">
        <f>'_Working3_'!I743</f>
        <v/>
      </c>
      <c r="F743" s="14" t="str">
        <f>'_Working3_'!J743</f>
        <v/>
      </c>
      <c r="G743" s="54" t="str">
        <f>'_Working3_'!E743</f>
        <v/>
      </c>
      <c r="H743" s="54" t="str">
        <f>IF(
A743,
(G743/1000)*vlookup(
B743,
MasterData!$C$2:$G1000,
4,
0
)
,
"")</f>
        <v/>
      </c>
    </row>
    <row r="744" ht="15.75" customHeight="1">
      <c r="A744" s="20" t="str">
        <f>'_Working3_'!A744</f>
        <v/>
      </c>
      <c r="B744" s="14" t="str">
        <f>'_Working3_'!B744</f>
        <v/>
      </c>
      <c r="C744" s="14" t="str">
        <f>'_Working3_'!C744</f>
        <v/>
      </c>
      <c r="D744" s="14"/>
      <c r="E744" s="14" t="str">
        <f>'_Working3_'!I744</f>
        <v/>
      </c>
      <c r="F744" s="14" t="str">
        <f>'_Working3_'!J744</f>
        <v/>
      </c>
      <c r="G744" s="54" t="str">
        <f>'_Working3_'!E744</f>
        <v/>
      </c>
      <c r="H744" s="54" t="str">
        <f>IF(
A744,
(G744/1000)*vlookup(
B744,
MasterData!$C$2:$G1000,
4,
0
)
,
"")</f>
        <v/>
      </c>
    </row>
    <row r="745" ht="15.75" customHeight="1">
      <c r="A745" s="20" t="str">
        <f>'_Working3_'!A745</f>
        <v/>
      </c>
      <c r="B745" s="14" t="str">
        <f>'_Working3_'!B745</f>
        <v/>
      </c>
      <c r="C745" s="14" t="str">
        <f>'_Working3_'!C745</f>
        <v/>
      </c>
      <c r="D745" s="14"/>
      <c r="E745" s="14" t="str">
        <f>'_Working3_'!I745</f>
        <v/>
      </c>
      <c r="F745" s="14" t="str">
        <f>'_Working3_'!J745</f>
        <v/>
      </c>
      <c r="G745" s="54" t="str">
        <f>'_Working3_'!E745</f>
        <v/>
      </c>
      <c r="H745" s="54" t="str">
        <f>IF(
A745,
(G745/1000)*vlookup(
B745,
MasterData!$C$2:$G1000,
4,
0
)
,
"")</f>
        <v/>
      </c>
    </row>
    <row r="746" ht="15.75" customHeight="1">
      <c r="A746" s="20" t="str">
        <f>'_Working3_'!A746</f>
        <v/>
      </c>
      <c r="B746" s="14" t="str">
        <f>'_Working3_'!B746</f>
        <v/>
      </c>
      <c r="C746" s="14" t="str">
        <f>'_Working3_'!C746</f>
        <v/>
      </c>
      <c r="D746" s="14"/>
      <c r="E746" s="14" t="str">
        <f>'_Working3_'!I746</f>
        <v/>
      </c>
      <c r="F746" s="14" t="str">
        <f>'_Working3_'!J746</f>
        <v/>
      </c>
      <c r="G746" s="54" t="str">
        <f>'_Working3_'!E746</f>
        <v/>
      </c>
      <c r="H746" s="54" t="str">
        <f>IF(
A746,
(G746/1000)*vlookup(
B746,
MasterData!$C$2:$G1000,
4,
0
)
,
"")</f>
        <v/>
      </c>
    </row>
    <row r="747" ht="15.75" customHeight="1">
      <c r="A747" s="20" t="str">
        <f>'_Working3_'!A747</f>
        <v/>
      </c>
      <c r="B747" s="14" t="str">
        <f>'_Working3_'!B747</f>
        <v/>
      </c>
      <c r="C747" s="14" t="str">
        <f>'_Working3_'!C747</f>
        <v/>
      </c>
      <c r="D747" s="14"/>
      <c r="E747" s="14" t="str">
        <f>'_Working3_'!I747</f>
        <v/>
      </c>
      <c r="F747" s="14" t="str">
        <f>'_Working3_'!J747</f>
        <v/>
      </c>
      <c r="G747" s="54" t="str">
        <f>'_Working3_'!E747</f>
        <v/>
      </c>
      <c r="H747" s="54" t="str">
        <f>IF(
A747,
(G747/1000)*vlookup(
B747,
MasterData!$C$2:$G1000,
4,
0
)
,
"")</f>
        <v/>
      </c>
    </row>
    <row r="748" ht="15.75" customHeight="1">
      <c r="A748" s="20" t="str">
        <f>'_Working3_'!A748</f>
        <v/>
      </c>
      <c r="B748" s="14" t="str">
        <f>'_Working3_'!B748</f>
        <v/>
      </c>
      <c r="C748" s="14" t="str">
        <f>'_Working3_'!C748</f>
        <v/>
      </c>
      <c r="D748" s="14"/>
      <c r="E748" s="14" t="str">
        <f>'_Working3_'!I748</f>
        <v/>
      </c>
      <c r="F748" s="14" t="str">
        <f>'_Working3_'!J748</f>
        <v/>
      </c>
      <c r="G748" s="54" t="str">
        <f>'_Working3_'!E748</f>
        <v/>
      </c>
      <c r="H748" s="54" t="str">
        <f>IF(
A748,
(G748/1000)*vlookup(
B748,
MasterData!$C$2:$G1000,
4,
0
)
,
"")</f>
        <v/>
      </c>
    </row>
    <row r="749" ht="15.75" customHeight="1">
      <c r="A749" s="20" t="str">
        <f>'_Working3_'!A749</f>
        <v/>
      </c>
      <c r="B749" s="14" t="str">
        <f>'_Working3_'!B749</f>
        <v/>
      </c>
      <c r="C749" s="14" t="str">
        <f>'_Working3_'!C749</f>
        <v/>
      </c>
      <c r="D749" s="14"/>
      <c r="E749" s="14" t="str">
        <f>'_Working3_'!I749</f>
        <v/>
      </c>
      <c r="F749" s="14" t="str">
        <f>'_Working3_'!J749</f>
        <v/>
      </c>
      <c r="G749" s="54" t="str">
        <f>'_Working3_'!E749</f>
        <v/>
      </c>
      <c r="H749" s="54" t="str">
        <f>IF(
A749,
(G749/1000)*vlookup(
B749,
MasterData!$C$2:$G1000,
4,
0
)
,
"")</f>
        <v/>
      </c>
    </row>
    <row r="750" ht="15.75" customHeight="1">
      <c r="A750" s="20" t="str">
        <f>'_Working3_'!A750</f>
        <v/>
      </c>
      <c r="B750" s="14" t="str">
        <f>'_Working3_'!B750</f>
        <v/>
      </c>
      <c r="C750" s="14" t="str">
        <f>'_Working3_'!C750</f>
        <v/>
      </c>
      <c r="D750" s="14"/>
      <c r="E750" s="14" t="str">
        <f>'_Working3_'!I750</f>
        <v/>
      </c>
      <c r="F750" s="14" t="str">
        <f>'_Working3_'!J750</f>
        <v/>
      </c>
      <c r="G750" s="54" t="str">
        <f>'_Working3_'!E750</f>
        <v/>
      </c>
      <c r="H750" s="54" t="str">
        <f>IF(
A750,
(G750/1000)*vlookup(
B750,
MasterData!$C$2:$G1000,
4,
0
)
,
"")</f>
        <v/>
      </c>
    </row>
    <row r="751" ht="15.75" customHeight="1">
      <c r="A751" s="20" t="str">
        <f>'_Working3_'!A751</f>
        <v/>
      </c>
      <c r="B751" s="14" t="str">
        <f>'_Working3_'!B751</f>
        <v/>
      </c>
      <c r="C751" s="14" t="str">
        <f>'_Working3_'!C751</f>
        <v/>
      </c>
      <c r="D751" s="14"/>
      <c r="E751" s="14" t="str">
        <f>'_Working3_'!I751</f>
        <v/>
      </c>
      <c r="F751" s="14" t="str">
        <f>'_Working3_'!J751</f>
        <v/>
      </c>
      <c r="G751" s="54" t="str">
        <f>'_Working3_'!E751</f>
        <v/>
      </c>
      <c r="H751" s="54" t="str">
        <f>IF(
A751,
(G751/1000)*vlookup(
B751,
MasterData!$C$2:$G1000,
4,
0
)
,
"")</f>
        <v/>
      </c>
    </row>
    <row r="752" ht="15.75" customHeight="1">
      <c r="A752" s="20" t="str">
        <f>'_Working3_'!A752</f>
        <v/>
      </c>
      <c r="B752" s="14" t="str">
        <f>'_Working3_'!B752</f>
        <v/>
      </c>
      <c r="C752" s="14" t="str">
        <f>'_Working3_'!C752</f>
        <v/>
      </c>
      <c r="D752" s="14"/>
      <c r="E752" s="14" t="str">
        <f>'_Working3_'!I752</f>
        <v/>
      </c>
      <c r="F752" s="14" t="str">
        <f>'_Working3_'!J752</f>
        <v/>
      </c>
      <c r="G752" s="54" t="str">
        <f>'_Working3_'!E752</f>
        <v/>
      </c>
      <c r="H752" s="54" t="str">
        <f>IF(
A752,
(G752/1000)*vlookup(
B752,
MasterData!$C$2:$G1000,
4,
0
)
,
"")</f>
        <v/>
      </c>
    </row>
    <row r="753" ht="15.75" customHeight="1">
      <c r="A753" s="20" t="str">
        <f>'_Working3_'!A753</f>
        <v/>
      </c>
      <c r="B753" s="14" t="str">
        <f>'_Working3_'!B753</f>
        <v/>
      </c>
      <c r="C753" s="14" t="str">
        <f>'_Working3_'!C753</f>
        <v/>
      </c>
      <c r="D753" s="14"/>
      <c r="E753" s="14" t="str">
        <f>'_Working3_'!I753</f>
        <v/>
      </c>
      <c r="F753" s="14" t="str">
        <f>'_Working3_'!J753</f>
        <v/>
      </c>
      <c r="G753" s="54" t="str">
        <f>'_Working3_'!E753</f>
        <v/>
      </c>
      <c r="H753" s="54" t="str">
        <f>IF(
A753,
(G753/1000)*vlookup(
B753,
MasterData!$C$2:$G1000,
4,
0
)
,
"")</f>
        <v/>
      </c>
    </row>
    <row r="754" ht="15.75" customHeight="1">
      <c r="A754" s="20" t="str">
        <f>'_Working3_'!A754</f>
        <v/>
      </c>
      <c r="B754" s="14" t="str">
        <f>'_Working3_'!B754</f>
        <v/>
      </c>
      <c r="C754" s="14" t="str">
        <f>'_Working3_'!C754</f>
        <v/>
      </c>
      <c r="D754" s="14"/>
      <c r="E754" s="14" t="str">
        <f>'_Working3_'!I754</f>
        <v/>
      </c>
      <c r="F754" s="14" t="str">
        <f>'_Working3_'!J754</f>
        <v/>
      </c>
      <c r="G754" s="54" t="str">
        <f>'_Working3_'!E754</f>
        <v/>
      </c>
      <c r="H754" s="54" t="str">
        <f>IF(
A754,
(G754/1000)*vlookup(
B754,
MasterData!$C$2:$G1000,
4,
0
)
,
"")</f>
        <v/>
      </c>
    </row>
    <row r="755" ht="15.75" customHeight="1">
      <c r="A755" s="20" t="str">
        <f>'_Working3_'!A755</f>
        <v/>
      </c>
      <c r="B755" s="14" t="str">
        <f>'_Working3_'!B755</f>
        <v/>
      </c>
      <c r="C755" s="14" t="str">
        <f>'_Working3_'!C755</f>
        <v/>
      </c>
      <c r="D755" s="14"/>
      <c r="E755" s="14" t="str">
        <f>'_Working3_'!I755</f>
        <v/>
      </c>
      <c r="F755" s="14" t="str">
        <f>'_Working3_'!J755</f>
        <v/>
      </c>
      <c r="G755" s="54" t="str">
        <f>'_Working3_'!E755</f>
        <v/>
      </c>
      <c r="H755" s="54" t="str">
        <f>IF(
A755,
(G755/1000)*vlookup(
B755,
MasterData!$C$2:$G1000,
4,
0
)
,
"")</f>
        <v/>
      </c>
    </row>
    <row r="756" ht="15.75" customHeight="1">
      <c r="A756" s="20" t="str">
        <f>'_Working3_'!A756</f>
        <v/>
      </c>
      <c r="B756" s="14" t="str">
        <f>'_Working3_'!B756</f>
        <v/>
      </c>
      <c r="C756" s="14" t="str">
        <f>'_Working3_'!C756</f>
        <v/>
      </c>
      <c r="D756" s="14"/>
      <c r="E756" s="14" t="str">
        <f>'_Working3_'!I756</f>
        <v/>
      </c>
      <c r="F756" s="14" t="str">
        <f>'_Working3_'!J756</f>
        <v/>
      </c>
      <c r="G756" s="54" t="str">
        <f>'_Working3_'!E756</f>
        <v/>
      </c>
      <c r="H756" s="54" t="str">
        <f>IF(
A756,
(G756/1000)*vlookup(
B756,
MasterData!$C$2:$G1000,
4,
0
)
,
"")</f>
        <v/>
      </c>
    </row>
    <row r="757" ht="15.75" customHeight="1">
      <c r="A757" s="20" t="str">
        <f>'_Working3_'!A757</f>
        <v/>
      </c>
      <c r="B757" s="14" t="str">
        <f>'_Working3_'!B757</f>
        <v/>
      </c>
      <c r="C757" s="14" t="str">
        <f>'_Working3_'!C757</f>
        <v/>
      </c>
      <c r="D757" s="14"/>
      <c r="E757" s="14" t="str">
        <f>'_Working3_'!I757</f>
        <v/>
      </c>
      <c r="F757" s="14" t="str">
        <f>'_Working3_'!J757</f>
        <v/>
      </c>
      <c r="G757" s="54" t="str">
        <f>'_Working3_'!E757</f>
        <v/>
      </c>
      <c r="H757" s="54" t="str">
        <f>IF(
A757,
(G757/1000)*vlookup(
B757,
MasterData!$C$2:$G1000,
4,
0
)
,
"")</f>
        <v/>
      </c>
    </row>
    <row r="758" ht="15.75" customHeight="1">
      <c r="A758" s="20" t="str">
        <f>'_Working3_'!A758</f>
        <v/>
      </c>
      <c r="B758" s="14" t="str">
        <f>'_Working3_'!B758</f>
        <v/>
      </c>
      <c r="C758" s="14" t="str">
        <f>'_Working3_'!C758</f>
        <v/>
      </c>
      <c r="D758" s="14"/>
      <c r="E758" s="14" t="str">
        <f>'_Working3_'!I758</f>
        <v/>
      </c>
      <c r="F758" s="14" t="str">
        <f>'_Working3_'!J758</f>
        <v/>
      </c>
      <c r="G758" s="54" t="str">
        <f>'_Working3_'!E758</f>
        <v/>
      </c>
      <c r="H758" s="54" t="str">
        <f>IF(
A758,
(G758/1000)*vlookup(
B758,
MasterData!$C$2:$G1000,
4,
0
)
,
"")</f>
        <v/>
      </c>
    </row>
    <row r="759" ht="15.75" customHeight="1">
      <c r="A759" s="20" t="str">
        <f>'_Working3_'!A759</f>
        <v/>
      </c>
      <c r="B759" s="14" t="str">
        <f>'_Working3_'!B759</f>
        <v/>
      </c>
      <c r="C759" s="14" t="str">
        <f>'_Working3_'!C759</f>
        <v/>
      </c>
      <c r="D759" s="14"/>
      <c r="E759" s="14" t="str">
        <f>'_Working3_'!I759</f>
        <v/>
      </c>
      <c r="F759" s="14" t="str">
        <f>'_Working3_'!J759</f>
        <v/>
      </c>
      <c r="G759" s="54" t="str">
        <f>'_Working3_'!E759</f>
        <v/>
      </c>
      <c r="H759" s="54" t="str">
        <f>IF(
A759,
(G759/1000)*vlookup(
B759,
MasterData!$C$2:$G1000,
4,
0
)
,
"")</f>
        <v/>
      </c>
    </row>
    <row r="760" ht="15.75" customHeight="1">
      <c r="A760" s="20" t="str">
        <f>'_Working3_'!A760</f>
        <v/>
      </c>
      <c r="B760" s="14" t="str">
        <f>'_Working3_'!B760</f>
        <v/>
      </c>
      <c r="C760" s="14" t="str">
        <f>'_Working3_'!C760</f>
        <v/>
      </c>
      <c r="D760" s="14"/>
      <c r="E760" s="14" t="str">
        <f>'_Working3_'!I760</f>
        <v/>
      </c>
      <c r="F760" s="14" t="str">
        <f>'_Working3_'!J760</f>
        <v/>
      </c>
      <c r="G760" s="54" t="str">
        <f>'_Working3_'!E760</f>
        <v/>
      </c>
      <c r="H760" s="54" t="str">
        <f>IF(
A760,
(G760/1000)*vlookup(
B760,
MasterData!$C$2:$G1000,
4,
0
)
,
"")</f>
        <v/>
      </c>
    </row>
    <row r="761" ht="15.75" customHeight="1">
      <c r="A761" s="20" t="str">
        <f>'_Working3_'!A761</f>
        <v/>
      </c>
      <c r="B761" s="14" t="str">
        <f>'_Working3_'!B761</f>
        <v/>
      </c>
      <c r="C761" s="14" t="str">
        <f>'_Working3_'!C761</f>
        <v/>
      </c>
      <c r="D761" s="14"/>
      <c r="E761" s="14" t="str">
        <f>'_Working3_'!I761</f>
        <v/>
      </c>
      <c r="F761" s="14" t="str">
        <f>'_Working3_'!J761</f>
        <v/>
      </c>
      <c r="G761" s="54" t="str">
        <f>'_Working3_'!E761</f>
        <v/>
      </c>
      <c r="H761" s="54" t="str">
        <f>IF(
A761,
(G761/1000)*vlookup(
B761,
MasterData!$C$2:$G1000,
4,
0
)
,
"")</f>
        <v/>
      </c>
    </row>
    <row r="762" ht="15.75" customHeight="1">
      <c r="A762" s="20" t="str">
        <f>'_Working3_'!A762</f>
        <v/>
      </c>
      <c r="B762" s="14" t="str">
        <f>'_Working3_'!B762</f>
        <v/>
      </c>
      <c r="C762" s="14" t="str">
        <f>'_Working3_'!C762</f>
        <v/>
      </c>
      <c r="D762" s="14"/>
      <c r="E762" s="14" t="str">
        <f>'_Working3_'!I762</f>
        <v/>
      </c>
      <c r="F762" s="14" t="str">
        <f>'_Working3_'!J762</f>
        <v/>
      </c>
      <c r="G762" s="54" t="str">
        <f>'_Working3_'!E762</f>
        <v/>
      </c>
      <c r="H762" s="54" t="str">
        <f>IF(
A762,
(G762/1000)*vlookup(
B762,
MasterData!$C$2:$G1000,
4,
0
)
,
"")</f>
        <v/>
      </c>
    </row>
    <row r="763" ht="15.75" customHeight="1">
      <c r="A763" s="20" t="str">
        <f>'_Working3_'!A763</f>
        <v/>
      </c>
      <c r="B763" s="14" t="str">
        <f>'_Working3_'!B763</f>
        <v/>
      </c>
      <c r="C763" s="14" t="str">
        <f>'_Working3_'!C763</f>
        <v/>
      </c>
      <c r="D763" s="14"/>
      <c r="E763" s="14" t="str">
        <f>'_Working3_'!I763</f>
        <v/>
      </c>
      <c r="F763" s="14" t="str">
        <f>'_Working3_'!J763</f>
        <v/>
      </c>
      <c r="G763" s="54" t="str">
        <f>'_Working3_'!E763</f>
        <v/>
      </c>
      <c r="H763" s="54" t="str">
        <f>IF(
A763,
(G763/1000)*vlookup(
B763,
MasterData!$C$2:$G1000,
4,
0
)
,
"")</f>
        <v/>
      </c>
    </row>
    <row r="764" ht="15.75" customHeight="1">
      <c r="A764" s="20" t="str">
        <f>'_Working3_'!A764</f>
        <v/>
      </c>
      <c r="B764" s="14" t="str">
        <f>'_Working3_'!B764</f>
        <v/>
      </c>
      <c r="C764" s="14" t="str">
        <f>'_Working3_'!C764</f>
        <v/>
      </c>
      <c r="D764" s="14"/>
      <c r="E764" s="14" t="str">
        <f>'_Working3_'!I764</f>
        <v/>
      </c>
      <c r="F764" s="14" t="str">
        <f>'_Working3_'!J764</f>
        <v/>
      </c>
      <c r="G764" s="54" t="str">
        <f>'_Working3_'!E764</f>
        <v/>
      </c>
      <c r="H764" s="54" t="str">
        <f>IF(
A764,
(G764/1000)*vlookup(
B764,
MasterData!$C$2:$G1000,
4,
0
)
,
"")</f>
        <v/>
      </c>
    </row>
    <row r="765" ht="15.75" customHeight="1">
      <c r="A765" s="20" t="str">
        <f>'_Working3_'!A765</f>
        <v/>
      </c>
      <c r="B765" s="14" t="str">
        <f>'_Working3_'!B765</f>
        <v/>
      </c>
      <c r="C765" s="14" t="str">
        <f>'_Working3_'!C765</f>
        <v/>
      </c>
      <c r="D765" s="14"/>
      <c r="E765" s="14" t="str">
        <f>'_Working3_'!I765</f>
        <v/>
      </c>
      <c r="F765" s="14" t="str">
        <f>'_Working3_'!J765</f>
        <v/>
      </c>
      <c r="G765" s="54" t="str">
        <f>'_Working3_'!E765</f>
        <v/>
      </c>
      <c r="H765" s="54" t="str">
        <f>IF(
A765,
(G765/1000)*vlookup(
B765,
MasterData!$C$2:$G1000,
4,
0
)
,
"")</f>
        <v/>
      </c>
    </row>
    <row r="766" ht="15.75" customHeight="1">
      <c r="A766" s="20" t="str">
        <f>'_Working3_'!A766</f>
        <v/>
      </c>
      <c r="B766" s="14" t="str">
        <f>'_Working3_'!B766</f>
        <v/>
      </c>
      <c r="C766" s="14" t="str">
        <f>'_Working3_'!C766</f>
        <v/>
      </c>
      <c r="D766" s="14"/>
      <c r="E766" s="14" t="str">
        <f>'_Working3_'!I766</f>
        <v/>
      </c>
      <c r="F766" s="14" t="str">
        <f>'_Working3_'!J766</f>
        <v/>
      </c>
      <c r="G766" s="54" t="str">
        <f>'_Working3_'!E766</f>
        <v/>
      </c>
      <c r="H766" s="54" t="str">
        <f>IF(
A766,
(G766/1000)*vlookup(
B766,
MasterData!$C$2:$G1000,
4,
0
)
,
"")</f>
        <v/>
      </c>
    </row>
    <row r="767" ht="15.75" customHeight="1">
      <c r="A767" s="20" t="str">
        <f>'_Working3_'!A767</f>
        <v/>
      </c>
      <c r="B767" s="14" t="str">
        <f>'_Working3_'!B767</f>
        <v/>
      </c>
      <c r="C767" s="14" t="str">
        <f>'_Working3_'!C767</f>
        <v/>
      </c>
      <c r="D767" s="14"/>
      <c r="E767" s="14" t="str">
        <f>'_Working3_'!I767</f>
        <v/>
      </c>
      <c r="F767" s="14" t="str">
        <f>'_Working3_'!J767</f>
        <v/>
      </c>
      <c r="G767" s="54" t="str">
        <f>'_Working3_'!E767</f>
        <v/>
      </c>
      <c r="H767" s="54" t="str">
        <f>IF(
A767,
(G767/1000)*vlookup(
B767,
MasterData!$C$2:$G1000,
4,
0
)
,
"")</f>
        <v/>
      </c>
    </row>
    <row r="768" ht="15.75" customHeight="1">
      <c r="A768" s="20" t="str">
        <f>'_Working3_'!A768</f>
        <v/>
      </c>
      <c r="B768" s="14" t="str">
        <f>'_Working3_'!B768</f>
        <v/>
      </c>
      <c r="C768" s="14" t="str">
        <f>'_Working3_'!C768</f>
        <v/>
      </c>
      <c r="D768" s="14"/>
      <c r="E768" s="14" t="str">
        <f>'_Working3_'!I768</f>
        <v/>
      </c>
      <c r="F768" s="14" t="str">
        <f>'_Working3_'!J768</f>
        <v/>
      </c>
      <c r="G768" s="54" t="str">
        <f>'_Working3_'!E768</f>
        <v/>
      </c>
      <c r="H768" s="54" t="str">
        <f>IF(
A768,
(G768/1000)*vlookup(
B768,
MasterData!$C$2:$G1000,
4,
0
)
,
"")</f>
        <v/>
      </c>
    </row>
    <row r="769" ht="15.75" customHeight="1">
      <c r="A769" s="20" t="str">
        <f>'_Working3_'!A769</f>
        <v/>
      </c>
      <c r="B769" s="14" t="str">
        <f>'_Working3_'!B769</f>
        <v/>
      </c>
      <c r="C769" s="14" t="str">
        <f>'_Working3_'!C769</f>
        <v/>
      </c>
      <c r="D769" s="14"/>
      <c r="E769" s="14" t="str">
        <f>'_Working3_'!I769</f>
        <v/>
      </c>
      <c r="F769" s="14" t="str">
        <f>'_Working3_'!J769</f>
        <v/>
      </c>
      <c r="G769" s="54" t="str">
        <f>'_Working3_'!E769</f>
        <v/>
      </c>
      <c r="H769" s="54" t="str">
        <f>IF(
A769,
(G769/1000)*vlookup(
B769,
MasterData!$C$2:$G1000,
4,
0
)
,
"")</f>
        <v/>
      </c>
    </row>
    <row r="770" ht="15.75" customHeight="1">
      <c r="A770" s="20" t="str">
        <f>'_Working3_'!A770</f>
        <v/>
      </c>
      <c r="B770" s="14" t="str">
        <f>'_Working3_'!B770</f>
        <v/>
      </c>
      <c r="C770" s="14" t="str">
        <f>'_Working3_'!C770</f>
        <v/>
      </c>
      <c r="D770" s="14"/>
      <c r="E770" s="14" t="str">
        <f>'_Working3_'!I770</f>
        <v/>
      </c>
      <c r="F770" s="14" t="str">
        <f>'_Working3_'!J770</f>
        <v/>
      </c>
      <c r="G770" s="54" t="str">
        <f>'_Working3_'!E770</f>
        <v/>
      </c>
      <c r="H770" s="54" t="str">
        <f>IF(
A770,
(G770/1000)*vlookup(
B770,
MasterData!$C$2:$G1000,
4,
0
)
,
"")</f>
        <v/>
      </c>
    </row>
    <row r="771" ht="15.75" customHeight="1">
      <c r="A771" s="20" t="str">
        <f>'_Working3_'!A771</f>
        <v/>
      </c>
      <c r="B771" s="14" t="str">
        <f>'_Working3_'!B771</f>
        <v/>
      </c>
      <c r="C771" s="14" t="str">
        <f>'_Working3_'!C771</f>
        <v/>
      </c>
      <c r="D771" s="14"/>
      <c r="E771" s="14" t="str">
        <f>'_Working3_'!I771</f>
        <v/>
      </c>
      <c r="F771" s="14" t="str">
        <f>'_Working3_'!J771</f>
        <v/>
      </c>
      <c r="G771" s="54" t="str">
        <f>'_Working3_'!E771</f>
        <v/>
      </c>
      <c r="H771" s="54" t="str">
        <f>IF(
A771,
(G771/1000)*vlookup(
B771,
MasterData!$C$2:$G1000,
4,
0
)
,
"")</f>
        <v/>
      </c>
    </row>
    <row r="772" ht="15.75" customHeight="1">
      <c r="A772" s="20" t="str">
        <f>'_Working3_'!A772</f>
        <v/>
      </c>
      <c r="B772" s="14" t="str">
        <f>'_Working3_'!B772</f>
        <v/>
      </c>
      <c r="C772" s="14" t="str">
        <f>'_Working3_'!C772</f>
        <v/>
      </c>
      <c r="D772" s="14"/>
      <c r="E772" s="14" t="str">
        <f>'_Working3_'!I772</f>
        <v/>
      </c>
      <c r="F772" s="14" t="str">
        <f>'_Working3_'!J772</f>
        <v/>
      </c>
      <c r="G772" s="54" t="str">
        <f>'_Working3_'!E772</f>
        <v/>
      </c>
      <c r="H772" s="54" t="str">
        <f>IF(
A772,
(G772/1000)*vlookup(
B772,
MasterData!$C$2:$G1000,
4,
0
)
,
"")</f>
        <v/>
      </c>
    </row>
    <row r="773" ht="15.75" customHeight="1">
      <c r="A773" s="20" t="str">
        <f>'_Working3_'!A773</f>
        <v/>
      </c>
      <c r="B773" s="14" t="str">
        <f>'_Working3_'!B773</f>
        <v/>
      </c>
      <c r="C773" s="14" t="str">
        <f>'_Working3_'!C773</f>
        <v/>
      </c>
      <c r="D773" s="14"/>
      <c r="E773" s="14" t="str">
        <f>'_Working3_'!I773</f>
        <v/>
      </c>
      <c r="F773" s="14" t="str">
        <f>'_Working3_'!J773</f>
        <v/>
      </c>
      <c r="G773" s="54" t="str">
        <f>'_Working3_'!E773</f>
        <v/>
      </c>
      <c r="H773" s="54" t="str">
        <f>IF(
A773,
(G773/1000)*vlookup(
B773,
MasterData!$C$2:$G1000,
4,
0
)
,
"")</f>
        <v/>
      </c>
    </row>
    <row r="774" ht="15.75" customHeight="1">
      <c r="A774" s="20" t="str">
        <f>'_Working3_'!A774</f>
        <v/>
      </c>
      <c r="B774" s="14" t="str">
        <f>'_Working3_'!B774</f>
        <v/>
      </c>
      <c r="C774" s="14" t="str">
        <f>'_Working3_'!C774</f>
        <v/>
      </c>
      <c r="D774" s="14"/>
      <c r="E774" s="14" t="str">
        <f>'_Working3_'!I774</f>
        <v/>
      </c>
      <c r="F774" s="14" t="str">
        <f>'_Working3_'!J774</f>
        <v/>
      </c>
      <c r="G774" s="54" t="str">
        <f>'_Working3_'!E774</f>
        <v/>
      </c>
      <c r="H774" s="54" t="str">
        <f>IF(
A774,
(G774/1000)*vlookup(
B774,
MasterData!$C$2:$G1000,
4,
0
)
,
"")</f>
        <v/>
      </c>
    </row>
    <row r="775" ht="15.75" customHeight="1">
      <c r="A775" s="20" t="str">
        <f>'_Working3_'!A775</f>
        <v/>
      </c>
      <c r="B775" s="14" t="str">
        <f>'_Working3_'!B775</f>
        <v/>
      </c>
      <c r="C775" s="14" t="str">
        <f>'_Working3_'!C775</f>
        <v/>
      </c>
      <c r="D775" s="14"/>
      <c r="E775" s="14" t="str">
        <f>'_Working3_'!I775</f>
        <v/>
      </c>
      <c r="F775" s="14" t="str">
        <f>'_Working3_'!J775</f>
        <v/>
      </c>
      <c r="G775" s="54" t="str">
        <f>'_Working3_'!E775</f>
        <v/>
      </c>
      <c r="H775" s="54" t="str">
        <f>IF(
A775,
(G775/1000)*vlookup(
B775,
MasterData!$C$2:$G1000,
4,
0
)
,
"")</f>
        <v/>
      </c>
    </row>
    <row r="776" ht="15.75" customHeight="1">
      <c r="A776" s="20" t="str">
        <f>'_Working3_'!A776</f>
        <v/>
      </c>
      <c r="B776" s="14" t="str">
        <f>'_Working3_'!B776</f>
        <v/>
      </c>
      <c r="C776" s="14" t="str">
        <f>'_Working3_'!C776</f>
        <v/>
      </c>
      <c r="D776" s="14"/>
      <c r="E776" s="14" t="str">
        <f>'_Working3_'!I776</f>
        <v/>
      </c>
      <c r="F776" s="14" t="str">
        <f>'_Working3_'!J776</f>
        <v/>
      </c>
      <c r="G776" s="54" t="str">
        <f>'_Working3_'!E776</f>
        <v/>
      </c>
      <c r="H776" s="54" t="str">
        <f>IF(
A776,
(G776/1000)*vlookup(
B776,
MasterData!$C$2:$G1000,
4,
0
)
,
"")</f>
        <v/>
      </c>
    </row>
    <row r="777" ht="15.75" customHeight="1">
      <c r="A777" s="20" t="str">
        <f>'_Working3_'!A777</f>
        <v/>
      </c>
      <c r="B777" s="14" t="str">
        <f>'_Working3_'!B777</f>
        <v/>
      </c>
      <c r="C777" s="14" t="str">
        <f>'_Working3_'!C777</f>
        <v/>
      </c>
      <c r="D777" s="14"/>
      <c r="E777" s="14" t="str">
        <f>'_Working3_'!I777</f>
        <v/>
      </c>
      <c r="F777" s="14" t="str">
        <f>'_Working3_'!J777</f>
        <v/>
      </c>
      <c r="G777" s="54" t="str">
        <f>'_Working3_'!E777</f>
        <v/>
      </c>
      <c r="H777" s="54" t="str">
        <f>IF(
A777,
(G777/1000)*vlookup(
B777,
MasterData!$C$2:$G1000,
4,
0
)
,
"")</f>
        <v/>
      </c>
    </row>
    <row r="778" ht="15.75" customHeight="1">
      <c r="A778" s="20" t="str">
        <f>'_Working3_'!A778</f>
        <v/>
      </c>
      <c r="B778" s="14" t="str">
        <f>'_Working3_'!B778</f>
        <v/>
      </c>
      <c r="C778" s="14" t="str">
        <f>'_Working3_'!C778</f>
        <v/>
      </c>
      <c r="D778" s="14"/>
      <c r="E778" s="14" t="str">
        <f>'_Working3_'!I778</f>
        <v/>
      </c>
      <c r="F778" s="14" t="str">
        <f>'_Working3_'!J778</f>
        <v/>
      </c>
      <c r="G778" s="54" t="str">
        <f>'_Working3_'!E778</f>
        <v/>
      </c>
      <c r="H778" s="54" t="str">
        <f>IF(
A778,
(G778/1000)*vlookup(
B778,
MasterData!$C$2:$G1000,
4,
0
)
,
"")</f>
        <v/>
      </c>
    </row>
    <row r="779" ht="15.75" customHeight="1">
      <c r="A779" s="20" t="str">
        <f>'_Working3_'!A779</f>
        <v/>
      </c>
      <c r="B779" s="14" t="str">
        <f>'_Working3_'!B779</f>
        <v/>
      </c>
      <c r="C779" s="14" t="str">
        <f>'_Working3_'!C779</f>
        <v/>
      </c>
      <c r="D779" s="14"/>
      <c r="E779" s="14" t="str">
        <f>'_Working3_'!I779</f>
        <v/>
      </c>
      <c r="F779" s="14" t="str">
        <f>'_Working3_'!J779</f>
        <v/>
      </c>
      <c r="G779" s="54" t="str">
        <f>'_Working3_'!E779</f>
        <v/>
      </c>
      <c r="H779" s="54" t="str">
        <f>IF(
A779,
(G779/1000)*vlookup(
B779,
MasterData!$C$2:$G1000,
4,
0
)
,
"")</f>
        <v/>
      </c>
    </row>
    <row r="780" ht="15.75" customHeight="1">
      <c r="A780" s="20" t="str">
        <f>'_Working3_'!A780</f>
        <v/>
      </c>
      <c r="B780" s="14" t="str">
        <f>'_Working3_'!B780</f>
        <v/>
      </c>
      <c r="C780" s="14" t="str">
        <f>'_Working3_'!C780</f>
        <v/>
      </c>
      <c r="D780" s="14"/>
      <c r="E780" s="14" t="str">
        <f>'_Working3_'!I780</f>
        <v/>
      </c>
      <c r="F780" s="14" t="str">
        <f>'_Working3_'!J780</f>
        <v/>
      </c>
      <c r="G780" s="54" t="str">
        <f>'_Working3_'!E780</f>
        <v/>
      </c>
      <c r="H780" s="54" t="str">
        <f>IF(
A780,
(G780/1000)*vlookup(
B780,
MasterData!$C$2:$G1000,
4,
0
)
,
"")</f>
        <v/>
      </c>
    </row>
    <row r="781" ht="15.75" customHeight="1">
      <c r="A781" s="20" t="str">
        <f>'_Working3_'!A781</f>
        <v/>
      </c>
      <c r="B781" s="14" t="str">
        <f>'_Working3_'!B781</f>
        <v/>
      </c>
      <c r="C781" s="14" t="str">
        <f>'_Working3_'!C781</f>
        <v/>
      </c>
      <c r="D781" s="14"/>
      <c r="E781" s="14" t="str">
        <f>'_Working3_'!I781</f>
        <v/>
      </c>
      <c r="F781" s="14" t="str">
        <f>'_Working3_'!J781</f>
        <v/>
      </c>
      <c r="G781" s="54" t="str">
        <f>'_Working3_'!E781</f>
        <v/>
      </c>
      <c r="H781" s="54" t="str">
        <f>IF(
A781,
(G781/1000)*vlookup(
B781,
MasterData!$C$2:$G1000,
4,
0
)
,
"")</f>
        <v/>
      </c>
    </row>
    <row r="782" ht="15.75" customHeight="1">
      <c r="A782" s="20" t="str">
        <f>'_Working3_'!A782</f>
        <v/>
      </c>
      <c r="B782" s="14" t="str">
        <f>'_Working3_'!B782</f>
        <v/>
      </c>
      <c r="C782" s="14" t="str">
        <f>'_Working3_'!C782</f>
        <v/>
      </c>
      <c r="D782" s="14"/>
      <c r="E782" s="14" t="str">
        <f>'_Working3_'!I782</f>
        <v/>
      </c>
      <c r="F782" s="14" t="str">
        <f>'_Working3_'!J782</f>
        <v/>
      </c>
      <c r="G782" s="54" t="str">
        <f>'_Working3_'!E782</f>
        <v/>
      </c>
      <c r="H782" s="54" t="str">
        <f>IF(
A782,
(G782/1000)*vlookup(
B782,
MasterData!$C$2:$G1000,
4,
0
)
,
"")</f>
        <v/>
      </c>
    </row>
    <row r="783" ht="15.75" customHeight="1">
      <c r="A783" s="20" t="str">
        <f>'_Working3_'!A783</f>
        <v/>
      </c>
      <c r="B783" s="14" t="str">
        <f>'_Working3_'!B783</f>
        <v/>
      </c>
      <c r="C783" s="14" t="str">
        <f>'_Working3_'!C783</f>
        <v/>
      </c>
      <c r="D783" s="14"/>
      <c r="E783" s="14" t="str">
        <f>'_Working3_'!I783</f>
        <v/>
      </c>
      <c r="F783" s="14" t="str">
        <f>'_Working3_'!J783</f>
        <v/>
      </c>
      <c r="G783" s="54" t="str">
        <f>'_Working3_'!E783</f>
        <v/>
      </c>
      <c r="H783" s="54" t="str">
        <f>IF(
A783,
(G783/1000)*vlookup(
B783,
MasterData!$C$2:$G1000,
4,
0
)
,
"")</f>
        <v/>
      </c>
    </row>
    <row r="784" ht="15.75" customHeight="1">
      <c r="A784" s="20" t="str">
        <f>'_Working3_'!A784</f>
        <v/>
      </c>
      <c r="B784" s="14" t="str">
        <f>'_Working3_'!B784</f>
        <v/>
      </c>
      <c r="C784" s="14" t="str">
        <f>'_Working3_'!C784</f>
        <v/>
      </c>
      <c r="D784" s="14"/>
      <c r="E784" s="14" t="str">
        <f>'_Working3_'!I784</f>
        <v/>
      </c>
      <c r="F784" s="14" t="str">
        <f>'_Working3_'!J784</f>
        <v/>
      </c>
      <c r="G784" s="54" t="str">
        <f>'_Working3_'!E784</f>
        <v/>
      </c>
      <c r="H784" s="54" t="str">
        <f>IF(
A784,
(G784/1000)*vlookup(
B784,
MasterData!$C$2:$G1000,
4,
0
)
,
"")</f>
        <v/>
      </c>
    </row>
    <row r="785" ht="15.75" customHeight="1">
      <c r="A785" s="20" t="str">
        <f>'_Working3_'!A785</f>
        <v/>
      </c>
      <c r="B785" s="14" t="str">
        <f>'_Working3_'!B785</f>
        <v/>
      </c>
      <c r="C785" s="14" t="str">
        <f>'_Working3_'!C785</f>
        <v/>
      </c>
      <c r="D785" s="14"/>
      <c r="E785" s="14" t="str">
        <f>'_Working3_'!I785</f>
        <v/>
      </c>
      <c r="F785" s="14" t="str">
        <f>'_Working3_'!J785</f>
        <v/>
      </c>
      <c r="G785" s="54" t="str">
        <f>'_Working3_'!E785</f>
        <v/>
      </c>
      <c r="H785" s="54" t="str">
        <f>IF(
A785,
(G785/1000)*vlookup(
B785,
MasterData!$C$2:$G1000,
4,
0
)
,
"")</f>
        <v/>
      </c>
    </row>
    <row r="786" ht="15.75" customHeight="1">
      <c r="A786" s="20" t="str">
        <f>'_Working3_'!A786</f>
        <v/>
      </c>
      <c r="B786" s="14" t="str">
        <f>'_Working3_'!B786</f>
        <v/>
      </c>
      <c r="C786" s="14" t="str">
        <f>'_Working3_'!C786</f>
        <v/>
      </c>
      <c r="D786" s="14"/>
      <c r="E786" s="14" t="str">
        <f>'_Working3_'!I786</f>
        <v/>
      </c>
      <c r="F786" s="14" t="str">
        <f>'_Working3_'!J786</f>
        <v/>
      </c>
      <c r="G786" s="54" t="str">
        <f>'_Working3_'!E786</f>
        <v/>
      </c>
      <c r="H786" s="54" t="str">
        <f>IF(
A786,
(G786/1000)*vlookup(
B786,
MasterData!$C$2:$G1000,
4,
0
)
,
"")</f>
        <v/>
      </c>
    </row>
    <row r="787" ht="15.75" customHeight="1">
      <c r="A787" s="20" t="str">
        <f>'_Working3_'!A787</f>
        <v/>
      </c>
      <c r="B787" s="14" t="str">
        <f>'_Working3_'!B787</f>
        <v/>
      </c>
      <c r="C787" s="14" t="str">
        <f>'_Working3_'!C787</f>
        <v/>
      </c>
      <c r="D787" s="14"/>
      <c r="E787" s="14" t="str">
        <f>'_Working3_'!I787</f>
        <v/>
      </c>
      <c r="F787" s="14" t="str">
        <f>'_Working3_'!J787</f>
        <v/>
      </c>
      <c r="G787" s="54" t="str">
        <f>'_Working3_'!E787</f>
        <v/>
      </c>
      <c r="H787" s="54" t="str">
        <f>IF(
A787,
(G787/1000)*vlookup(
B787,
MasterData!$C$2:$G1000,
4,
0
)
,
"")</f>
        <v/>
      </c>
    </row>
    <row r="788" ht="15.75" customHeight="1">
      <c r="A788" s="20" t="str">
        <f>'_Working3_'!A788</f>
        <v/>
      </c>
      <c r="B788" s="14" t="str">
        <f>'_Working3_'!B788</f>
        <v/>
      </c>
      <c r="C788" s="14" t="str">
        <f>'_Working3_'!C788</f>
        <v/>
      </c>
      <c r="D788" s="14"/>
      <c r="E788" s="14" t="str">
        <f>'_Working3_'!I788</f>
        <v/>
      </c>
      <c r="F788" s="14" t="str">
        <f>'_Working3_'!J788</f>
        <v/>
      </c>
      <c r="G788" s="54" t="str">
        <f>'_Working3_'!E788</f>
        <v/>
      </c>
      <c r="H788" s="54" t="str">
        <f>IF(
A788,
(G788/1000)*vlookup(
B788,
MasterData!$C$2:$G1000,
4,
0
)
,
"")</f>
        <v/>
      </c>
    </row>
    <row r="789" ht="15.75" customHeight="1">
      <c r="A789" s="20" t="str">
        <f>'_Working3_'!A789</f>
        <v/>
      </c>
      <c r="B789" s="14" t="str">
        <f>'_Working3_'!B789</f>
        <v/>
      </c>
      <c r="C789" s="14" t="str">
        <f>'_Working3_'!C789</f>
        <v/>
      </c>
      <c r="D789" s="14"/>
      <c r="E789" s="14" t="str">
        <f>'_Working3_'!I789</f>
        <v/>
      </c>
      <c r="F789" s="14" t="str">
        <f>'_Working3_'!J789</f>
        <v/>
      </c>
      <c r="G789" s="54" t="str">
        <f>'_Working3_'!E789</f>
        <v/>
      </c>
      <c r="H789" s="54" t="str">
        <f>IF(
A789,
(G789/1000)*vlookup(
B789,
MasterData!$C$2:$G1000,
4,
0
)
,
"")</f>
        <v/>
      </c>
    </row>
    <row r="790" ht="15.75" customHeight="1">
      <c r="A790" s="20" t="str">
        <f>'_Working3_'!A790</f>
        <v/>
      </c>
      <c r="B790" s="14" t="str">
        <f>'_Working3_'!B790</f>
        <v/>
      </c>
      <c r="C790" s="14" t="str">
        <f>'_Working3_'!C790</f>
        <v/>
      </c>
      <c r="D790" s="14"/>
      <c r="E790" s="14" t="str">
        <f>'_Working3_'!I790</f>
        <v/>
      </c>
      <c r="F790" s="14" t="str">
        <f>'_Working3_'!J790</f>
        <v/>
      </c>
      <c r="G790" s="54" t="str">
        <f>'_Working3_'!E790</f>
        <v/>
      </c>
      <c r="H790" s="54" t="str">
        <f>IF(
A790,
(G790/1000)*vlookup(
B790,
MasterData!$C$2:$G1000,
4,
0
)
,
"")</f>
        <v/>
      </c>
    </row>
    <row r="791" ht="15.75" customHeight="1">
      <c r="A791" s="20" t="str">
        <f>'_Working3_'!A791</f>
        <v/>
      </c>
      <c r="B791" s="14" t="str">
        <f>'_Working3_'!B791</f>
        <v/>
      </c>
      <c r="C791" s="14" t="str">
        <f>'_Working3_'!C791</f>
        <v/>
      </c>
      <c r="D791" s="14"/>
      <c r="E791" s="14" t="str">
        <f>'_Working3_'!I791</f>
        <v/>
      </c>
      <c r="F791" s="14" t="str">
        <f>'_Working3_'!J791</f>
        <v/>
      </c>
      <c r="G791" s="54" t="str">
        <f>'_Working3_'!E791</f>
        <v/>
      </c>
      <c r="H791" s="54" t="str">
        <f>IF(
A791,
(G791/1000)*vlookup(
B791,
MasterData!$C$2:$G1000,
4,
0
)
,
"")</f>
        <v/>
      </c>
    </row>
    <row r="792" ht="15.75" customHeight="1">
      <c r="A792" s="20" t="str">
        <f>'_Working3_'!A792</f>
        <v/>
      </c>
      <c r="B792" s="14" t="str">
        <f>'_Working3_'!B792</f>
        <v/>
      </c>
      <c r="C792" s="14" t="str">
        <f>'_Working3_'!C792</f>
        <v/>
      </c>
      <c r="D792" s="14"/>
      <c r="E792" s="14" t="str">
        <f>'_Working3_'!I792</f>
        <v/>
      </c>
      <c r="F792" s="14" t="str">
        <f>'_Working3_'!J792</f>
        <v/>
      </c>
      <c r="G792" s="54" t="str">
        <f>'_Working3_'!E792</f>
        <v/>
      </c>
      <c r="H792" s="54" t="str">
        <f>IF(
A792,
(G792/1000)*vlookup(
B792,
MasterData!$C$2:$G1000,
4,
0
)
,
"")</f>
        <v/>
      </c>
    </row>
    <row r="793" ht="15.75" customHeight="1">
      <c r="A793" s="20" t="str">
        <f>'_Working3_'!A793</f>
        <v/>
      </c>
      <c r="B793" s="14" t="str">
        <f>'_Working3_'!B793</f>
        <v/>
      </c>
      <c r="C793" s="14" t="str">
        <f>'_Working3_'!C793</f>
        <v/>
      </c>
      <c r="D793" s="14"/>
      <c r="E793" s="14" t="str">
        <f>'_Working3_'!I793</f>
        <v/>
      </c>
      <c r="F793" s="14" t="str">
        <f>'_Working3_'!J793</f>
        <v/>
      </c>
      <c r="G793" s="54" t="str">
        <f>'_Working3_'!E793</f>
        <v/>
      </c>
      <c r="H793" s="54" t="str">
        <f>IF(
A793,
(G793/1000)*vlookup(
B793,
MasterData!$C$2:$G1000,
4,
0
)
,
"")</f>
        <v/>
      </c>
    </row>
    <row r="794" ht="15.75" customHeight="1">
      <c r="A794" s="20" t="str">
        <f>'_Working3_'!A794</f>
        <v/>
      </c>
      <c r="B794" s="14" t="str">
        <f>'_Working3_'!B794</f>
        <v/>
      </c>
      <c r="C794" s="14" t="str">
        <f>'_Working3_'!C794</f>
        <v/>
      </c>
      <c r="D794" s="14"/>
      <c r="E794" s="14" t="str">
        <f>'_Working3_'!I794</f>
        <v/>
      </c>
      <c r="F794" s="14" t="str">
        <f>'_Working3_'!J794</f>
        <v/>
      </c>
      <c r="G794" s="54" t="str">
        <f>'_Working3_'!E794</f>
        <v/>
      </c>
      <c r="H794" s="54" t="str">
        <f>IF(
A794,
(G794/1000)*vlookup(
B794,
MasterData!$C$2:$G1000,
4,
0
)
,
"")</f>
        <v/>
      </c>
    </row>
    <row r="795" ht="15.75" customHeight="1">
      <c r="A795" s="20" t="str">
        <f>'_Working3_'!A795</f>
        <v/>
      </c>
      <c r="B795" s="14" t="str">
        <f>'_Working3_'!B795</f>
        <v/>
      </c>
      <c r="C795" s="14" t="str">
        <f>'_Working3_'!C795</f>
        <v/>
      </c>
      <c r="D795" s="14"/>
      <c r="E795" s="14" t="str">
        <f>'_Working3_'!I795</f>
        <v/>
      </c>
      <c r="F795" s="14" t="str">
        <f>'_Working3_'!J795</f>
        <v/>
      </c>
      <c r="G795" s="54" t="str">
        <f>'_Working3_'!E795</f>
        <v/>
      </c>
      <c r="H795" s="54" t="str">
        <f>IF(
A795,
(G795/1000)*vlookup(
B795,
MasterData!$C$2:$G1000,
4,
0
)
,
"")</f>
        <v/>
      </c>
    </row>
    <row r="796" ht="15.75" customHeight="1">
      <c r="A796" s="20" t="str">
        <f>'_Working3_'!A796</f>
        <v/>
      </c>
      <c r="B796" s="14" t="str">
        <f>'_Working3_'!B796</f>
        <v/>
      </c>
      <c r="C796" s="14" t="str">
        <f>'_Working3_'!C796</f>
        <v/>
      </c>
      <c r="D796" s="14"/>
      <c r="E796" s="14" t="str">
        <f>'_Working3_'!I796</f>
        <v/>
      </c>
      <c r="F796" s="14" t="str">
        <f>'_Working3_'!J796</f>
        <v/>
      </c>
      <c r="G796" s="54" t="str">
        <f>'_Working3_'!E796</f>
        <v/>
      </c>
      <c r="H796" s="54" t="str">
        <f>IF(
A796,
(G796/1000)*vlookup(
B796,
MasterData!$C$2:$G1000,
4,
0
)
,
"")</f>
        <v/>
      </c>
    </row>
    <row r="797" ht="15.75" customHeight="1">
      <c r="A797" s="20" t="str">
        <f>'_Working3_'!A797</f>
        <v/>
      </c>
      <c r="B797" s="14" t="str">
        <f>'_Working3_'!B797</f>
        <v/>
      </c>
      <c r="C797" s="14" t="str">
        <f>'_Working3_'!C797</f>
        <v/>
      </c>
      <c r="D797" s="14"/>
      <c r="E797" s="14" t="str">
        <f>'_Working3_'!I797</f>
        <v/>
      </c>
      <c r="F797" s="14" t="str">
        <f>'_Working3_'!J797</f>
        <v/>
      </c>
      <c r="G797" s="54" t="str">
        <f>'_Working3_'!E797</f>
        <v/>
      </c>
      <c r="H797" s="54" t="str">
        <f>IF(
A797,
(G797/1000)*vlookup(
B797,
MasterData!$C$2:$G1000,
4,
0
)
,
"")</f>
        <v/>
      </c>
    </row>
    <row r="798" ht="15.75" customHeight="1">
      <c r="A798" s="20" t="str">
        <f>'_Working3_'!A798</f>
        <v/>
      </c>
      <c r="B798" s="14" t="str">
        <f>'_Working3_'!B798</f>
        <v/>
      </c>
      <c r="C798" s="14" t="str">
        <f>'_Working3_'!C798</f>
        <v/>
      </c>
      <c r="D798" s="14"/>
      <c r="E798" s="14" t="str">
        <f>'_Working3_'!I798</f>
        <v/>
      </c>
      <c r="F798" s="14" t="str">
        <f>'_Working3_'!J798</f>
        <v/>
      </c>
      <c r="G798" s="54" t="str">
        <f>'_Working3_'!E798</f>
        <v/>
      </c>
      <c r="H798" s="54" t="str">
        <f>IF(
A798,
(G798/1000)*vlookup(
B798,
MasterData!$C$2:$G1000,
4,
0
)
,
"")</f>
        <v/>
      </c>
    </row>
    <row r="799" ht="15.75" customHeight="1">
      <c r="A799" s="20" t="str">
        <f>'_Working3_'!A799</f>
        <v/>
      </c>
      <c r="B799" s="14" t="str">
        <f>'_Working3_'!B799</f>
        <v/>
      </c>
      <c r="C799" s="14" t="str">
        <f>'_Working3_'!C799</f>
        <v/>
      </c>
      <c r="D799" s="14"/>
      <c r="E799" s="14" t="str">
        <f>'_Working3_'!I799</f>
        <v/>
      </c>
      <c r="F799" s="14" t="str">
        <f>'_Working3_'!J799</f>
        <v/>
      </c>
      <c r="G799" s="54" t="str">
        <f>'_Working3_'!E799</f>
        <v/>
      </c>
      <c r="H799" s="54" t="str">
        <f>IF(
A799,
(G799/1000)*vlookup(
B799,
MasterData!$C$2:$G1000,
4,
0
)
,
"")</f>
        <v/>
      </c>
    </row>
    <row r="800" ht="15.75" customHeight="1">
      <c r="A800" s="20" t="str">
        <f>'_Working3_'!A800</f>
        <v/>
      </c>
      <c r="B800" s="14" t="str">
        <f>'_Working3_'!B800</f>
        <v/>
      </c>
      <c r="C800" s="14" t="str">
        <f>'_Working3_'!C800</f>
        <v/>
      </c>
      <c r="D800" s="14"/>
      <c r="E800" s="14" t="str">
        <f>'_Working3_'!I800</f>
        <v/>
      </c>
      <c r="F800" s="14" t="str">
        <f>'_Working3_'!J800</f>
        <v/>
      </c>
      <c r="G800" s="54" t="str">
        <f>'_Working3_'!E800</f>
        <v/>
      </c>
      <c r="H800" s="54" t="str">
        <f>IF(
A800,
(G800/1000)*vlookup(
B800,
MasterData!$C$2:$G1000,
4,
0
)
,
"")</f>
        <v/>
      </c>
    </row>
    <row r="801" ht="15.75" customHeight="1">
      <c r="A801" s="20" t="str">
        <f>'_Working3_'!A801</f>
        <v/>
      </c>
      <c r="B801" s="14" t="str">
        <f>'_Working3_'!B801</f>
        <v/>
      </c>
      <c r="C801" s="14" t="str">
        <f>'_Working3_'!C801</f>
        <v/>
      </c>
      <c r="D801" s="14"/>
      <c r="E801" s="14" t="str">
        <f>'_Working3_'!I801</f>
        <v/>
      </c>
      <c r="F801" s="14" t="str">
        <f>'_Working3_'!J801</f>
        <v/>
      </c>
      <c r="G801" s="54" t="str">
        <f>'_Working3_'!E801</f>
        <v/>
      </c>
      <c r="H801" s="54" t="str">
        <f>IF(
A801,
(G801/1000)*vlookup(
B801,
MasterData!$C$2:$G1000,
4,
0
)
,
"")</f>
        <v/>
      </c>
    </row>
    <row r="802" ht="15.75" customHeight="1">
      <c r="A802" s="20" t="str">
        <f>'_Working3_'!A802</f>
        <v/>
      </c>
      <c r="B802" s="14" t="str">
        <f>'_Working3_'!B802</f>
        <v/>
      </c>
      <c r="C802" s="14" t="str">
        <f>'_Working3_'!C802</f>
        <v/>
      </c>
      <c r="D802" s="14"/>
      <c r="E802" s="14" t="str">
        <f>'_Working3_'!I802</f>
        <v/>
      </c>
      <c r="F802" s="14" t="str">
        <f>'_Working3_'!J802</f>
        <v/>
      </c>
      <c r="G802" s="54" t="str">
        <f>'_Working3_'!E802</f>
        <v/>
      </c>
      <c r="H802" s="54" t="str">
        <f>IF(
A802,
(G802/1000)*vlookup(
B802,
MasterData!$C$2:$G1000,
4,
0
)
,
"")</f>
        <v/>
      </c>
    </row>
    <row r="803" ht="15.75" customHeight="1">
      <c r="A803" s="20" t="str">
        <f>'_Working3_'!A803</f>
        <v/>
      </c>
      <c r="B803" s="14" t="str">
        <f>'_Working3_'!B803</f>
        <v/>
      </c>
      <c r="C803" s="14" t="str">
        <f>'_Working3_'!C803</f>
        <v/>
      </c>
      <c r="D803" s="14"/>
      <c r="E803" s="14" t="str">
        <f>'_Working3_'!I803</f>
        <v/>
      </c>
      <c r="F803" s="14" t="str">
        <f>'_Working3_'!J803</f>
        <v/>
      </c>
      <c r="G803" s="54" t="str">
        <f>'_Working3_'!E803</f>
        <v/>
      </c>
      <c r="H803" s="54" t="str">
        <f>IF(
A803,
(G803/1000)*vlookup(
B803,
MasterData!$C$2:$G1000,
4,
0
)
,
"")</f>
        <v/>
      </c>
    </row>
    <row r="804" ht="15.75" customHeight="1">
      <c r="A804" s="20" t="str">
        <f>'_Working3_'!A804</f>
        <v/>
      </c>
      <c r="B804" s="14" t="str">
        <f>'_Working3_'!B804</f>
        <v/>
      </c>
      <c r="C804" s="14" t="str">
        <f>'_Working3_'!C804</f>
        <v/>
      </c>
      <c r="D804" s="14"/>
      <c r="E804" s="14" t="str">
        <f>'_Working3_'!I804</f>
        <v/>
      </c>
      <c r="F804" s="14" t="str">
        <f>'_Working3_'!J804</f>
        <v/>
      </c>
      <c r="G804" s="54" t="str">
        <f>'_Working3_'!E804</f>
        <v/>
      </c>
      <c r="H804" s="54" t="str">
        <f>IF(
A804,
(G804/1000)*vlookup(
B804,
MasterData!$C$2:$G1000,
4,
0
)
,
"")</f>
        <v/>
      </c>
    </row>
    <row r="805" ht="15.75" customHeight="1">
      <c r="A805" s="20" t="str">
        <f>'_Working3_'!A805</f>
        <v/>
      </c>
      <c r="B805" s="14" t="str">
        <f>'_Working3_'!B805</f>
        <v/>
      </c>
      <c r="C805" s="14" t="str">
        <f>'_Working3_'!C805</f>
        <v/>
      </c>
      <c r="D805" s="14"/>
      <c r="E805" s="14" t="str">
        <f>'_Working3_'!I805</f>
        <v/>
      </c>
      <c r="F805" s="14" t="str">
        <f>'_Working3_'!J805</f>
        <v/>
      </c>
      <c r="G805" s="54" t="str">
        <f>'_Working3_'!E805</f>
        <v/>
      </c>
      <c r="H805" s="54" t="str">
        <f>IF(
A805,
(G805/1000)*vlookup(
B805,
MasterData!$C$2:$G1000,
4,
0
)
,
"")</f>
        <v/>
      </c>
    </row>
    <row r="806" ht="15.75" customHeight="1">
      <c r="A806" s="20" t="str">
        <f>'_Working3_'!A806</f>
        <v/>
      </c>
      <c r="B806" s="14" t="str">
        <f>'_Working3_'!B806</f>
        <v/>
      </c>
      <c r="C806" s="14" t="str">
        <f>'_Working3_'!C806</f>
        <v/>
      </c>
      <c r="D806" s="14"/>
      <c r="E806" s="14" t="str">
        <f>'_Working3_'!I806</f>
        <v/>
      </c>
      <c r="F806" s="14" t="str">
        <f>'_Working3_'!J806</f>
        <v/>
      </c>
      <c r="G806" s="54" t="str">
        <f>'_Working3_'!E806</f>
        <v/>
      </c>
      <c r="H806" s="54" t="str">
        <f>IF(
A806,
(G806/1000)*vlookup(
B806,
MasterData!$C$2:$G1000,
4,
0
)
,
"")</f>
        <v/>
      </c>
    </row>
    <row r="807" ht="15.75" customHeight="1">
      <c r="A807" s="20" t="str">
        <f>'_Working3_'!A807</f>
        <v/>
      </c>
      <c r="B807" s="14" t="str">
        <f>'_Working3_'!B807</f>
        <v/>
      </c>
      <c r="C807" s="14" t="str">
        <f>'_Working3_'!C807</f>
        <v/>
      </c>
      <c r="D807" s="14"/>
      <c r="E807" s="14" t="str">
        <f>'_Working3_'!I807</f>
        <v/>
      </c>
      <c r="F807" s="14" t="str">
        <f>'_Working3_'!J807</f>
        <v/>
      </c>
      <c r="G807" s="54" t="str">
        <f>'_Working3_'!E807</f>
        <v/>
      </c>
      <c r="H807" s="54" t="str">
        <f>IF(
A807,
(G807/1000)*vlookup(
B807,
MasterData!$C$2:$G1000,
4,
0
)
,
"")</f>
        <v/>
      </c>
    </row>
    <row r="808" ht="15.75" customHeight="1">
      <c r="A808" s="20" t="str">
        <f>'_Working3_'!A808</f>
        <v/>
      </c>
      <c r="B808" s="14" t="str">
        <f>'_Working3_'!B808</f>
        <v/>
      </c>
      <c r="C808" s="14" t="str">
        <f>'_Working3_'!C808</f>
        <v/>
      </c>
      <c r="D808" s="14"/>
      <c r="E808" s="14" t="str">
        <f>'_Working3_'!I808</f>
        <v/>
      </c>
      <c r="F808" s="14" t="str">
        <f>'_Working3_'!J808</f>
        <v/>
      </c>
      <c r="G808" s="54" t="str">
        <f>'_Working3_'!E808</f>
        <v/>
      </c>
      <c r="H808" s="54" t="str">
        <f>IF(
A808,
(G808/1000)*vlookup(
B808,
MasterData!$C$2:$G1000,
4,
0
)
,
"")</f>
        <v/>
      </c>
    </row>
    <row r="809" ht="15.75" customHeight="1">
      <c r="A809" s="20" t="str">
        <f>'_Working3_'!A809</f>
        <v/>
      </c>
      <c r="B809" s="14" t="str">
        <f>'_Working3_'!B809</f>
        <v/>
      </c>
      <c r="C809" s="14" t="str">
        <f>'_Working3_'!C809</f>
        <v/>
      </c>
      <c r="D809" s="14"/>
      <c r="E809" s="14" t="str">
        <f>'_Working3_'!I809</f>
        <v/>
      </c>
      <c r="F809" s="14" t="str">
        <f>'_Working3_'!J809</f>
        <v/>
      </c>
      <c r="G809" s="54" t="str">
        <f>'_Working3_'!E809</f>
        <v/>
      </c>
      <c r="H809" s="54" t="str">
        <f>IF(
A809,
(G809/1000)*vlookup(
B809,
MasterData!$C$2:$G1000,
4,
0
)
,
"")</f>
        <v/>
      </c>
    </row>
    <row r="810" ht="15.75" customHeight="1">
      <c r="A810" s="20" t="str">
        <f>'_Working3_'!A810</f>
        <v/>
      </c>
      <c r="B810" s="14" t="str">
        <f>'_Working3_'!B810</f>
        <v/>
      </c>
      <c r="C810" s="14" t="str">
        <f>'_Working3_'!C810</f>
        <v/>
      </c>
      <c r="D810" s="14"/>
      <c r="E810" s="14" t="str">
        <f>'_Working3_'!I810</f>
        <v/>
      </c>
      <c r="F810" s="14" t="str">
        <f>'_Working3_'!J810</f>
        <v/>
      </c>
      <c r="G810" s="54" t="str">
        <f>'_Working3_'!E810</f>
        <v/>
      </c>
      <c r="H810" s="54" t="str">
        <f>IF(
A810,
(G810/1000)*vlookup(
B810,
MasterData!$C$2:$G1000,
4,
0
)
,
"")</f>
        <v/>
      </c>
    </row>
    <row r="811" ht="15.75" customHeight="1">
      <c r="A811" s="20" t="str">
        <f>'_Working3_'!A811</f>
        <v/>
      </c>
      <c r="B811" s="14" t="str">
        <f>'_Working3_'!B811</f>
        <v/>
      </c>
      <c r="C811" s="14" t="str">
        <f>'_Working3_'!C811</f>
        <v/>
      </c>
      <c r="D811" s="14"/>
      <c r="E811" s="14" t="str">
        <f>'_Working3_'!I811</f>
        <v/>
      </c>
      <c r="F811" s="14" t="str">
        <f>'_Working3_'!J811</f>
        <v/>
      </c>
      <c r="G811" s="54" t="str">
        <f>'_Working3_'!E811</f>
        <v/>
      </c>
      <c r="H811" s="54" t="str">
        <f>IF(
A811,
(G811/1000)*vlookup(
B811,
MasterData!$C$2:$G1000,
4,
0
)
,
"")</f>
        <v/>
      </c>
    </row>
    <row r="812" ht="15.75" customHeight="1">
      <c r="A812" s="20" t="str">
        <f>'_Working3_'!A812</f>
        <v/>
      </c>
      <c r="B812" s="14" t="str">
        <f>'_Working3_'!B812</f>
        <v/>
      </c>
      <c r="C812" s="14" t="str">
        <f>'_Working3_'!C812</f>
        <v/>
      </c>
      <c r="D812" s="14"/>
      <c r="E812" s="14" t="str">
        <f>'_Working3_'!I812</f>
        <v/>
      </c>
      <c r="F812" s="14" t="str">
        <f>'_Working3_'!J812</f>
        <v/>
      </c>
      <c r="G812" s="54" t="str">
        <f>'_Working3_'!E812</f>
        <v/>
      </c>
      <c r="H812" s="54" t="str">
        <f>IF(
A812,
(G812/1000)*vlookup(
B812,
MasterData!$C$2:$G1000,
4,
0
)
,
"")</f>
        <v/>
      </c>
    </row>
    <row r="813" ht="15.75" customHeight="1">
      <c r="A813" s="20" t="str">
        <f>'_Working3_'!A813</f>
        <v/>
      </c>
      <c r="B813" s="14" t="str">
        <f>'_Working3_'!B813</f>
        <v/>
      </c>
      <c r="C813" s="14" t="str">
        <f>'_Working3_'!C813</f>
        <v/>
      </c>
      <c r="D813" s="14"/>
      <c r="E813" s="14" t="str">
        <f>'_Working3_'!I813</f>
        <v/>
      </c>
      <c r="F813" s="14" t="str">
        <f>'_Working3_'!J813</f>
        <v/>
      </c>
      <c r="G813" s="54" t="str">
        <f>'_Working3_'!E813</f>
        <v/>
      </c>
      <c r="H813" s="54" t="str">
        <f>IF(
A813,
(G813/1000)*vlookup(
B813,
MasterData!$C$2:$G1000,
4,
0
)
,
"")</f>
        <v/>
      </c>
    </row>
    <row r="814" ht="15.75" customHeight="1">
      <c r="A814" s="20" t="str">
        <f>'_Working3_'!A814</f>
        <v/>
      </c>
      <c r="B814" s="14" t="str">
        <f>'_Working3_'!B814</f>
        <v/>
      </c>
      <c r="C814" s="14" t="str">
        <f>'_Working3_'!C814</f>
        <v/>
      </c>
      <c r="D814" s="14"/>
      <c r="E814" s="14" t="str">
        <f>'_Working3_'!I814</f>
        <v/>
      </c>
      <c r="F814" s="14" t="str">
        <f>'_Working3_'!J814</f>
        <v/>
      </c>
      <c r="G814" s="54" t="str">
        <f>'_Working3_'!E814</f>
        <v/>
      </c>
      <c r="H814" s="54" t="str">
        <f>IF(
A814,
(G814/1000)*vlookup(
B814,
MasterData!$C$2:$G1000,
4,
0
)
,
"")</f>
        <v/>
      </c>
    </row>
    <row r="815" ht="15.75" customHeight="1">
      <c r="A815" s="20" t="str">
        <f>'_Working3_'!A815</f>
        <v/>
      </c>
      <c r="B815" s="14" t="str">
        <f>'_Working3_'!B815</f>
        <v/>
      </c>
      <c r="C815" s="14" t="str">
        <f>'_Working3_'!C815</f>
        <v/>
      </c>
      <c r="D815" s="14"/>
      <c r="E815" s="14" t="str">
        <f>'_Working3_'!I815</f>
        <v/>
      </c>
      <c r="F815" s="14" t="str">
        <f>'_Working3_'!J815</f>
        <v/>
      </c>
      <c r="G815" s="54" t="str">
        <f>'_Working3_'!E815</f>
        <v/>
      </c>
      <c r="H815" s="54" t="str">
        <f>IF(
A815,
(G815/1000)*vlookup(
B815,
MasterData!$C$2:$G1000,
4,
0
)
,
"")</f>
        <v/>
      </c>
    </row>
    <row r="816" ht="15.75" customHeight="1">
      <c r="A816" s="20" t="str">
        <f>'_Working3_'!A816</f>
        <v/>
      </c>
      <c r="B816" s="14" t="str">
        <f>'_Working3_'!B816</f>
        <v/>
      </c>
      <c r="C816" s="14" t="str">
        <f>'_Working3_'!C816</f>
        <v/>
      </c>
      <c r="D816" s="14"/>
      <c r="E816" s="14" t="str">
        <f>'_Working3_'!I816</f>
        <v/>
      </c>
      <c r="F816" s="14" t="str">
        <f>'_Working3_'!J816</f>
        <v/>
      </c>
      <c r="G816" s="54" t="str">
        <f>'_Working3_'!E816</f>
        <v/>
      </c>
      <c r="H816" s="54" t="str">
        <f>IF(
A816,
(G816/1000)*vlookup(
B816,
MasterData!$C$2:$G1000,
4,
0
)
,
"")</f>
        <v/>
      </c>
    </row>
    <row r="817" ht="15.75" customHeight="1">
      <c r="A817" s="20" t="str">
        <f>'_Working3_'!A817</f>
        <v/>
      </c>
      <c r="B817" s="14" t="str">
        <f>'_Working3_'!B817</f>
        <v/>
      </c>
      <c r="C817" s="14" t="str">
        <f>'_Working3_'!C817</f>
        <v/>
      </c>
      <c r="D817" s="14"/>
      <c r="E817" s="14" t="str">
        <f>'_Working3_'!I817</f>
        <v/>
      </c>
      <c r="F817" s="14" t="str">
        <f>'_Working3_'!J817</f>
        <v/>
      </c>
      <c r="G817" s="54" t="str">
        <f>'_Working3_'!E817</f>
        <v/>
      </c>
      <c r="H817" s="54" t="str">
        <f>IF(
A817,
(G817/1000)*vlookup(
B817,
MasterData!$C$2:$G1000,
4,
0
)
,
"")</f>
        <v/>
      </c>
    </row>
    <row r="818" ht="15.75" customHeight="1">
      <c r="A818" s="20" t="str">
        <f>'_Working3_'!A818</f>
        <v/>
      </c>
      <c r="B818" s="14" t="str">
        <f>'_Working3_'!B818</f>
        <v/>
      </c>
      <c r="C818" s="14" t="str">
        <f>'_Working3_'!C818</f>
        <v/>
      </c>
      <c r="D818" s="14"/>
      <c r="E818" s="14" t="str">
        <f>'_Working3_'!I818</f>
        <v/>
      </c>
      <c r="F818" s="14" t="str">
        <f>'_Working3_'!J818</f>
        <v/>
      </c>
      <c r="G818" s="54" t="str">
        <f>'_Working3_'!E818</f>
        <v/>
      </c>
      <c r="H818" s="54" t="str">
        <f>IF(
A818,
(G818/1000)*vlookup(
B818,
MasterData!$C$2:$G1000,
4,
0
)
,
"")</f>
        <v/>
      </c>
    </row>
    <row r="819" ht="15.75" customHeight="1">
      <c r="A819" s="20" t="str">
        <f>'_Working3_'!A819</f>
        <v/>
      </c>
      <c r="B819" s="14" t="str">
        <f>'_Working3_'!B819</f>
        <v/>
      </c>
      <c r="C819" s="14" t="str">
        <f>'_Working3_'!C819</f>
        <v/>
      </c>
      <c r="D819" s="14"/>
      <c r="E819" s="14" t="str">
        <f>'_Working3_'!I819</f>
        <v/>
      </c>
      <c r="F819" s="14" t="str">
        <f>'_Working3_'!J819</f>
        <v/>
      </c>
      <c r="G819" s="54" t="str">
        <f>'_Working3_'!E819</f>
        <v/>
      </c>
      <c r="H819" s="54" t="str">
        <f>IF(
A819,
(G819/1000)*vlookup(
B819,
MasterData!$C$2:$G1000,
4,
0
)
,
"")</f>
        <v/>
      </c>
    </row>
    <row r="820" ht="15.75" customHeight="1">
      <c r="A820" s="20" t="str">
        <f>'_Working3_'!A820</f>
        <v/>
      </c>
      <c r="B820" s="14" t="str">
        <f>'_Working3_'!B820</f>
        <v/>
      </c>
      <c r="C820" s="14" t="str">
        <f>'_Working3_'!C820</f>
        <v/>
      </c>
      <c r="D820" s="14"/>
      <c r="E820" s="14" t="str">
        <f>'_Working3_'!I820</f>
        <v/>
      </c>
      <c r="F820" s="14" t="str">
        <f>'_Working3_'!J820</f>
        <v/>
      </c>
      <c r="G820" s="54" t="str">
        <f>'_Working3_'!E820</f>
        <v/>
      </c>
      <c r="H820" s="54" t="str">
        <f>IF(
A820,
(G820/1000)*vlookup(
B820,
MasterData!$C$2:$G1000,
4,
0
)
,
"")</f>
        <v/>
      </c>
    </row>
    <row r="821" ht="15.75" customHeight="1">
      <c r="A821" s="20" t="str">
        <f>'_Working3_'!A821</f>
        <v/>
      </c>
      <c r="B821" s="14" t="str">
        <f>'_Working3_'!B821</f>
        <v/>
      </c>
      <c r="C821" s="14" t="str">
        <f>'_Working3_'!C821</f>
        <v/>
      </c>
      <c r="D821" s="14"/>
      <c r="E821" s="14" t="str">
        <f>'_Working3_'!I821</f>
        <v/>
      </c>
      <c r="F821" s="14" t="str">
        <f>'_Working3_'!J821</f>
        <v/>
      </c>
      <c r="G821" s="54" t="str">
        <f>'_Working3_'!E821</f>
        <v/>
      </c>
      <c r="H821" s="54" t="str">
        <f>IF(
A821,
(G821/1000)*vlookup(
B821,
MasterData!$C$2:$G1000,
4,
0
)
,
"")</f>
        <v/>
      </c>
    </row>
    <row r="822" ht="15.75" customHeight="1">
      <c r="A822" s="20" t="str">
        <f>'_Working3_'!A822</f>
        <v/>
      </c>
      <c r="B822" s="14" t="str">
        <f>'_Working3_'!B822</f>
        <v/>
      </c>
      <c r="C822" s="14" t="str">
        <f>'_Working3_'!C822</f>
        <v/>
      </c>
      <c r="D822" s="14"/>
      <c r="E822" s="14" t="str">
        <f>'_Working3_'!I822</f>
        <v/>
      </c>
      <c r="F822" s="14" t="str">
        <f>'_Working3_'!J822</f>
        <v/>
      </c>
      <c r="G822" s="54" t="str">
        <f>'_Working3_'!E822</f>
        <v/>
      </c>
      <c r="H822" s="54" t="str">
        <f>IF(
A822,
(G822/1000)*vlookup(
B822,
MasterData!$C$2:$G1000,
4,
0
)
,
"")</f>
        <v/>
      </c>
    </row>
    <row r="823" ht="15.75" customHeight="1">
      <c r="A823" s="20" t="str">
        <f>'_Working3_'!A823</f>
        <v/>
      </c>
      <c r="B823" s="14" t="str">
        <f>'_Working3_'!B823</f>
        <v/>
      </c>
      <c r="C823" s="14" t="str">
        <f>'_Working3_'!C823</f>
        <v/>
      </c>
      <c r="D823" s="14"/>
      <c r="E823" s="14" t="str">
        <f>'_Working3_'!I823</f>
        <v/>
      </c>
      <c r="F823" s="14" t="str">
        <f>'_Working3_'!J823</f>
        <v/>
      </c>
      <c r="G823" s="54" t="str">
        <f>'_Working3_'!E823</f>
        <v/>
      </c>
      <c r="H823" s="54" t="str">
        <f>IF(
A823,
(G823/1000)*vlookup(
B823,
MasterData!$C$2:$G1000,
4,
0
)
,
"")</f>
        <v/>
      </c>
    </row>
    <row r="824" ht="15.75" customHeight="1">
      <c r="A824" s="20" t="str">
        <f>'_Working3_'!A824</f>
        <v/>
      </c>
      <c r="B824" s="14" t="str">
        <f>'_Working3_'!B824</f>
        <v/>
      </c>
      <c r="C824" s="14" t="str">
        <f>'_Working3_'!C824</f>
        <v/>
      </c>
      <c r="D824" s="14"/>
      <c r="E824" s="14" t="str">
        <f>'_Working3_'!I824</f>
        <v/>
      </c>
      <c r="F824" s="14" t="str">
        <f>'_Working3_'!J824</f>
        <v/>
      </c>
      <c r="G824" s="54" t="str">
        <f>'_Working3_'!E824</f>
        <v/>
      </c>
      <c r="H824" s="54" t="str">
        <f>IF(
A824,
(G824/1000)*vlookup(
B824,
MasterData!$C$2:$G1000,
4,
0
)
,
"")</f>
        <v/>
      </c>
    </row>
    <row r="825" ht="15.75" customHeight="1">
      <c r="A825" s="20" t="str">
        <f>'_Working3_'!A825</f>
        <v/>
      </c>
      <c r="B825" s="14" t="str">
        <f>'_Working3_'!B825</f>
        <v/>
      </c>
      <c r="C825" s="14" t="str">
        <f>'_Working3_'!C825</f>
        <v/>
      </c>
      <c r="D825" s="14"/>
      <c r="E825" s="14" t="str">
        <f>'_Working3_'!I825</f>
        <v/>
      </c>
      <c r="F825" s="14" t="str">
        <f>'_Working3_'!J825</f>
        <v/>
      </c>
      <c r="G825" s="54" t="str">
        <f>'_Working3_'!E825</f>
        <v/>
      </c>
      <c r="H825" s="54" t="str">
        <f>IF(
A825,
(G825/1000)*vlookup(
B825,
MasterData!$C$2:$G1000,
4,
0
)
,
"")</f>
        <v/>
      </c>
    </row>
    <row r="826" ht="15.75" customHeight="1">
      <c r="A826" s="20" t="str">
        <f>'_Working3_'!A826</f>
        <v/>
      </c>
      <c r="B826" s="14" t="str">
        <f>'_Working3_'!B826</f>
        <v/>
      </c>
      <c r="C826" s="14" t="str">
        <f>'_Working3_'!C826</f>
        <v/>
      </c>
      <c r="D826" s="14"/>
      <c r="E826" s="14" t="str">
        <f>'_Working3_'!I826</f>
        <v/>
      </c>
      <c r="F826" s="14" t="str">
        <f>'_Working3_'!J826</f>
        <v/>
      </c>
      <c r="G826" s="54" t="str">
        <f>'_Working3_'!E826</f>
        <v/>
      </c>
      <c r="H826" s="54" t="str">
        <f>IF(
A826,
(G826/1000)*vlookup(
B826,
MasterData!$C$2:$G1000,
4,
0
)
,
"")</f>
        <v/>
      </c>
    </row>
    <row r="827" ht="15.75" customHeight="1">
      <c r="A827" s="20" t="str">
        <f>'_Working3_'!A827</f>
        <v/>
      </c>
      <c r="B827" s="14" t="str">
        <f>'_Working3_'!B827</f>
        <v/>
      </c>
      <c r="C827" s="14" t="str">
        <f>'_Working3_'!C827</f>
        <v/>
      </c>
      <c r="D827" s="14"/>
      <c r="E827" s="14" t="str">
        <f>'_Working3_'!I827</f>
        <v/>
      </c>
      <c r="F827" s="14" t="str">
        <f>'_Working3_'!J827</f>
        <v/>
      </c>
      <c r="G827" s="54" t="str">
        <f>'_Working3_'!E827</f>
        <v/>
      </c>
      <c r="H827" s="54" t="str">
        <f>IF(
A827,
(G827/1000)*vlookup(
B827,
MasterData!$C$2:$G1000,
4,
0
)
,
"")</f>
        <v/>
      </c>
    </row>
    <row r="828" ht="15.75" customHeight="1">
      <c r="A828" s="20" t="str">
        <f>'_Working3_'!A828</f>
        <v/>
      </c>
      <c r="B828" s="14" t="str">
        <f>'_Working3_'!B828</f>
        <v/>
      </c>
      <c r="C828" s="14" t="str">
        <f>'_Working3_'!C828</f>
        <v/>
      </c>
      <c r="D828" s="14"/>
      <c r="E828" s="14" t="str">
        <f>'_Working3_'!I828</f>
        <v/>
      </c>
      <c r="F828" s="14" t="str">
        <f>'_Working3_'!J828</f>
        <v/>
      </c>
      <c r="G828" s="54" t="str">
        <f>'_Working3_'!E828</f>
        <v/>
      </c>
      <c r="H828" s="54" t="str">
        <f>IF(
A828,
(G828/1000)*vlookup(
B828,
MasterData!$C$2:$G1000,
4,
0
)
,
"")</f>
        <v/>
      </c>
    </row>
    <row r="829" ht="15.75" customHeight="1">
      <c r="A829" s="20" t="str">
        <f>'_Working3_'!A829</f>
        <v/>
      </c>
      <c r="B829" s="14" t="str">
        <f>'_Working3_'!B829</f>
        <v/>
      </c>
      <c r="C829" s="14" t="str">
        <f>'_Working3_'!C829</f>
        <v/>
      </c>
      <c r="D829" s="14"/>
      <c r="E829" s="14" t="str">
        <f>'_Working3_'!I829</f>
        <v/>
      </c>
      <c r="F829" s="14" t="str">
        <f>'_Working3_'!J829</f>
        <v/>
      </c>
      <c r="G829" s="54" t="str">
        <f>'_Working3_'!E829</f>
        <v/>
      </c>
      <c r="H829" s="54" t="str">
        <f>IF(
A829,
(G829/1000)*vlookup(
B829,
MasterData!$C$2:$G1000,
4,
0
)
,
"")</f>
        <v/>
      </c>
    </row>
    <row r="830" ht="15.75" customHeight="1">
      <c r="A830" s="20" t="str">
        <f>'_Working3_'!A830</f>
        <v/>
      </c>
      <c r="B830" s="14" t="str">
        <f>'_Working3_'!B830</f>
        <v/>
      </c>
      <c r="C830" s="14" t="str">
        <f>'_Working3_'!C830</f>
        <v/>
      </c>
      <c r="D830" s="14"/>
      <c r="E830" s="14" t="str">
        <f>'_Working3_'!I830</f>
        <v/>
      </c>
      <c r="F830" s="14" t="str">
        <f>'_Working3_'!J830</f>
        <v/>
      </c>
      <c r="G830" s="54" t="str">
        <f>'_Working3_'!E830</f>
        <v/>
      </c>
      <c r="H830" s="54" t="str">
        <f>IF(
A830,
(G830/1000)*vlookup(
B830,
MasterData!$C$2:$G1000,
4,
0
)
,
"")</f>
        <v/>
      </c>
    </row>
    <row r="831" ht="15.75" customHeight="1">
      <c r="A831" s="20" t="str">
        <f>'_Working3_'!A831</f>
        <v/>
      </c>
      <c r="B831" s="14" t="str">
        <f>'_Working3_'!B831</f>
        <v/>
      </c>
      <c r="C831" s="14" t="str">
        <f>'_Working3_'!C831</f>
        <v/>
      </c>
      <c r="D831" s="14"/>
      <c r="E831" s="14" t="str">
        <f>'_Working3_'!I831</f>
        <v/>
      </c>
      <c r="F831" s="14" t="str">
        <f>'_Working3_'!J831</f>
        <v/>
      </c>
      <c r="G831" s="54" t="str">
        <f>'_Working3_'!E831</f>
        <v/>
      </c>
      <c r="H831" s="54" t="str">
        <f>IF(
A831,
(G831/1000)*vlookup(
B831,
MasterData!$C$2:$G1000,
4,
0
)
,
"")</f>
        <v/>
      </c>
    </row>
    <row r="832" ht="15.75" customHeight="1">
      <c r="A832" s="20" t="str">
        <f>'_Working3_'!A832</f>
        <v/>
      </c>
      <c r="B832" s="14" t="str">
        <f>'_Working3_'!B832</f>
        <v/>
      </c>
      <c r="C832" s="14" t="str">
        <f>'_Working3_'!C832</f>
        <v/>
      </c>
      <c r="D832" s="14"/>
      <c r="E832" s="14" t="str">
        <f>'_Working3_'!I832</f>
        <v/>
      </c>
      <c r="F832" s="14" t="str">
        <f>'_Working3_'!J832</f>
        <v/>
      </c>
      <c r="G832" s="54" t="str">
        <f>'_Working3_'!E832</f>
        <v/>
      </c>
      <c r="H832" s="54" t="str">
        <f>IF(
A832,
(G832/1000)*vlookup(
B832,
MasterData!$C$2:$G1000,
4,
0
)
,
"")</f>
        <v/>
      </c>
    </row>
    <row r="833" ht="15.75" customHeight="1">
      <c r="A833" s="20" t="str">
        <f>'_Working3_'!A833</f>
        <v/>
      </c>
      <c r="B833" s="14" t="str">
        <f>'_Working3_'!B833</f>
        <v/>
      </c>
      <c r="C833" s="14" t="str">
        <f>'_Working3_'!C833</f>
        <v/>
      </c>
      <c r="D833" s="14"/>
      <c r="E833" s="14" t="str">
        <f>'_Working3_'!I833</f>
        <v/>
      </c>
      <c r="F833" s="14" t="str">
        <f>'_Working3_'!J833</f>
        <v/>
      </c>
      <c r="G833" s="54" t="str">
        <f>'_Working3_'!E833</f>
        <v/>
      </c>
      <c r="H833" s="54" t="str">
        <f>IF(
A833,
(G833/1000)*vlookup(
B833,
MasterData!$C$2:$G1000,
4,
0
)
,
"")</f>
        <v/>
      </c>
    </row>
    <row r="834" ht="15.75" customHeight="1">
      <c r="A834" s="20" t="str">
        <f>'_Working3_'!A834</f>
        <v/>
      </c>
      <c r="B834" s="14" t="str">
        <f>'_Working3_'!B834</f>
        <v/>
      </c>
      <c r="C834" s="14" t="str">
        <f>'_Working3_'!C834</f>
        <v/>
      </c>
      <c r="D834" s="14"/>
      <c r="E834" s="14" t="str">
        <f>'_Working3_'!I834</f>
        <v/>
      </c>
      <c r="F834" s="14" t="str">
        <f>'_Working3_'!J834</f>
        <v/>
      </c>
      <c r="G834" s="54" t="str">
        <f>'_Working3_'!E834</f>
        <v/>
      </c>
      <c r="H834" s="54" t="str">
        <f>IF(
A834,
(G834/1000)*vlookup(
B834,
MasterData!$C$2:$G1000,
4,
0
)
,
"")</f>
        <v/>
      </c>
    </row>
    <row r="835" ht="15.75" customHeight="1">
      <c r="A835" s="20" t="str">
        <f>'_Working3_'!A835</f>
        <v/>
      </c>
      <c r="B835" s="14" t="str">
        <f>'_Working3_'!B835</f>
        <v/>
      </c>
      <c r="C835" s="14" t="str">
        <f>'_Working3_'!C835</f>
        <v/>
      </c>
      <c r="D835" s="14"/>
      <c r="E835" s="14" t="str">
        <f>'_Working3_'!I835</f>
        <v/>
      </c>
      <c r="F835" s="14" t="str">
        <f>'_Working3_'!J835</f>
        <v/>
      </c>
      <c r="G835" s="54" t="str">
        <f>'_Working3_'!E835</f>
        <v/>
      </c>
      <c r="H835" s="54" t="str">
        <f>IF(
A835,
(G835/1000)*vlookup(
B835,
MasterData!$C$2:$G1000,
4,
0
)
,
"")</f>
        <v/>
      </c>
    </row>
    <row r="836" ht="15.75" customHeight="1">
      <c r="A836" s="20" t="str">
        <f>'_Working3_'!A836</f>
        <v/>
      </c>
      <c r="B836" s="14" t="str">
        <f>'_Working3_'!B836</f>
        <v/>
      </c>
      <c r="C836" s="14" t="str">
        <f>'_Working3_'!C836</f>
        <v/>
      </c>
      <c r="D836" s="14"/>
      <c r="E836" s="14" t="str">
        <f>'_Working3_'!I836</f>
        <v/>
      </c>
      <c r="F836" s="14" t="str">
        <f>'_Working3_'!J836</f>
        <v/>
      </c>
      <c r="G836" s="54" t="str">
        <f>'_Working3_'!E836</f>
        <v/>
      </c>
      <c r="H836" s="54" t="str">
        <f>IF(
A836,
(G836/1000)*vlookup(
B836,
MasterData!$C$2:$G1000,
4,
0
)
,
"")</f>
        <v/>
      </c>
    </row>
    <row r="837" ht="15.75" customHeight="1">
      <c r="A837" s="20" t="str">
        <f>'_Working3_'!A837</f>
        <v/>
      </c>
      <c r="B837" s="14" t="str">
        <f>'_Working3_'!B837</f>
        <v/>
      </c>
      <c r="C837" s="14" t="str">
        <f>'_Working3_'!C837</f>
        <v/>
      </c>
      <c r="D837" s="14"/>
      <c r="E837" s="14" t="str">
        <f>'_Working3_'!I837</f>
        <v/>
      </c>
      <c r="F837" s="14" t="str">
        <f>'_Working3_'!J837</f>
        <v/>
      </c>
      <c r="G837" s="54" t="str">
        <f>'_Working3_'!E837</f>
        <v/>
      </c>
      <c r="H837" s="54" t="str">
        <f>IF(
A837,
(G837/1000)*vlookup(
B837,
MasterData!$C$2:$G1000,
4,
0
)
,
"")</f>
        <v/>
      </c>
    </row>
    <row r="838" ht="15.75" customHeight="1">
      <c r="A838" s="20" t="str">
        <f>'_Working3_'!A838</f>
        <v/>
      </c>
      <c r="B838" s="14" t="str">
        <f>'_Working3_'!B838</f>
        <v/>
      </c>
      <c r="C838" s="14" t="str">
        <f>'_Working3_'!C838</f>
        <v/>
      </c>
      <c r="D838" s="14"/>
      <c r="E838" s="14" t="str">
        <f>'_Working3_'!I838</f>
        <v/>
      </c>
      <c r="F838" s="14" t="str">
        <f>'_Working3_'!J838</f>
        <v/>
      </c>
      <c r="G838" s="54" t="str">
        <f>'_Working3_'!E838</f>
        <v/>
      </c>
      <c r="H838" s="54" t="str">
        <f>IF(
A838,
(G838/1000)*vlookup(
B838,
MasterData!$C$2:$G1000,
4,
0
)
,
"")</f>
        <v/>
      </c>
    </row>
    <row r="839" ht="15.75" customHeight="1">
      <c r="A839" s="20" t="str">
        <f>'_Working3_'!A839</f>
        <v/>
      </c>
      <c r="B839" s="14" t="str">
        <f>'_Working3_'!B839</f>
        <v/>
      </c>
      <c r="C839" s="14" t="str">
        <f>'_Working3_'!C839</f>
        <v/>
      </c>
      <c r="D839" s="14"/>
      <c r="E839" s="14" t="str">
        <f>'_Working3_'!I839</f>
        <v/>
      </c>
      <c r="F839" s="14" t="str">
        <f>'_Working3_'!J839</f>
        <v/>
      </c>
      <c r="G839" s="54" t="str">
        <f>'_Working3_'!E839</f>
        <v/>
      </c>
      <c r="H839" s="54" t="str">
        <f>IF(
A839,
(G839/1000)*vlookup(
B839,
MasterData!$C$2:$G1000,
4,
0
)
,
"")</f>
        <v/>
      </c>
    </row>
    <row r="840" ht="15.75" customHeight="1">
      <c r="A840" s="20" t="str">
        <f>'_Working3_'!A840</f>
        <v/>
      </c>
      <c r="B840" s="14" t="str">
        <f>'_Working3_'!B840</f>
        <v/>
      </c>
      <c r="C840" s="14" t="str">
        <f>'_Working3_'!C840</f>
        <v/>
      </c>
      <c r="D840" s="14"/>
      <c r="E840" s="14" t="str">
        <f>'_Working3_'!I840</f>
        <v/>
      </c>
      <c r="F840" s="14" t="str">
        <f>'_Working3_'!J840</f>
        <v/>
      </c>
      <c r="G840" s="54" t="str">
        <f>'_Working3_'!E840</f>
        <v/>
      </c>
      <c r="H840" s="54" t="str">
        <f>IF(
A840,
(G840/1000)*vlookup(
B840,
MasterData!$C$2:$G1000,
4,
0
)
,
"")</f>
        <v/>
      </c>
    </row>
    <row r="841" ht="15.75" customHeight="1">
      <c r="A841" s="20" t="str">
        <f>'_Working3_'!A841</f>
        <v/>
      </c>
      <c r="B841" s="14" t="str">
        <f>'_Working3_'!B841</f>
        <v/>
      </c>
      <c r="C841" s="14" t="str">
        <f>'_Working3_'!C841</f>
        <v/>
      </c>
      <c r="D841" s="14"/>
      <c r="E841" s="14" t="str">
        <f>'_Working3_'!I841</f>
        <v/>
      </c>
      <c r="F841" s="14" t="str">
        <f>'_Working3_'!J841</f>
        <v/>
      </c>
      <c r="G841" s="54" t="str">
        <f>'_Working3_'!E841</f>
        <v/>
      </c>
      <c r="H841" s="54" t="str">
        <f>IF(
A841,
(G841/1000)*vlookup(
B841,
MasterData!$C$2:$G1000,
4,
0
)
,
"")</f>
        <v/>
      </c>
    </row>
    <row r="842" ht="15.75" customHeight="1">
      <c r="A842" s="20" t="str">
        <f>'_Working3_'!A842</f>
        <v/>
      </c>
      <c r="B842" s="14" t="str">
        <f>'_Working3_'!B842</f>
        <v/>
      </c>
      <c r="C842" s="14" t="str">
        <f>'_Working3_'!C842</f>
        <v/>
      </c>
      <c r="D842" s="14"/>
      <c r="E842" s="14" t="str">
        <f>'_Working3_'!I842</f>
        <v/>
      </c>
      <c r="F842" s="14" t="str">
        <f>'_Working3_'!J842</f>
        <v/>
      </c>
      <c r="G842" s="54" t="str">
        <f>'_Working3_'!E842</f>
        <v/>
      </c>
      <c r="H842" s="54" t="str">
        <f>IF(
A842,
(G842/1000)*vlookup(
B842,
MasterData!$C$2:$G1000,
4,
0
)
,
"")</f>
        <v/>
      </c>
    </row>
    <row r="843" ht="15.75" customHeight="1">
      <c r="A843" s="20" t="str">
        <f>'_Working3_'!A843</f>
        <v/>
      </c>
      <c r="B843" s="14" t="str">
        <f>'_Working3_'!B843</f>
        <v/>
      </c>
      <c r="C843" s="14" t="str">
        <f>'_Working3_'!C843</f>
        <v/>
      </c>
      <c r="D843" s="14"/>
      <c r="E843" s="14" t="str">
        <f>'_Working3_'!I843</f>
        <v/>
      </c>
      <c r="F843" s="14" t="str">
        <f>'_Working3_'!J843</f>
        <v/>
      </c>
      <c r="G843" s="54" t="str">
        <f>'_Working3_'!E843</f>
        <v/>
      </c>
      <c r="H843" s="54" t="str">
        <f>IF(
A843,
(G843/1000)*vlookup(
B843,
MasterData!$C$2:$G1000,
4,
0
)
,
"")</f>
        <v/>
      </c>
    </row>
    <row r="844" ht="15.75" customHeight="1">
      <c r="A844" s="20" t="str">
        <f>'_Working3_'!A844</f>
        <v/>
      </c>
      <c r="B844" s="14" t="str">
        <f>'_Working3_'!B844</f>
        <v/>
      </c>
      <c r="C844" s="14" t="str">
        <f>'_Working3_'!C844</f>
        <v/>
      </c>
      <c r="D844" s="14"/>
      <c r="E844" s="14" t="str">
        <f>'_Working3_'!I844</f>
        <v/>
      </c>
      <c r="F844" s="14" t="str">
        <f>'_Working3_'!J844</f>
        <v/>
      </c>
      <c r="G844" s="54" t="str">
        <f>'_Working3_'!E844</f>
        <v/>
      </c>
      <c r="H844" s="54" t="str">
        <f>IF(
A844,
(G844/1000)*vlookup(
B844,
MasterData!$C$2:$G1000,
4,
0
)
,
"")</f>
        <v/>
      </c>
    </row>
    <row r="845" ht="15.75" customHeight="1">
      <c r="A845" s="20" t="str">
        <f>'_Working3_'!A845</f>
        <v/>
      </c>
      <c r="B845" s="14" t="str">
        <f>'_Working3_'!B845</f>
        <v/>
      </c>
      <c r="C845" s="14" t="str">
        <f>'_Working3_'!C845</f>
        <v/>
      </c>
      <c r="D845" s="14"/>
      <c r="E845" s="14" t="str">
        <f>'_Working3_'!I845</f>
        <v/>
      </c>
      <c r="F845" s="14" t="str">
        <f>'_Working3_'!J845</f>
        <v/>
      </c>
      <c r="G845" s="54" t="str">
        <f>'_Working3_'!E845</f>
        <v/>
      </c>
      <c r="H845" s="54" t="str">
        <f>IF(
A845,
(G845/1000)*vlookup(
B845,
MasterData!$C$2:$G1000,
4,
0
)
,
"")</f>
        <v/>
      </c>
    </row>
    <row r="846" ht="15.75" customHeight="1">
      <c r="A846" s="20" t="str">
        <f>'_Working3_'!A846</f>
        <v/>
      </c>
      <c r="B846" s="14" t="str">
        <f>'_Working3_'!B846</f>
        <v/>
      </c>
      <c r="C846" s="14" t="str">
        <f>'_Working3_'!C846</f>
        <v/>
      </c>
      <c r="D846" s="14"/>
      <c r="E846" s="14" t="str">
        <f>'_Working3_'!I846</f>
        <v/>
      </c>
      <c r="F846" s="14" t="str">
        <f>'_Working3_'!J846</f>
        <v/>
      </c>
      <c r="G846" s="54" t="str">
        <f>'_Working3_'!E846</f>
        <v/>
      </c>
      <c r="H846" s="54" t="str">
        <f>IF(
A846,
(G846/1000)*vlookup(
B846,
MasterData!$C$2:$G1000,
4,
0
)
,
"")</f>
        <v/>
      </c>
    </row>
    <row r="847" ht="15.75" customHeight="1">
      <c r="A847" s="20" t="str">
        <f>'_Working3_'!A847</f>
        <v/>
      </c>
      <c r="B847" s="14" t="str">
        <f>'_Working3_'!B847</f>
        <v/>
      </c>
      <c r="C847" s="14" t="str">
        <f>'_Working3_'!C847</f>
        <v/>
      </c>
      <c r="D847" s="14"/>
      <c r="E847" s="14" t="str">
        <f>'_Working3_'!I847</f>
        <v/>
      </c>
      <c r="F847" s="14" t="str">
        <f>'_Working3_'!J847</f>
        <v/>
      </c>
      <c r="G847" s="54" t="str">
        <f>'_Working3_'!E847</f>
        <v/>
      </c>
      <c r="H847" s="54" t="str">
        <f>IF(
A847,
(G847/1000)*vlookup(
B847,
MasterData!$C$2:$G1000,
4,
0
)
,
"")</f>
        <v/>
      </c>
    </row>
    <row r="848" ht="15.75" customHeight="1">
      <c r="A848" s="20" t="str">
        <f>'_Working3_'!A848</f>
        <v/>
      </c>
      <c r="B848" s="14" t="str">
        <f>'_Working3_'!B848</f>
        <v/>
      </c>
      <c r="C848" s="14" t="str">
        <f>'_Working3_'!C848</f>
        <v/>
      </c>
      <c r="D848" s="14"/>
      <c r="E848" s="14" t="str">
        <f>'_Working3_'!I848</f>
        <v/>
      </c>
      <c r="F848" s="14" t="str">
        <f>'_Working3_'!J848</f>
        <v/>
      </c>
      <c r="G848" s="54" t="str">
        <f>'_Working3_'!E848</f>
        <v/>
      </c>
      <c r="H848" s="54" t="str">
        <f>IF(
A848,
(G848/1000)*vlookup(
B848,
MasterData!$C$2:$G1000,
4,
0
)
,
"")</f>
        <v/>
      </c>
    </row>
    <row r="849" ht="15.75" customHeight="1">
      <c r="A849" s="20" t="str">
        <f>'_Working3_'!A849</f>
        <v/>
      </c>
      <c r="B849" s="14" t="str">
        <f>'_Working3_'!B849</f>
        <v/>
      </c>
      <c r="C849" s="14" t="str">
        <f>'_Working3_'!C849</f>
        <v/>
      </c>
      <c r="D849" s="14"/>
      <c r="E849" s="14" t="str">
        <f>'_Working3_'!I849</f>
        <v/>
      </c>
      <c r="F849" s="14" t="str">
        <f>'_Working3_'!J849</f>
        <v/>
      </c>
      <c r="G849" s="54" t="str">
        <f>'_Working3_'!E849</f>
        <v/>
      </c>
      <c r="H849" s="54" t="str">
        <f>IF(
A849,
(G849/1000)*vlookup(
B849,
MasterData!$C$2:$G1000,
4,
0
)
,
"")</f>
        <v/>
      </c>
    </row>
    <row r="850" ht="15.75" customHeight="1">
      <c r="A850" s="20" t="str">
        <f>'_Working3_'!A850</f>
        <v/>
      </c>
      <c r="B850" s="14" t="str">
        <f>'_Working3_'!B850</f>
        <v/>
      </c>
      <c r="C850" s="14" t="str">
        <f>'_Working3_'!C850</f>
        <v/>
      </c>
      <c r="D850" s="14"/>
      <c r="E850" s="14" t="str">
        <f>'_Working3_'!I850</f>
        <v/>
      </c>
      <c r="F850" s="14" t="str">
        <f>'_Working3_'!J850</f>
        <v/>
      </c>
      <c r="G850" s="54" t="str">
        <f>'_Working3_'!E850</f>
        <v/>
      </c>
      <c r="H850" s="54" t="str">
        <f>IF(
A850,
(G850/1000)*vlookup(
B850,
MasterData!$C$2:$G1000,
4,
0
)
,
"")</f>
        <v/>
      </c>
    </row>
    <row r="851" ht="15.75" customHeight="1">
      <c r="A851" s="20" t="str">
        <f>'_Working3_'!A851</f>
        <v/>
      </c>
      <c r="B851" s="14" t="str">
        <f>'_Working3_'!B851</f>
        <v/>
      </c>
      <c r="C851" s="14" t="str">
        <f>'_Working3_'!C851</f>
        <v/>
      </c>
      <c r="D851" s="14"/>
      <c r="E851" s="14" t="str">
        <f>'_Working3_'!I851</f>
        <v/>
      </c>
      <c r="F851" s="14" t="str">
        <f>'_Working3_'!J851</f>
        <v/>
      </c>
      <c r="G851" s="54" t="str">
        <f>'_Working3_'!E851</f>
        <v/>
      </c>
      <c r="H851" s="54" t="str">
        <f>IF(
A851,
(G851/1000)*vlookup(
B851,
MasterData!$C$2:$G1000,
4,
0
)
,
"")</f>
        <v/>
      </c>
    </row>
    <row r="852" ht="15.75" customHeight="1">
      <c r="A852" s="20" t="str">
        <f>'_Working3_'!A852</f>
        <v/>
      </c>
      <c r="B852" s="14" t="str">
        <f>'_Working3_'!B852</f>
        <v/>
      </c>
      <c r="C852" s="14" t="str">
        <f>'_Working3_'!C852</f>
        <v/>
      </c>
      <c r="D852" s="14"/>
      <c r="E852" s="14" t="str">
        <f>'_Working3_'!I852</f>
        <v/>
      </c>
      <c r="F852" s="14" t="str">
        <f>'_Working3_'!J852</f>
        <v/>
      </c>
      <c r="G852" s="54" t="str">
        <f>'_Working3_'!E852</f>
        <v/>
      </c>
      <c r="H852" s="54" t="str">
        <f>IF(
A852,
(G852/1000)*vlookup(
B852,
MasterData!$C$2:$G1000,
4,
0
)
,
"")</f>
        <v/>
      </c>
    </row>
    <row r="853" ht="15.75" customHeight="1">
      <c r="A853" s="20" t="str">
        <f>'_Working3_'!A853</f>
        <v/>
      </c>
      <c r="B853" s="14" t="str">
        <f>'_Working3_'!B853</f>
        <v/>
      </c>
      <c r="C853" s="14" t="str">
        <f>'_Working3_'!C853</f>
        <v/>
      </c>
      <c r="D853" s="14"/>
      <c r="E853" s="14" t="str">
        <f>'_Working3_'!I853</f>
        <v/>
      </c>
      <c r="F853" s="14" t="str">
        <f>'_Working3_'!J853</f>
        <v/>
      </c>
      <c r="G853" s="54" t="str">
        <f>'_Working3_'!E853</f>
        <v/>
      </c>
      <c r="H853" s="54" t="str">
        <f>IF(
A853,
(G853/1000)*vlookup(
B853,
MasterData!$C$2:$G1000,
4,
0
)
,
"")</f>
        <v/>
      </c>
    </row>
    <row r="854" ht="15.75" customHeight="1">
      <c r="A854" s="20" t="str">
        <f>'_Working3_'!A854</f>
        <v/>
      </c>
      <c r="B854" s="14" t="str">
        <f>'_Working3_'!B854</f>
        <v/>
      </c>
      <c r="C854" s="14" t="str">
        <f>'_Working3_'!C854</f>
        <v/>
      </c>
      <c r="D854" s="14"/>
      <c r="E854" s="14" t="str">
        <f>'_Working3_'!I854</f>
        <v/>
      </c>
      <c r="F854" s="14" t="str">
        <f>'_Working3_'!J854</f>
        <v/>
      </c>
      <c r="G854" s="54" t="str">
        <f>'_Working3_'!E854</f>
        <v/>
      </c>
      <c r="H854" s="54" t="str">
        <f>IF(
A854,
(G854/1000)*vlookup(
B854,
MasterData!$C$2:$G1000,
4,
0
)
,
"")</f>
        <v/>
      </c>
    </row>
    <row r="855" ht="15.75" customHeight="1">
      <c r="A855" s="20" t="str">
        <f>'_Working3_'!A855</f>
        <v/>
      </c>
      <c r="B855" s="14" t="str">
        <f>'_Working3_'!B855</f>
        <v/>
      </c>
      <c r="C855" s="14" t="str">
        <f>'_Working3_'!C855</f>
        <v/>
      </c>
      <c r="D855" s="14"/>
      <c r="E855" s="14" t="str">
        <f>'_Working3_'!I855</f>
        <v/>
      </c>
      <c r="F855" s="14" t="str">
        <f>'_Working3_'!J855</f>
        <v/>
      </c>
      <c r="G855" s="54" t="str">
        <f>'_Working3_'!E855</f>
        <v/>
      </c>
      <c r="H855" s="54" t="str">
        <f>IF(
A855,
(G855/1000)*vlookup(
B855,
MasterData!$C$2:$G1000,
4,
0
)
,
"")</f>
        <v/>
      </c>
    </row>
    <row r="856" ht="15.75" customHeight="1">
      <c r="A856" s="20" t="str">
        <f>'_Working3_'!A856</f>
        <v/>
      </c>
      <c r="B856" s="14" t="str">
        <f>'_Working3_'!B856</f>
        <v/>
      </c>
      <c r="C856" s="14" t="str">
        <f>'_Working3_'!C856</f>
        <v/>
      </c>
      <c r="D856" s="14"/>
      <c r="E856" s="14" t="str">
        <f>'_Working3_'!I856</f>
        <v/>
      </c>
      <c r="F856" s="14" t="str">
        <f>'_Working3_'!J856</f>
        <v/>
      </c>
      <c r="G856" s="54" t="str">
        <f>'_Working3_'!E856</f>
        <v/>
      </c>
      <c r="H856" s="54" t="str">
        <f>IF(
A856,
(G856/1000)*vlookup(
B856,
MasterData!$C$2:$G1000,
4,
0
)
,
"")</f>
        <v/>
      </c>
    </row>
    <row r="857" ht="15.75" customHeight="1">
      <c r="A857" s="20" t="str">
        <f>'_Working3_'!A857</f>
        <v/>
      </c>
      <c r="B857" s="14" t="str">
        <f>'_Working3_'!B857</f>
        <v/>
      </c>
      <c r="C857" s="14" t="str">
        <f>'_Working3_'!C857</f>
        <v/>
      </c>
      <c r="D857" s="14"/>
      <c r="E857" s="14" t="str">
        <f>'_Working3_'!I857</f>
        <v/>
      </c>
      <c r="F857" s="14" t="str">
        <f>'_Working3_'!J857</f>
        <v/>
      </c>
      <c r="G857" s="54" t="str">
        <f>'_Working3_'!E857</f>
        <v/>
      </c>
      <c r="H857" s="54" t="str">
        <f>IF(
A857,
(G857/1000)*vlookup(
B857,
MasterData!$C$2:$G1000,
4,
0
)
,
"")</f>
        <v/>
      </c>
    </row>
    <row r="858" ht="15.75" customHeight="1">
      <c r="A858" s="20" t="str">
        <f>'_Working3_'!A858</f>
        <v/>
      </c>
      <c r="B858" s="14" t="str">
        <f>'_Working3_'!B858</f>
        <v/>
      </c>
      <c r="C858" s="14" t="str">
        <f>'_Working3_'!C858</f>
        <v/>
      </c>
      <c r="D858" s="14"/>
      <c r="E858" s="14" t="str">
        <f>'_Working3_'!I858</f>
        <v/>
      </c>
      <c r="F858" s="14" t="str">
        <f>'_Working3_'!J858</f>
        <v/>
      </c>
      <c r="G858" s="54" t="str">
        <f>'_Working3_'!E858</f>
        <v/>
      </c>
      <c r="H858" s="54" t="str">
        <f>IF(
A858,
(G858/1000)*vlookup(
B858,
MasterData!$C$2:$G1000,
4,
0
)
,
"")</f>
        <v/>
      </c>
    </row>
    <row r="859" ht="15.75" customHeight="1">
      <c r="A859" s="20" t="str">
        <f>'_Working3_'!A859</f>
        <v/>
      </c>
      <c r="B859" s="14" t="str">
        <f>'_Working3_'!B859</f>
        <v/>
      </c>
      <c r="C859" s="14" t="str">
        <f>'_Working3_'!C859</f>
        <v/>
      </c>
      <c r="D859" s="14"/>
      <c r="E859" s="14" t="str">
        <f>'_Working3_'!I859</f>
        <v/>
      </c>
      <c r="F859" s="14" t="str">
        <f>'_Working3_'!J859</f>
        <v/>
      </c>
      <c r="G859" s="54" t="str">
        <f>'_Working3_'!E859</f>
        <v/>
      </c>
      <c r="H859" s="54" t="str">
        <f>IF(
A859,
(G859/1000)*vlookup(
B859,
MasterData!$C$2:$G1000,
4,
0
)
,
"")</f>
        <v/>
      </c>
    </row>
    <row r="860" ht="15.75" customHeight="1">
      <c r="A860" s="20" t="str">
        <f>'_Working3_'!A860</f>
        <v/>
      </c>
      <c r="B860" s="14" t="str">
        <f>'_Working3_'!B860</f>
        <v/>
      </c>
      <c r="C860" s="14" t="str">
        <f>'_Working3_'!C860</f>
        <v/>
      </c>
      <c r="D860" s="14"/>
      <c r="E860" s="14" t="str">
        <f>'_Working3_'!I860</f>
        <v/>
      </c>
      <c r="F860" s="14" t="str">
        <f>'_Working3_'!J860</f>
        <v/>
      </c>
      <c r="G860" s="54" t="str">
        <f>'_Working3_'!E860</f>
        <v/>
      </c>
      <c r="H860" s="54" t="str">
        <f>IF(
A860,
(G860/1000)*vlookup(
B860,
MasterData!$C$2:$G1000,
4,
0
)
,
"")</f>
        <v/>
      </c>
    </row>
    <row r="861" ht="15.75" customHeight="1">
      <c r="A861" s="20" t="str">
        <f>'_Working3_'!A861</f>
        <v/>
      </c>
      <c r="B861" s="14" t="str">
        <f>'_Working3_'!B861</f>
        <v/>
      </c>
      <c r="C861" s="14" t="str">
        <f>'_Working3_'!C861</f>
        <v/>
      </c>
      <c r="D861" s="14"/>
      <c r="E861" s="14" t="str">
        <f>'_Working3_'!I861</f>
        <v/>
      </c>
      <c r="F861" s="14" t="str">
        <f>'_Working3_'!J861</f>
        <v/>
      </c>
      <c r="G861" s="54" t="str">
        <f>'_Working3_'!E861</f>
        <v/>
      </c>
      <c r="H861" s="54" t="str">
        <f>IF(
A861,
(G861/1000)*vlookup(
B861,
MasterData!$C$2:$G1000,
4,
0
)
,
"")</f>
        <v/>
      </c>
    </row>
    <row r="862" ht="15.75" customHeight="1">
      <c r="A862" s="20" t="str">
        <f>'_Working3_'!A862</f>
        <v/>
      </c>
      <c r="B862" s="14" t="str">
        <f>'_Working3_'!B862</f>
        <v/>
      </c>
      <c r="C862" s="14" t="str">
        <f>'_Working3_'!C862</f>
        <v/>
      </c>
      <c r="D862" s="14"/>
      <c r="E862" s="14" t="str">
        <f>'_Working3_'!I862</f>
        <v/>
      </c>
      <c r="F862" s="14" t="str">
        <f>'_Working3_'!J862</f>
        <v/>
      </c>
      <c r="G862" s="54" t="str">
        <f>'_Working3_'!E862</f>
        <v/>
      </c>
      <c r="H862" s="54" t="str">
        <f>IF(
A862,
(G862/1000)*vlookup(
B862,
MasterData!$C$2:$G1000,
4,
0
)
,
"")</f>
        <v/>
      </c>
    </row>
    <row r="863" ht="15.75" customHeight="1">
      <c r="A863" s="20" t="str">
        <f>'_Working3_'!A863</f>
        <v/>
      </c>
      <c r="B863" s="14" t="str">
        <f>'_Working3_'!B863</f>
        <v/>
      </c>
      <c r="C863" s="14" t="str">
        <f>'_Working3_'!C863</f>
        <v/>
      </c>
      <c r="D863" s="14"/>
      <c r="E863" s="14" t="str">
        <f>'_Working3_'!I863</f>
        <v/>
      </c>
      <c r="F863" s="14" t="str">
        <f>'_Working3_'!J863</f>
        <v/>
      </c>
      <c r="G863" s="54" t="str">
        <f>'_Working3_'!E863</f>
        <v/>
      </c>
      <c r="H863" s="54" t="str">
        <f>IF(
A863,
(G863/1000)*vlookup(
B863,
MasterData!$C$2:$G1000,
4,
0
)
,
"")</f>
        <v/>
      </c>
    </row>
    <row r="864" ht="15.75" customHeight="1">
      <c r="A864" s="20" t="str">
        <f>'_Working3_'!A864</f>
        <v/>
      </c>
      <c r="B864" s="14" t="str">
        <f>'_Working3_'!B864</f>
        <v/>
      </c>
      <c r="C864" s="14" t="str">
        <f>'_Working3_'!C864</f>
        <v/>
      </c>
      <c r="D864" s="14"/>
      <c r="E864" s="14" t="str">
        <f>'_Working3_'!I864</f>
        <v/>
      </c>
      <c r="F864" s="14" t="str">
        <f>'_Working3_'!J864</f>
        <v/>
      </c>
      <c r="G864" s="54" t="str">
        <f>'_Working3_'!E864</f>
        <v/>
      </c>
      <c r="H864" s="54" t="str">
        <f>IF(
A864,
(G864/1000)*vlookup(
B864,
MasterData!$C$2:$G1000,
4,
0
)
,
"")</f>
        <v/>
      </c>
    </row>
    <row r="865" ht="15.75" customHeight="1">
      <c r="A865" s="20" t="str">
        <f>'_Working3_'!A865</f>
        <v/>
      </c>
      <c r="B865" s="14" t="str">
        <f>'_Working3_'!B865</f>
        <v/>
      </c>
      <c r="C865" s="14" t="str">
        <f>'_Working3_'!C865</f>
        <v/>
      </c>
      <c r="D865" s="14"/>
      <c r="E865" s="14" t="str">
        <f>'_Working3_'!I865</f>
        <v/>
      </c>
      <c r="F865" s="14" t="str">
        <f>'_Working3_'!J865</f>
        <v/>
      </c>
      <c r="G865" s="54" t="str">
        <f>'_Working3_'!E865</f>
        <v/>
      </c>
      <c r="H865" s="54" t="str">
        <f>IF(
A865,
(G865/1000)*vlookup(
B865,
MasterData!$C$2:$G1000,
4,
0
)
,
"")</f>
        <v/>
      </c>
    </row>
    <row r="866" ht="15.75" customHeight="1">
      <c r="A866" s="20" t="str">
        <f>'_Working3_'!A866</f>
        <v/>
      </c>
      <c r="B866" s="14" t="str">
        <f>'_Working3_'!B866</f>
        <v/>
      </c>
      <c r="C866" s="14" t="str">
        <f>'_Working3_'!C866</f>
        <v/>
      </c>
      <c r="D866" s="14"/>
      <c r="E866" s="14" t="str">
        <f>'_Working3_'!I866</f>
        <v/>
      </c>
      <c r="F866" s="14" t="str">
        <f>'_Working3_'!J866</f>
        <v/>
      </c>
      <c r="G866" s="54" t="str">
        <f>'_Working3_'!E866</f>
        <v/>
      </c>
      <c r="H866" s="54" t="str">
        <f>IF(
A866,
(G866/1000)*vlookup(
B866,
MasterData!$C$2:$G1000,
4,
0
)
,
"")</f>
        <v/>
      </c>
    </row>
    <row r="867" ht="15.75" customHeight="1">
      <c r="A867" s="20" t="str">
        <f>'_Working3_'!A867</f>
        <v/>
      </c>
      <c r="B867" s="14" t="str">
        <f>'_Working3_'!B867</f>
        <v/>
      </c>
      <c r="C867" s="14" t="str">
        <f>'_Working3_'!C867</f>
        <v/>
      </c>
      <c r="D867" s="14"/>
      <c r="E867" s="14" t="str">
        <f>'_Working3_'!I867</f>
        <v/>
      </c>
      <c r="F867" s="14" t="str">
        <f>'_Working3_'!J867</f>
        <v/>
      </c>
      <c r="G867" s="54" t="str">
        <f>'_Working3_'!E867</f>
        <v/>
      </c>
      <c r="H867" s="54" t="str">
        <f>IF(
A867,
(G867/1000)*vlookup(
B867,
MasterData!$C$2:$G1000,
4,
0
)
,
"")</f>
        <v/>
      </c>
    </row>
    <row r="868" ht="15.75" customHeight="1">
      <c r="A868" s="20" t="str">
        <f>'_Working3_'!A868</f>
        <v/>
      </c>
      <c r="B868" s="14" t="str">
        <f>'_Working3_'!B868</f>
        <v/>
      </c>
      <c r="C868" s="14" t="str">
        <f>'_Working3_'!C868</f>
        <v/>
      </c>
      <c r="D868" s="14"/>
      <c r="E868" s="14" t="str">
        <f>'_Working3_'!I868</f>
        <v/>
      </c>
      <c r="F868" s="14" t="str">
        <f>'_Working3_'!J868</f>
        <v/>
      </c>
      <c r="G868" s="54" t="str">
        <f>'_Working3_'!E868</f>
        <v/>
      </c>
      <c r="H868" s="54" t="str">
        <f>IF(
A868,
(G868/1000)*vlookup(
B868,
MasterData!$C$2:$G1000,
4,
0
)
,
"")</f>
        <v/>
      </c>
    </row>
    <row r="869" ht="15.75" customHeight="1">
      <c r="A869" s="20" t="str">
        <f>'_Working3_'!A869</f>
        <v/>
      </c>
      <c r="B869" s="14" t="str">
        <f>'_Working3_'!B869</f>
        <v/>
      </c>
      <c r="C869" s="14" t="str">
        <f>'_Working3_'!C869</f>
        <v/>
      </c>
      <c r="D869" s="14"/>
      <c r="E869" s="14" t="str">
        <f>'_Working3_'!I869</f>
        <v/>
      </c>
      <c r="F869" s="14" t="str">
        <f>'_Working3_'!J869</f>
        <v/>
      </c>
      <c r="G869" s="54" t="str">
        <f>'_Working3_'!E869</f>
        <v/>
      </c>
      <c r="H869" s="54" t="str">
        <f>IF(
A869,
(G869/1000)*vlookup(
B869,
MasterData!$C$2:$G1000,
4,
0
)
,
"")</f>
        <v/>
      </c>
    </row>
    <row r="870" ht="15.75" customHeight="1">
      <c r="A870" s="20" t="str">
        <f>'_Working3_'!A870</f>
        <v/>
      </c>
      <c r="B870" s="14" t="str">
        <f>'_Working3_'!B870</f>
        <v/>
      </c>
      <c r="C870" s="14" t="str">
        <f>'_Working3_'!C870</f>
        <v/>
      </c>
      <c r="D870" s="14"/>
      <c r="E870" s="14" t="str">
        <f>'_Working3_'!I870</f>
        <v/>
      </c>
      <c r="F870" s="14" t="str">
        <f>'_Working3_'!J870</f>
        <v/>
      </c>
      <c r="G870" s="54" t="str">
        <f>'_Working3_'!E870</f>
        <v/>
      </c>
      <c r="H870" s="54" t="str">
        <f>IF(
A870,
(G870/1000)*vlookup(
B870,
MasterData!$C$2:$G1000,
4,
0
)
,
"")</f>
        <v/>
      </c>
    </row>
    <row r="871" ht="15.75" customHeight="1">
      <c r="A871" s="20" t="str">
        <f>'_Working3_'!A871</f>
        <v/>
      </c>
      <c r="B871" s="14" t="str">
        <f>'_Working3_'!B871</f>
        <v/>
      </c>
      <c r="C871" s="14" t="str">
        <f>'_Working3_'!C871</f>
        <v/>
      </c>
      <c r="D871" s="14"/>
      <c r="E871" s="14" t="str">
        <f>'_Working3_'!I871</f>
        <v/>
      </c>
      <c r="F871" s="14" t="str">
        <f>'_Working3_'!J871</f>
        <v/>
      </c>
      <c r="G871" s="54" t="str">
        <f>'_Working3_'!E871</f>
        <v/>
      </c>
      <c r="H871" s="54" t="str">
        <f>IF(
A871,
(G871/1000)*vlookup(
B871,
MasterData!$C$2:$G1000,
4,
0
)
,
"")</f>
        <v/>
      </c>
    </row>
    <row r="872" ht="15.75" customHeight="1">
      <c r="A872" s="20" t="str">
        <f>'_Working3_'!A872</f>
        <v/>
      </c>
      <c r="B872" s="14" t="str">
        <f>'_Working3_'!B872</f>
        <v/>
      </c>
      <c r="C872" s="14" t="str">
        <f>'_Working3_'!C872</f>
        <v/>
      </c>
      <c r="D872" s="14"/>
      <c r="E872" s="14" t="str">
        <f>'_Working3_'!I872</f>
        <v/>
      </c>
      <c r="F872" s="14" t="str">
        <f>'_Working3_'!J872</f>
        <v/>
      </c>
      <c r="G872" s="54" t="str">
        <f>'_Working3_'!E872</f>
        <v/>
      </c>
      <c r="H872" s="54" t="str">
        <f>IF(
A872,
(G872/1000)*vlookup(
B872,
MasterData!$C$2:$G1000,
4,
0
)
,
"")</f>
        <v/>
      </c>
    </row>
    <row r="873" ht="15.75" customHeight="1">
      <c r="A873" s="20" t="str">
        <f>'_Working3_'!A873</f>
        <v/>
      </c>
      <c r="B873" s="14" t="str">
        <f>'_Working3_'!B873</f>
        <v/>
      </c>
      <c r="C873" s="14" t="str">
        <f>'_Working3_'!C873</f>
        <v/>
      </c>
      <c r="D873" s="14"/>
      <c r="E873" s="14" t="str">
        <f>'_Working3_'!I873</f>
        <v/>
      </c>
      <c r="F873" s="14" t="str">
        <f>'_Working3_'!J873</f>
        <v/>
      </c>
      <c r="G873" s="54" t="str">
        <f>'_Working3_'!E873</f>
        <v/>
      </c>
      <c r="H873" s="54" t="str">
        <f>IF(
A873,
(G873/1000)*vlookup(
B873,
MasterData!$C$2:$G1000,
4,
0
)
,
"")</f>
        <v/>
      </c>
    </row>
    <row r="874" ht="15.75" customHeight="1">
      <c r="A874" s="20" t="str">
        <f>'_Working3_'!A874</f>
        <v/>
      </c>
      <c r="B874" s="14" t="str">
        <f>'_Working3_'!B874</f>
        <v/>
      </c>
      <c r="C874" s="14" t="str">
        <f>'_Working3_'!C874</f>
        <v/>
      </c>
      <c r="D874" s="14"/>
      <c r="E874" s="14" t="str">
        <f>'_Working3_'!I874</f>
        <v/>
      </c>
      <c r="F874" s="14" t="str">
        <f>'_Working3_'!J874</f>
        <v/>
      </c>
      <c r="G874" s="54" t="str">
        <f>'_Working3_'!E874</f>
        <v/>
      </c>
      <c r="H874" s="54" t="str">
        <f>IF(
A874,
(G874/1000)*vlookup(
B874,
MasterData!$C$2:$G1000,
4,
0
)
,
"")</f>
        <v/>
      </c>
    </row>
    <row r="875" ht="15.75" customHeight="1">
      <c r="A875" s="20" t="str">
        <f>'_Working3_'!A875</f>
        <v/>
      </c>
      <c r="B875" s="14" t="str">
        <f>'_Working3_'!B875</f>
        <v/>
      </c>
      <c r="C875" s="14" t="str">
        <f>'_Working3_'!C875</f>
        <v/>
      </c>
      <c r="D875" s="14"/>
      <c r="E875" s="14" t="str">
        <f>'_Working3_'!I875</f>
        <v/>
      </c>
      <c r="F875" s="14" t="str">
        <f>'_Working3_'!J875</f>
        <v/>
      </c>
      <c r="G875" s="54" t="str">
        <f>'_Working3_'!E875</f>
        <v/>
      </c>
      <c r="H875" s="54" t="str">
        <f>IF(
A875,
(G875/1000)*vlookup(
B875,
MasterData!$C$2:$G1000,
4,
0
)
,
"")</f>
        <v/>
      </c>
    </row>
    <row r="876" ht="15.75" customHeight="1">
      <c r="A876" s="20" t="str">
        <f>'_Working3_'!A876</f>
        <v/>
      </c>
      <c r="B876" s="14" t="str">
        <f>'_Working3_'!B876</f>
        <v/>
      </c>
      <c r="C876" s="14" t="str">
        <f>'_Working3_'!C876</f>
        <v/>
      </c>
      <c r="D876" s="14"/>
      <c r="E876" s="14" t="str">
        <f>'_Working3_'!I876</f>
        <v/>
      </c>
      <c r="F876" s="14" t="str">
        <f>'_Working3_'!J876</f>
        <v/>
      </c>
      <c r="G876" s="54" t="str">
        <f>'_Working3_'!E876</f>
        <v/>
      </c>
      <c r="H876" s="54" t="str">
        <f>IF(
A876,
(G876/1000)*vlookup(
B876,
MasterData!$C$2:$G1000,
4,
0
)
,
"")</f>
        <v/>
      </c>
    </row>
    <row r="877" ht="15.75" customHeight="1">
      <c r="A877" s="20" t="str">
        <f>'_Working3_'!A877</f>
        <v/>
      </c>
      <c r="B877" s="14" t="str">
        <f>'_Working3_'!B877</f>
        <v/>
      </c>
      <c r="C877" s="14" t="str">
        <f>'_Working3_'!C877</f>
        <v/>
      </c>
      <c r="D877" s="14"/>
      <c r="E877" s="14" t="str">
        <f>'_Working3_'!I877</f>
        <v/>
      </c>
      <c r="F877" s="14" t="str">
        <f>'_Working3_'!J877</f>
        <v/>
      </c>
      <c r="G877" s="54" t="str">
        <f>'_Working3_'!E877</f>
        <v/>
      </c>
      <c r="H877" s="54" t="str">
        <f>IF(
A877,
(G877/1000)*vlookup(
B877,
MasterData!$C$2:$G1000,
4,
0
)
,
"")</f>
        <v/>
      </c>
    </row>
    <row r="878" ht="15.75" customHeight="1">
      <c r="A878" s="20" t="str">
        <f>'_Working3_'!A878</f>
        <v/>
      </c>
      <c r="B878" s="14" t="str">
        <f>'_Working3_'!B878</f>
        <v/>
      </c>
      <c r="C878" s="14" t="str">
        <f>'_Working3_'!C878</f>
        <v/>
      </c>
      <c r="D878" s="14"/>
      <c r="E878" s="14" t="str">
        <f>'_Working3_'!I878</f>
        <v/>
      </c>
      <c r="F878" s="14" t="str">
        <f>'_Working3_'!J878</f>
        <v/>
      </c>
      <c r="G878" s="54" t="str">
        <f>'_Working3_'!E878</f>
        <v/>
      </c>
      <c r="H878" s="54" t="str">
        <f>IF(
A878,
(G878/1000)*vlookup(
B878,
MasterData!$C$2:$G1000,
4,
0
)
,
"")</f>
        <v/>
      </c>
    </row>
    <row r="879" ht="15.75" customHeight="1">
      <c r="A879" s="20" t="str">
        <f>'_Working3_'!A879</f>
        <v/>
      </c>
      <c r="B879" s="14" t="str">
        <f>'_Working3_'!B879</f>
        <v/>
      </c>
      <c r="C879" s="14" t="str">
        <f>'_Working3_'!C879</f>
        <v/>
      </c>
      <c r="D879" s="14"/>
      <c r="E879" s="14" t="str">
        <f>'_Working3_'!I879</f>
        <v/>
      </c>
      <c r="F879" s="14" t="str">
        <f>'_Working3_'!J879</f>
        <v/>
      </c>
      <c r="G879" s="54" t="str">
        <f>'_Working3_'!E879</f>
        <v/>
      </c>
      <c r="H879" s="54" t="str">
        <f>IF(
A879,
(G879/1000)*vlookup(
B879,
MasterData!$C$2:$G1000,
4,
0
)
,
"")</f>
        <v/>
      </c>
    </row>
    <row r="880" ht="15.75" customHeight="1">
      <c r="A880" s="20" t="str">
        <f>'_Working3_'!A880</f>
        <v/>
      </c>
      <c r="B880" s="14" t="str">
        <f>'_Working3_'!B880</f>
        <v/>
      </c>
      <c r="C880" s="14" t="str">
        <f>'_Working3_'!C880</f>
        <v/>
      </c>
      <c r="D880" s="14"/>
      <c r="E880" s="14" t="str">
        <f>'_Working3_'!I880</f>
        <v/>
      </c>
      <c r="F880" s="14" t="str">
        <f>'_Working3_'!J880</f>
        <v/>
      </c>
      <c r="G880" s="54" t="str">
        <f>'_Working3_'!E880</f>
        <v/>
      </c>
      <c r="H880" s="54" t="str">
        <f>IF(
A880,
(G880/1000)*vlookup(
B880,
MasterData!$C$2:$G1000,
4,
0
)
,
"")</f>
        <v/>
      </c>
    </row>
    <row r="881" ht="15.75" customHeight="1">
      <c r="A881" s="20" t="str">
        <f>'_Working3_'!A881</f>
        <v/>
      </c>
      <c r="B881" s="14" t="str">
        <f>'_Working3_'!B881</f>
        <v/>
      </c>
      <c r="C881" s="14" t="str">
        <f>'_Working3_'!C881</f>
        <v/>
      </c>
      <c r="D881" s="14"/>
      <c r="E881" s="14" t="str">
        <f>'_Working3_'!I881</f>
        <v/>
      </c>
      <c r="F881" s="14" t="str">
        <f>'_Working3_'!J881</f>
        <v/>
      </c>
      <c r="G881" s="54" t="str">
        <f>'_Working3_'!E881</f>
        <v/>
      </c>
      <c r="H881" s="54" t="str">
        <f>IF(
A881,
(G881/1000)*vlookup(
B881,
MasterData!$C$2:$G1000,
4,
0
)
,
"")</f>
        <v/>
      </c>
    </row>
    <row r="882" ht="15.75" customHeight="1">
      <c r="A882" s="20" t="str">
        <f>'_Working3_'!A882</f>
        <v/>
      </c>
      <c r="B882" s="14" t="str">
        <f>'_Working3_'!B882</f>
        <v/>
      </c>
      <c r="C882" s="14" t="str">
        <f>'_Working3_'!C882</f>
        <v/>
      </c>
      <c r="D882" s="14"/>
      <c r="E882" s="14" t="str">
        <f>'_Working3_'!I882</f>
        <v/>
      </c>
      <c r="F882" s="14" t="str">
        <f>'_Working3_'!J882</f>
        <v/>
      </c>
      <c r="G882" s="54" t="str">
        <f>'_Working3_'!E882</f>
        <v/>
      </c>
      <c r="H882" s="54" t="str">
        <f>IF(
A882,
(G882/1000)*vlookup(
B882,
MasterData!$C$2:$G1000,
4,
0
)
,
"")</f>
        <v/>
      </c>
    </row>
    <row r="883" ht="15.75" customHeight="1">
      <c r="A883" s="20" t="str">
        <f>'_Working3_'!A883</f>
        <v/>
      </c>
      <c r="B883" s="14" t="str">
        <f>'_Working3_'!B883</f>
        <v/>
      </c>
      <c r="C883" s="14" t="str">
        <f>'_Working3_'!C883</f>
        <v/>
      </c>
      <c r="D883" s="14"/>
      <c r="E883" s="14" t="str">
        <f>'_Working3_'!I883</f>
        <v/>
      </c>
      <c r="F883" s="14" t="str">
        <f>'_Working3_'!J883</f>
        <v/>
      </c>
      <c r="G883" s="54" t="str">
        <f>'_Working3_'!E883</f>
        <v/>
      </c>
      <c r="H883" s="54" t="str">
        <f>IF(
A883,
(G883/1000)*vlookup(
B883,
MasterData!$C$2:$G1000,
4,
0
)
,
"")</f>
        <v/>
      </c>
    </row>
    <row r="884" ht="15.75" customHeight="1">
      <c r="A884" s="20" t="str">
        <f>'_Working3_'!A884</f>
        <v/>
      </c>
      <c r="B884" s="14" t="str">
        <f>'_Working3_'!B884</f>
        <v/>
      </c>
      <c r="C884" s="14" t="str">
        <f>'_Working3_'!C884</f>
        <v/>
      </c>
      <c r="D884" s="14"/>
      <c r="E884" s="14" t="str">
        <f>'_Working3_'!I884</f>
        <v/>
      </c>
      <c r="F884" s="14" t="str">
        <f>'_Working3_'!J884</f>
        <v/>
      </c>
      <c r="G884" s="54" t="str">
        <f>'_Working3_'!E884</f>
        <v/>
      </c>
      <c r="H884" s="54" t="str">
        <f>IF(
A884,
(G884/1000)*vlookup(
B884,
MasterData!$C$2:$G1000,
4,
0
)
,
"")</f>
        <v/>
      </c>
    </row>
    <row r="885" ht="15.75" customHeight="1">
      <c r="A885" s="20" t="str">
        <f>'_Working3_'!A885</f>
        <v/>
      </c>
      <c r="B885" s="14" t="str">
        <f>'_Working3_'!B885</f>
        <v/>
      </c>
      <c r="C885" s="14" t="str">
        <f>'_Working3_'!C885</f>
        <v/>
      </c>
      <c r="D885" s="14"/>
      <c r="E885" s="14" t="str">
        <f>'_Working3_'!I885</f>
        <v/>
      </c>
      <c r="F885" s="14" t="str">
        <f>'_Working3_'!J885</f>
        <v/>
      </c>
      <c r="G885" s="54" t="str">
        <f>'_Working3_'!E885</f>
        <v/>
      </c>
      <c r="H885" s="54" t="str">
        <f>IF(
A885,
(G885/1000)*vlookup(
B885,
MasterData!$C$2:$G1000,
4,
0
)
,
"")</f>
        <v/>
      </c>
    </row>
    <row r="886" ht="15.75" customHeight="1">
      <c r="A886" s="20" t="str">
        <f>'_Working3_'!A886</f>
        <v/>
      </c>
      <c r="B886" s="14" t="str">
        <f>'_Working3_'!B886</f>
        <v/>
      </c>
      <c r="C886" s="14" t="str">
        <f>'_Working3_'!C886</f>
        <v/>
      </c>
      <c r="D886" s="14"/>
      <c r="E886" s="14" t="str">
        <f>'_Working3_'!I886</f>
        <v/>
      </c>
      <c r="F886" s="14" t="str">
        <f>'_Working3_'!J886</f>
        <v/>
      </c>
      <c r="G886" s="54" t="str">
        <f>'_Working3_'!E886</f>
        <v/>
      </c>
      <c r="H886" s="54" t="str">
        <f>IF(
A886,
(G886/1000)*vlookup(
B886,
MasterData!$C$2:$G1000,
4,
0
)
,
"")</f>
        <v/>
      </c>
    </row>
    <row r="887" ht="15.75" customHeight="1">
      <c r="A887" s="20" t="str">
        <f>'_Working3_'!A887</f>
        <v/>
      </c>
      <c r="B887" s="14" t="str">
        <f>'_Working3_'!B887</f>
        <v/>
      </c>
      <c r="C887" s="14" t="str">
        <f>'_Working3_'!C887</f>
        <v/>
      </c>
      <c r="D887" s="14"/>
      <c r="E887" s="14" t="str">
        <f>'_Working3_'!I887</f>
        <v/>
      </c>
      <c r="F887" s="14" t="str">
        <f>'_Working3_'!J887</f>
        <v/>
      </c>
      <c r="G887" s="54" t="str">
        <f>'_Working3_'!E887</f>
        <v/>
      </c>
      <c r="H887" s="54" t="str">
        <f>IF(
A887,
(G887/1000)*vlookup(
B887,
MasterData!$C$2:$G1000,
4,
0
)
,
"")</f>
        <v/>
      </c>
    </row>
    <row r="888" ht="15.75" customHeight="1">
      <c r="A888" s="20" t="str">
        <f>'_Working3_'!A888</f>
        <v/>
      </c>
      <c r="B888" s="14" t="str">
        <f>'_Working3_'!B888</f>
        <v/>
      </c>
      <c r="C888" s="14" t="str">
        <f>'_Working3_'!C888</f>
        <v/>
      </c>
      <c r="D888" s="14"/>
      <c r="E888" s="14" t="str">
        <f>'_Working3_'!I888</f>
        <v/>
      </c>
      <c r="F888" s="14" t="str">
        <f>'_Working3_'!J888</f>
        <v/>
      </c>
      <c r="G888" s="54" t="str">
        <f>'_Working3_'!E888</f>
        <v/>
      </c>
      <c r="H888" s="54" t="str">
        <f>IF(
A888,
(G888/1000)*vlookup(
B888,
MasterData!$C$2:$G1000,
4,
0
)
,
"")</f>
        <v/>
      </c>
    </row>
    <row r="889" ht="15.75" customHeight="1">
      <c r="A889" s="20" t="str">
        <f>'_Working3_'!A889</f>
        <v/>
      </c>
      <c r="B889" s="14" t="str">
        <f>'_Working3_'!B889</f>
        <v/>
      </c>
      <c r="C889" s="14" t="str">
        <f>'_Working3_'!C889</f>
        <v/>
      </c>
      <c r="D889" s="14"/>
      <c r="E889" s="14" t="str">
        <f>'_Working3_'!I889</f>
        <v/>
      </c>
      <c r="F889" s="14" t="str">
        <f>'_Working3_'!J889</f>
        <v/>
      </c>
      <c r="G889" s="54" t="str">
        <f>'_Working3_'!E889</f>
        <v/>
      </c>
      <c r="H889" s="54" t="str">
        <f>IF(
A889,
(G889/1000)*vlookup(
B889,
MasterData!$C$2:$G1000,
4,
0
)
,
"")</f>
        <v/>
      </c>
    </row>
    <row r="890" ht="15.75" customHeight="1">
      <c r="A890" s="20" t="str">
        <f>'_Working3_'!A890</f>
        <v/>
      </c>
      <c r="B890" s="14" t="str">
        <f>'_Working3_'!B890</f>
        <v/>
      </c>
      <c r="C890" s="14" t="str">
        <f>'_Working3_'!C890</f>
        <v/>
      </c>
      <c r="D890" s="14"/>
      <c r="E890" s="14" t="str">
        <f>'_Working3_'!I890</f>
        <v/>
      </c>
      <c r="F890" s="14" t="str">
        <f>'_Working3_'!J890</f>
        <v/>
      </c>
      <c r="G890" s="54" t="str">
        <f>'_Working3_'!E890</f>
        <v/>
      </c>
      <c r="H890" s="54" t="str">
        <f>IF(
A890,
(G890/1000)*vlookup(
B890,
MasterData!$C$2:$G1000,
4,
0
)
,
"")</f>
        <v/>
      </c>
    </row>
    <row r="891" ht="15.75" customHeight="1">
      <c r="A891" s="20" t="str">
        <f>'_Working3_'!A891</f>
        <v/>
      </c>
      <c r="B891" s="14" t="str">
        <f>'_Working3_'!B891</f>
        <v/>
      </c>
      <c r="C891" s="14" t="str">
        <f>'_Working3_'!C891</f>
        <v/>
      </c>
      <c r="D891" s="14"/>
      <c r="E891" s="14" t="str">
        <f>'_Working3_'!I891</f>
        <v/>
      </c>
      <c r="F891" s="14" t="str">
        <f>'_Working3_'!J891</f>
        <v/>
      </c>
      <c r="G891" s="54" t="str">
        <f>'_Working3_'!E891</f>
        <v/>
      </c>
      <c r="H891" s="54" t="str">
        <f>IF(
A891,
(G891/1000)*vlookup(
B891,
MasterData!$C$2:$G1000,
4,
0
)
,
"")</f>
        <v/>
      </c>
    </row>
    <row r="892" ht="15.75" customHeight="1">
      <c r="A892" s="20" t="str">
        <f>'_Working3_'!A892</f>
        <v/>
      </c>
      <c r="B892" s="14" t="str">
        <f>'_Working3_'!B892</f>
        <v/>
      </c>
      <c r="C892" s="14" t="str">
        <f>'_Working3_'!C892</f>
        <v/>
      </c>
      <c r="D892" s="14"/>
      <c r="E892" s="14" t="str">
        <f>'_Working3_'!I892</f>
        <v/>
      </c>
      <c r="F892" s="14" t="str">
        <f>'_Working3_'!J892</f>
        <v/>
      </c>
      <c r="G892" s="54" t="str">
        <f>'_Working3_'!E892</f>
        <v/>
      </c>
      <c r="H892" s="54" t="str">
        <f>IF(
A892,
(G892/1000)*vlookup(
B892,
MasterData!$C$2:$G1000,
4,
0
)
,
"")</f>
        <v/>
      </c>
    </row>
    <row r="893" ht="15.75" customHeight="1">
      <c r="A893" s="20" t="str">
        <f>'_Working3_'!A893</f>
        <v/>
      </c>
      <c r="B893" s="14" t="str">
        <f>'_Working3_'!B893</f>
        <v/>
      </c>
      <c r="C893" s="14" t="str">
        <f>'_Working3_'!C893</f>
        <v/>
      </c>
      <c r="D893" s="14"/>
      <c r="E893" s="14" t="str">
        <f>'_Working3_'!I893</f>
        <v/>
      </c>
      <c r="F893" s="14" t="str">
        <f>'_Working3_'!J893</f>
        <v/>
      </c>
      <c r="G893" s="54" t="str">
        <f>'_Working3_'!E893</f>
        <v/>
      </c>
      <c r="H893" s="54" t="str">
        <f>IF(
A893,
(G893/1000)*vlookup(
B893,
MasterData!$C$2:$G1000,
4,
0
)
,
"")</f>
        <v/>
      </c>
    </row>
    <row r="894" ht="15.75" customHeight="1">
      <c r="A894" s="20" t="str">
        <f>'_Working3_'!A894</f>
        <v/>
      </c>
      <c r="B894" s="14" t="str">
        <f>'_Working3_'!B894</f>
        <v/>
      </c>
      <c r="C894" s="14" t="str">
        <f>'_Working3_'!C894</f>
        <v/>
      </c>
      <c r="D894" s="14"/>
      <c r="E894" s="14" t="str">
        <f>'_Working3_'!I894</f>
        <v/>
      </c>
      <c r="F894" s="14" t="str">
        <f>'_Working3_'!J894</f>
        <v/>
      </c>
      <c r="G894" s="54" t="str">
        <f>'_Working3_'!E894</f>
        <v/>
      </c>
      <c r="H894" s="54" t="str">
        <f>IF(
A894,
(G894/1000)*vlookup(
B894,
MasterData!$C$2:$G1000,
4,
0
)
,
"")</f>
        <v/>
      </c>
    </row>
    <row r="895" ht="15.75" customHeight="1">
      <c r="A895" s="20" t="str">
        <f>'_Working3_'!A895</f>
        <v/>
      </c>
      <c r="B895" s="14" t="str">
        <f>'_Working3_'!B895</f>
        <v/>
      </c>
      <c r="C895" s="14" t="str">
        <f>'_Working3_'!C895</f>
        <v/>
      </c>
      <c r="D895" s="14"/>
      <c r="E895" s="14" t="str">
        <f>'_Working3_'!I895</f>
        <v/>
      </c>
      <c r="F895" s="14" t="str">
        <f>'_Working3_'!J895</f>
        <v/>
      </c>
      <c r="G895" s="54" t="str">
        <f>'_Working3_'!E895</f>
        <v/>
      </c>
      <c r="H895" s="54" t="str">
        <f>IF(
A895,
(G895/1000)*vlookup(
B895,
MasterData!$C$2:$G1000,
4,
0
)
,
"")</f>
        <v/>
      </c>
    </row>
    <row r="896" ht="15.75" customHeight="1">
      <c r="A896" s="20" t="str">
        <f>'_Working3_'!A896</f>
        <v/>
      </c>
      <c r="B896" s="14" t="str">
        <f>'_Working3_'!B896</f>
        <v/>
      </c>
      <c r="C896" s="14" t="str">
        <f>'_Working3_'!C896</f>
        <v/>
      </c>
      <c r="D896" s="14"/>
      <c r="E896" s="14" t="str">
        <f>'_Working3_'!I896</f>
        <v/>
      </c>
      <c r="F896" s="14" t="str">
        <f>'_Working3_'!J896</f>
        <v/>
      </c>
      <c r="G896" s="54" t="str">
        <f>'_Working3_'!E896</f>
        <v/>
      </c>
      <c r="H896" s="54" t="str">
        <f>IF(
A896,
(G896/1000)*vlookup(
B896,
MasterData!$C$2:$G1000,
4,
0
)
,
"")</f>
        <v/>
      </c>
    </row>
    <row r="897" ht="15.75" customHeight="1">
      <c r="A897" s="20" t="str">
        <f>'_Working3_'!A897</f>
        <v/>
      </c>
      <c r="B897" s="14" t="str">
        <f>'_Working3_'!B897</f>
        <v/>
      </c>
      <c r="C897" s="14" t="str">
        <f>'_Working3_'!C897</f>
        <v/>
      </c>
      <c r="D897" s="14"/>
      <c r="E897" s="14" t="str">
        <f>'_Working3_'!I897</f>
        <v/>
      </c>
      <c r="F897" s="14" t="str">
        <f>'_Working3_'!J897</f>
        <v/>
      </c>
      <c r="G897" s="54" t="str">
        <f>'_Working3_'!E897</f>
        <v/>
      </c>
      <c r="H897" s="54" t="str">
        <f>IF(
A897,
(G897/1000)*vlookup(
B897,
MasterData!$C$2:$G1000,
4,
0
)
,
"")</f>
        <v/>
      </c>
    </row>
    <row r="898" ht="15.75" customHeight="1">
      <c r="A898" s="20" t="str">
        <f>'_Working3_'!A898</f>
        <v/>
      </c>
      <c r="B898" s="14" t="str">
        <f>'_Working3_'!B898</f>
        <v/>
      </c>
      <c r="C898" s="14" t="str">
        <f>'_Working3_'!C898</f>
        <v/>
      </c>
      <c r="D898" s="14"/>
      <c r="E898" s="14" t="str">
        <f>'_Working3_'!I898</f>
        <v/>
      </c>
      <c r="F898" s="14" t="str">
        <f>'_Working3_'!J898</f>
        <v/>
      </c>
      <c r="G898" s="54" t="str">
        <f>'_Working3_'!E898</f>
        <v/>
      </c>
      <c r="H898" s="54" t="str">
        <f>IF(
A898,
(G898/1000)*vlookup(
B898,
MasterData!$C$2:$G1000,
4,
0
)
,
"")</f>
        <v/>
      </c>
    </row>
    <row r="899" ht="15.75" customHeight="1">
      <c r="A899" s="20" t="str">
        <f>'_Working3_'!A899</f>
        <v/>
      </c>
      <c r="B899" s="14" t="str">
        <f>'_Working3_'!B899</f>
        <v/>
      </c>
      <c r="C899" s="14" t="str">
        <f>'_Working3_'!C899</f>
        <v/>
      </c>
      <c r="D899" s="14"/>
      <c r="E899" s="14" t="str">
        <f>'_Working3_'!I899</f>
        <v/>
      </c>
      <c r="F899" s="14" t="str">
        <f>'_Working3_'!J899</f>
        <v/>
      </c>
      <c r="G899" s="54" t="str">
        <f>'_Working3_'!E899</f>
        <v/>
      </c>
      <c r="H899" s="54" t="str">
        <f>IF(
A899,
(G899/1000)*vlookup(
B899,
MasterData!$C$2:$G1000,
4,
0
)
,
"")</f>
        <v/>
      </c>
    </row>
    <row r="900" ht="15.75" customHeight="1">
      <c r="A900" s="20" t="str">
        <f>'_Working3_'!A900</f>
        <v/>
      </c>
      <c r="B900" s="14" t="str">
        <f>'_Working3_'!B900</f>
        <v/>
      </c>
      <c r="C900" s="14" t="str">
        <f>'_Working3_'!C900</f>
        <v/>
      </c>
      <c r="D900" s="14"/>
      <c r="E900" s="14" t="str">
        <f>'_Working3_'!I900</f>
        <v/>
      </c>
      <c r="F900" s="14" t="str">
        <f>'_Working3_'!J900</f>
        <v/>
      </c>
      <c r="G900" s="54" t="str">
        <f>'_Working3_'!E900</f>
        <v/>
      </c>
      <c r="H900" s="54" t="str">
        <f>IF(
A900,
(G900/1000)*vlookup(
B900,
MasterData!$C$2:$G1000,
4,
0
)
,
"")</f>
        <v/>
      </c>
    </row>
    <row r="901" ht="15.75" customHeight="1">
      <c r="A901" s="20" t="str">
        <f>'_Working3_'!A901</f>
        <v/>
      </c>
      <c r="B901" s="14" t="str">
        <f>'_Working3_'!B901</f>
        <v/>
      </c>
      <c r="C901" s="14" t="str">
        <f>'_Working3_'!C901</f>
        <v/>
      </c>
      <c r="D901" s="14"/>
      <c r="E901" s="14" t="str">
        <f>'_Working3_'!I901</f>
        <v/>
      </c>
      <c r="F901" s="14" t="str">
        <f>'_Working3_'!J901</f>
        <v/>
      </c>
      <c r="G901" s="54" t="str">
        <f>'_Working3_'!E901</f>
        <v/>
      </c>
      <c r="H901" s="54" t="str">
        <f>IF(
A901,
(G901/1000)*vlookup(
B901,
MasterData!$C$2:$G1000,
4,
0
)
,
"")</f>
        <v/>
      </c>
    </row>
    <row r="902" ht="15.75" customHeight="1">
      <c r="A902" s="20" t="str">
        <f>'_Working3_'!A902</f>
        <v/>
      </c>
      <c r="B902" s="14" t="str">
        <f>'_Working3_'!B902</f>
        <v/>
      </c>
      <c r="C902" s="14" t="str">
        <f>'_Working3_'!C902</f>
        <v/>
      </c>
      <c r="D902" s="14"/>
      <c r="E902" s="14" t="str">
        <f>'_Working3_'!I902</f>
        <v/>
      </c>
      <c r="F902" s="14" t="str">
        <f>'_Working3_'!J902</f>
        <v/>
      </c>
      <c r="G902" s="54" t="str">
        <f>'_Working3_'!E902</f>
        <v/>
      </c>
      <c r="H902" s="54" t="str">
        <f>IF(
A902,
(G902/1000)*vlookup(
B902,
MasterData!$C$2:$G1000,
4,
0
)
,
"")</f>
        <v/>
      </c>
    </row>
    <row r="903" ht="15.75" customHeight="1">
      <c r="A903" s="20" t="str">
        <f>'_Working3_'!A903</f>
        <v/>
      </c>
      <c r="B903" s="14" t="str">
        <f>'_Working3_'!B903</f>
        <v/>
      </c>
      <c r="C903" s="14" t="str">
        <f>'_Working3_'!C903</f>
        <v/>
      </c>
      <c r="D903" s="14"/>
      <c r="E903" s="14" t="str">
        <f>'_Working3_'!I903</f>
        <v/>
      </c>
      <c r="F903" s="14" t="str">
        <f>'_Working3_'!J903</f>
        <v/>
      </c>
      <c r="G903" s="54" t="str">
        <f>'_Working3_'!E903</f>
        <v/>
      </c>
      <c r="H903" s="54" t="str">
        <f>IF(
A903,
(G903/1000)*vlookup(
B903,
MasterData!$C$2:$G1000,
4,
0
)
,
"")</f>
        <v/>
      </c>
    </row>
    <row r="904" ht="15.75" customHeight="1">
      <c r="A904" s="20" t="str">
        <f>'_Working3_'!A904</f>
        <v/>
      </c>
      <c r="B904" s="14" t="str">
        <f>'_Working3_'!B904</f>
        <v/>
      </c>
      <c r="C904" s="14" t="str">
        <f>'_Working3_'!C904</f>
        <v/>
      </c>
      <c r="D904" s="14"/>
      <c r="E904" s="14" t="str">
        <f>'_Working3_'!I904</f>
        <v/>
      </c>
      <c r="F904" s="14" t="str">
        <f>'_Working3_'!J904</f>
        <v/>
      </c>
      <c r="G904" s="54" t="str">
        <f>'_Working3_'!E904</f>
        <v/>
      </c>
      <c r="H904" s="54" t="str">
        <f>IF(
A904,
(G904/1000)*vlookup(
B904,
MasterData!$C$2:$G1000,
4,
0
)
,
"")</f>
        <v/>
      </c>
    </row>
    <row r="905" ht="15.75" customHeight="1">
      <c r="A905" s="20" t="str">
        <f>'_Working3_'!A905</f>
        <v/>
      </c>
      <c r="B905" s="14" t="str">
        <f>'_Working3_'!B905</f>
        <v/>
      </c>
      <c r="C905" s="14" t="str">
        <f>'_Working3_'!C905</f>
        <v/>
      </c>
      <c r="D905" s="14"/>
      <c r="E905" s="14" t="str">
        <f>'_Working3_'!I905</f>
        <v/>
      </c>
      <c r="F905" s="14" t="str">
        <f>'_Working3_'!J905</f>
        <v/>
      </c>
      <c r="G905" s="54" t="str">
        <f>'_Working3_'!E905</f>
        <v/>
      </c>
      <c r="H905" s="54" t="str">
        <f>IF(
A905,
(G905/1000)*vlookup(
B905,
MasterData!$C$2:$G1000,
4,
0
)
,
"")</f>
        <v/>
      </c>
    </row>
    <row r="906" ht="15.75" customHeight="1">
      <c r="A906" s="20" t="str">
        <f>'_Working3_'!A906</f>
        <v/>
      </c>
      <c r="B906" s="14" t="str">
        <f>'_Working3_'!B906</f>
        <v/>
      </c>
      <c r="C906" s="14" t="str">
        <f>'_Working3_'!C906</f>
        <v/>
      </c>
      <c r="D906" s="14"/>
      <c r="E906" s="14" t="str">
        <f>'_Working3_'!I906</f>
        <v/>
      </c>
      <c r="F906" s="14" t="str">
        <f>'_Working3_'!J906</f>
        <v/>
      </c>
      <c r="G906" s="54" t="str">
        <f>'_Working3_'!E906</f>
        <v/>
      </c>
      <c r="H906" s="54" t="str">
        <f>IF(
A906,
(G906/1000)*vlookup(
B906,
MasterData!$C$2:$G1000,
4,
0
)
,
"")</f>
        <v/>
      </c>
    </row>
    <row r="907" ht="15.75" customHeight="1">
      <c r="A907" s="20" t="str">
        <f>'_Working3_'!A907</f>
        <v/>
      </c>
      <c r="B907" s="14" t="str">
        <f>'_Working3_'!B907</f>
        <v/>
      </c>
      <c r="C907" s="14" t="str">
        <f>'_Working3_'!C907</f>
        <v/>
      </c>
      <c r="D907" s="14"/>
      <c r="E907" s="14" t="str">
        <f>'_Working3_'!I907</f>
        <v/>
      </c>
      <c r="F907" s="14" t="str">
        <f>'_Working3_'!J907</f>
        <v/>
      </c>
      <c r="G907" s="54" t="str">
        <f>'_Working3_'!E907</f>
        <v/>
      </c>
      <c r="H907" s="54" t="str">
        <f>IF(
A907,
(G907/1000)*vlookup(
B907,
MasterData!$C$2:$G1000,
4,
0
)
,
"")</f>
        <v/>
      </c>
    </row>
    <row r="908" ht="15.75" customHeight="1">
      <c r="A908" s="20" t="str">
        <f>'_Working3_'!A908</f>
        <v/>
      </c>
      <c r="B908" s="14" t="str">
        <f>'_Working3_'!B908</f>
        <v/>
      </c>
      <c r="C908" s="14" t="str">
        <f>'_Working3_'!C908</f>
        <v/>
      </c>
      <c r="D908" s="14"/>
      <c r="E908" s="14" t="str">
        <f>'_Working3_'!I908</f>
        <v/>
      </c>
      <c r="F908" s="14" t="str">
        <f>'_Working3_'!J908</f>
        <v/>
      </c>
      <c r="G908" s="54" t="str">
        <f>'_Working3_'!E908</f>
        <v/>
      </c>
      <c r="H908" s="54" t="str">
        <f>IF(
A908,
(G908/1000)*vlookup(
B908,
MasterData!$C$2:$G1000,
4,
0
)
,
"")</f>
        <v/>
      </c>
    </row>
    <row r="909" ht="15.75" customHeight="1">
      <c r="A909" s="20" t="str">
        <f>'_Working3_'!A909</f>
        <v/>
      </c>
      <c r="B909" s="14" t="str">
        <f>'_Working3_'!B909</f>
        <v/>
      </c>
      <c r="C909" s="14" t="str">
        <f>'_Working3_'!C909</f>
        <v/>
      </c>
      <c r="D909" s="14"/>
      <c r="E909" s="14" t="str">
        <f>'_Working3_'!I909</f>
        <v/>
      </c>
      <c r="F909" s="14" t="str">
        <f>'_Working3_'!J909</f>
        <v/>
      </c>
      <c r="G909" s="54" t="str">
        <f>'_Working3_'!E909</f>
        <v/>
      </c>
      <c r="H909" s="54" t="str">
        <f>IF(
A909,
(G909/1000)*vlookup(
B909,
MasterData!$C$2:$G1000,
4,
0
)
,
"")</f>
        <v/>
      </c>
    </row>
    <row r="910" ht="15.75" customHeight="1">
      <c r="A910" s="20" t="str">
        <f>'_Working3_'!A910</f>
        <v/>
      </c>
      <c r="B910" s="14" t="str">
        <f>'_Working3_'!B910</f>
        <v/>
      </c>
      <c r="C910" s="14" t="str">
        <f>'_Working3_'!C910</f>
        <v/>
      </c>
      <c r="D910" s="14"/>
      <c r="E910" s="14" t="str">
        <f>'_Working3_'!I910</f>
        <v/>
      </c>
      <c r="F910" s="14" t="str">
        <f>'_Working3_'!J910</f>
        <v/>
      </c>
      <c r="G910" s="54" t="str">
        <f>'_Working3_'!E910</f>
        <v/>
      </c>
      <c r="H910" s="54" t="str">
        <f>IF(
A910,
(G910/1000)*vlookup(
B910,
MasterData!$C$2:$G1000,
4,
0
)
,
"")</f>
        <v/>
      </c>
    </row>
    <row r="911" ht="15.75" customHeight="1">
      <c r="A911" s="20" t="str">
        <f>'_Working3_'!A911</f>
        <v/>
      </c>
      <c r="B911" s="14" t="str">
        <f>'_Working3_'!B911</f>
        <v/>
      </c>
      <c r="C911" s="14" t="str">
        <f>'_Working3_'!C911</f>
        <v/>
      </c>
      <c r="D911" s="14"/>
      <c r="E911" s="14" t="str">
        <f>'_Working3_'!I911</f>
        <v/>
      </c>
      <c r="F911" s="14" t="str">
        <f>'_Working3_'!J911</f>
        <v/>
      </c>
      <c r="G911" s="54" t="str">
        <f>'_Working3_'!E911</f>
        <v/>
      </c>
      <c r="H911" s="54" t="str">
        <f>IF(
A911,
(G911/1000)*vlookup(
B911,
MasterData!$C$2:$G1000,
4,
0
)
,
"")</f>
        <v/>
      </c>
    </row>
    <row r="912" ht="15.75" customHeight="1">
      <c r="A912" s="20" t="str">
        <f>'_Working3_'!A912</f>
        <v/>
      </c>
      <c r="B912" s="14" t="str">
        <f>'_Working3_'!B912</f>
        <v/>
      </c>
      <c r="C912" s="14" t="str">
        <f>'_Working3_'!C912</f>
        <v/>
      </c>
      <c r="D912" s="14"/>
      <c r="E912" s="14" t="str">
        <f>'_Working3_'!I912</f>
        <v/>
      </c>
      <c r="F912" s="14" t="str">
        <f>'_Working3_'!J912</f>
        <v/>
      </c>
      <c r="G912" s="54" t="str">
        <f>'_Working3_'!E912</f>
        <v/>
      </c>
      <c r="H912" s="54" t="str">
        <f>IF(
A912,
(G912/1000)*vlookup(
B912,
MasterData!$C$2:$G1000,
4,
0
)
,
"")</f>
        <v/>
      </c>
    </row>
    <row r="913" ht="15.75" customHeight="1">
      <c r="A913" s="20" t="str">
        <f>'_Working3_'!A913</f>
        <v/>
      </c>
      <c r="B913" s="14" t="str">
        <f>'_Working3_'!B913</f>
        <v/>
      </c>
      <c r="C913" s="14" t="str">
        <f>'_Working3_'!C913</f>
        <v/>
      </c>
      <c r="D913" s="14"/>
      <c r="E913" s="14" t="str">
        <f>'_Working3_'!I913</f>
        <v/>
      </c>
      <c r="F913" s="14" t="str">
        <f>'_Working3_'!J913</f>
        <v/>
      </c>
      <c r="G913" s="54" t="str">
        <f>'_Working3_'!E913</f>
        <v/>
      </c>
      <c r="H913" s="54" t="str">
        <f>IF(
A913,
(G913/1000)*vlookup(
B913,
MasterData!$C$2:$G1000,
4,
0
)
,
"")</f>
        <v/>
      </c>
    </row>
    <row r="914" ht="15.75" customHeight="1">
      <c r="A914" s="20" t="str">
        <f>'_Working3_'!A914</f>
        <v/>
      </c>
      <c r="B914" s="14" t="str">
        <f>'_Working3_'!B914</f>
        <v/>
      </c>
      <c r="C914" s="14" t="str">
        <f>'_Working3_'!C914</f>
        <v/>
      </c>
      <c r="D914" s="14"/>
      <c r="E914" s="14" t="str">
        <f>'_Working3_'!I914</f>
        <v/>
      </c>
      <c r="F914" s="14" t="str">
        <f>'_Working3_'!J914</f>
        <v/>
      </c>
      <c r="G914" s="54" t="str">
        <f>'_Working3_'!E914</f>
        <v/>
      </c>
      <c r="H914" s="54" t="str">
        <f>IF(
A914,
(G914/1000)*vlookup(
B914,
MasterData!$C$2:$G1000,
4,
0
)
,
"")</f>
        <v/>
      </c>
    </row>
    <row r="915" ht="15.75" customHeight="1">
      <c r="A915" s="20" t="str">
        <f>'_Working3_'!A915</f>
        <v/>
      </c>
      <c r="B915" s="14" t="str">
        <f>'_Working3_'!B915</f>
        <v/>
      </c>
      <c r="C915" s="14" t="str">
        <f>'_Working3_'!C915</f>
        <v/>
      </c>
      <c r="D915" s="14"/>
      <c r="E915" s="14" t="str">
        <f>'_Working3_'!I915</f>
        <v/>
      </c>
      <c r="F915" s="14" t="str">
        <f>'_Working3_'!J915</f>
        <v/>
      </c>
      <c r="G915" s="54" t="str">
        <f>'_Working3_'!E915</f>
        <v/>
      </c>
      <c r="H915" s="54" t="str">
        <f>IF(
A915,
(G915/1000)*vlookup(
B915,
MasterData!$C$2:$G1000,
4,
0
)
,
"")</f>
        <v/>
      </c>
    </row>
    <row r="916" ht="15.75" customHeight="1">
      <c r="A916" s="20" t="str">
        <f>'_Working3_'!A916</f>
        <v/>
      </c>
      <c r="B916" s="14" t="str">
        <f>'_Working3_'!B916</f>
        <v/>
      </c>
      <c r="C916" s="14" t="str">
        <f>'_Working3_'!C916</f>
        <v/>
      </c>
      <c r="D916" s="14"/>
      <c r="E916" s="14" t="str">
        <f>'_Working3_'!I916</f>
        <v/>
      </c>
      <c r="F916" s="14" t="str">
        <f>'_Working3_'!J916</f>
        <v/>
      </c>
      <c r="G916" s="54" t="str">
        <f>'_Working3_'!E916</f>
        <v/>
      </c>
      <c r="H916" s="54" t="str">
        <f>IF(
A916,
(G916/1000)*vlookup(
B916,
MasterData!$C$2:$G1000,
4,
0
)
,
"")</f>
        <v/>
      </c>
    </row>
    <row r="917" ht="15.75" customHeight="1">
      <c r="A917" s="20" t="str">
        <f>'_Working3_'!A917</f>
        <v/>
      </c>
      <c r="B917" s="14" t="str">
        <f>'_Working3_'!B917</f>
        <v/>
      </c>
      <c r="C917" s="14" t="str">
        <f>'_Working3_'!C917</f>
        <v/>
      </c>
      <c r="D917" s="14"/>
      <c r="E917" s="14" t="str">
        <f>'_Working3_'!I917</f>
        <v/>
      </c>
      <c r="F917" s="14" t="str">
        <f>'_Working3_'!J917</f>
        <v/>
      </c>
      <c r="G917" s="54" t="str">
        <f>'_Working3_'!E917</f>
        <v/>
      </c>
      <c r="H917" s="54" t="str">
        <f>IF(
A917,
(G917/1000)*vlookup(
B917,
MasterData!$C$2:$G1000,
4,
0
)
,
"")</f>
        <v/>
      </c>
    </row>
    <row r="918" ht="15.75" customHeight="1">
      <c r="A918" s="20" t="str">
        <f>'_Working3_'!A918</f>
        <v/>
      </c>
      <c r="B918" s="14" t="str">
        <f>'_Working3_'!B918</f>
        <v/>
      </c>
      <c r="C918" s="14" t="str">
        <f>'_Working3_'!C918</f>
        <v/>
      </c>
      <c r="D918" s="14"/>
      <c r="E918" s="14" t="str">
        <f>'_Working3_'!I918</f>
        <v/>
      </c>
      <c r="F918" s="14" t="str">
        <f>'_Working3_'!J918</f>
        <v/>
      </c>
      <c r="G918" s="54" t="str">
        <f>'_Working3_'!E918</f>
        <v/>
      </c>
      <c r="H918" s="54" t="str">
        <f>IF(
A918,
(G918/1000)*vlookup(
B918,
MasterData!$C$2:$G1000,
4,
0
)
,
"")</f>
        <v/>
      </c>
    </row>
    <row r="919" ht="15.75" customHeight="1">
      <c r="A919" s="20" t="str">
        <f>'_Working3_'!A919</f>
        <v/>
      </c>
      <c r="B919" s="14" t="str">
        <f>'_Working3_'!B919</f>
        <v/>
      </c>
      <c r="C919" s="14" t="str">
        <f>'_Working3_'!C919</f>
        <v/>
      </c>
      <c r="D919" s="14"/>
      <c r="E919" s="14" t="str">
        <f>'_Working3_'!I919</f>
        <v/>
      </c>
      <c r="F919" s="14" t="str">
        <f>'_Working3_'!J919</f>
        <v/>
      </c>
      <c r="G919" s="54" t="str">
        <f>'_Working3_'!E919</f>
        <v/>
      </c>
      <c r="H919" s="54" t="str">
        <f>IF(
A919,
(G919/1000)*vlookup(
B919,
MasterData!$C$2:$G1000,
4,
0
)
,
"")</f>
        <v/>
      </c>
    </row>
    <row r="920" ht="15.75" customHeight="1">
      <c r="A920" s="20" t="str">
        <f>'_Working3_'!A920</f>
        <v/>
      </c>
      <c r="B920" s="14" t="str">
        <f>'_Working3_'!B920</f>
        <v/>
      </c>
      <c r="C920" s="14" t="str">
        <f>'_Working3_'!C920</f>
        <v/>
      </c>
      <c r="D920" s="14"/>
      <c r="E920" s="14" t="str">
        <f>'_Working3_'!I920</f>
        <v/>
      </c>
      <c r="F920" s="14" t="str">
        <f>'_Working3_'!J920</f>
        <v/>
      </c>
      <c r="G920" s="54" t="str">
        <f>'_Working3_'!E920</f>
        <v/>
      </c>
      <c r="H920" s="54" t="str">
        <f>IF(
A920,
(G920/1000)*vlookup(
B920,
MasterData!$C$2:$G1000,
4,
0
)
,
"")</f>
        <v/>
      </c>
    </row>
    <row r="921" ht="15.75" customHeight="1">
      <c r="A921" s="20" t="str">
        <f>'_Working3_'!A921</f>
        <v/>
      </c>
      <c r="B921" s="14" t="str">
        <f>'_Working3_'!B921</f>
        <v/>
      </c>
      <c r="C921" s="14" t="str">
        <f>'_Working3_'!C921</f>
        <v/>
      </c>
      <c r="D921" s="14"/>
      <c r="E921" s="14" t="str">
        <f>'_Working3_'!I921</f>
        <v/>
      </c>
      <c r="F921" s="14" t="str">
        <f>'_Working3_'!J921</f>
        <v/>
      </c>
      <c r="G921" s="54" t="str">
        <f>'_Working3_'!E921</f>
        <v/>
      </c>
      <c r="H921" s="54" t="str">
        <f>IF(
A921,
(G921/1000)*vlookup(
B921,
MasterData!$C$2:$G1000,
4,
0
)
,
"")</f>
        <v/>
      </c>
    </row>
    <row r="922" ht="15.75" customHeight="1">
      <c r="A922" s="20" t="str">
        <f>'_Working3_'!A922</f>
        <v/>
      </c>
      <c r="B922" s="14" t="str">
        <f>'_Working3_'!B922</f>
        <v/>
      </c>
      <c r="C922" s="14" t="str">
        <f>'_Working3_'!C922</f>
        <v/>
      </c>
      <c r="D922" s="14"/>
      <c r="E922" s="14" t="str">
        <f>'_Working3_'!I922</f>
        <v/>
      </c>
      <c r="F922" s="14" t="str">
        <f>'_Working3_'!J922</f>
        <v/>
      </c>
      <c r="G922" s="54" t="str">
        <f>'_Working3_'!E922</f>
        <v/>
      </c>
      <c r="H922" s="54" t="str">
        <f>IF(
A922,
(G922/1000)*vlookup(
B922,
MasterData!$C$2:$G1000,
4,
0
)
,
"")</f>
        <v/>
      </c>
    </row>
    <row r="923" ht="15.75" customHeight="1">
      <c r="A923" s="20" t="str">
        <f>'_Working3_'!A923</f>
        <v/>
      </c>
      <c r="B923" s="14" t="str">
        <f>'_Working3_'!B923</f>
        <v/>
      </c>
      <c r="C923" s="14" t="str">
        <f>'_Working3_'!C923</f>
        <v/>
      </c>
      <c r="D923" s="14"/>
      <c r="E923" s="14" t="str">
        <f>'_Working3_'!I923</f>
        <v/>
      </c>
      <c r="F923" s="14" t="str">
        <f>'_Working3_'!J923</f>
        <v/>
      </c>
      <c r="G923" s="54" t="str">
        <f>'_Working3_'!E923</f>
        <v/>
      </c>
      <c r="H923" s="54" t="str">
        <f>IF(
A923,
(G923/1000)*vlookup(
B923,
MasterData!$C$2:$G1000,
4,
0
)
,
"")</f>
        <v/>
      </c>
    </row>
    <row r="924" ht="15.75" customHeight="1">
      <c r="A924" s="20" t="str">
        <f>'_Working3_'!A924</f>
        <v/>
      </c>
      <c r="B924" s="14" t="str">
        <f>'_Working3_'!B924</f>
        <v/>
      </c>
      <c r="C924" s="14" t="str">
        <f>'_Working3_'!C924</f>
        <v/>
      </c>
      <c r="D924" s="14"/>
      <c r="E924" s="14" t="str">
        <f>'_Working3_'!I924</f>
        <v/>
      </c>
      <c r="F924" s="14" t="str">
        <f>'_Working3_'!J924</f>
        <v/>
      </c>
      <c r="G924" s="54" t="str">
        <f>'_Working3_'!E924</f>
        <v/>
      </c>
      <c r="H924" s="54" t="str">
        <f>IF(
A924,
(G924/1000)*vlookup(
B924,
MasterData!$C$2:$G1000,
4,
0
)
,
"")</f>
        <v/>
      </c>
    </row>
    <row r="925" ht="15.75" customHeight="1">
      <c r="A925" s="20" t="str">
        <f>'_Working3_'!A925</f>
        <v/>
      </c>
      <c r="B925" s="14" t="str">
        <f>'_Working3_'!B925</f>
        <v/>
      </c>
      <c r="C925" s="14" t="str">
        <f>'_Working3_'!C925</f>
        <v/>
      </c>
      <c r="D925" s="14"/>
      <c r="E925" s="14" t="str">
        <f>'_Working3_'!I925</f>
        <v/>
      </c>
      <c r="F925" s="14" t="str">
        <f>'_Working3_'!J925</f>
        <v/>
      </c>
      <c r="G925" s="54" t="str">
        <f>'_Working3_'!E925</f>
        <v/>
      </c>
      <c r="H925" s="54" t="str">
        <f>IF(
A925,
(G925/1000)*vlookup(
B925,
MasterData!$C$2:$G1000,
4,
0
)
,
"")</f>
        <v/>
      </c>
    </row>
    <row r="926" ht="15.75" customHeight="1">
      <c r="A926" s="20" t="str">
        <f>'_Working3_'!A926</f>
        <v/>
      </c>
      <c r="B926" s="14" t="str">
        <f>'_Working3_'!B926</f>
        <v/>
      </c>
      <c r="C926" s="14" t="str">
        <f>'_Working3_'!C926</f>
        <v/>
      </c>
      <c r="D926" s="14"/>
      <c r="E926" s="14" t="str">
        <f>'_Working3_'!I926</f>
        <v/>
      </c>
      <c r="F926" s="14" t="str">
        <f>'_Working3_'!J926</f>
        <v/>
      </c>
      <c r="G926" s="54" t="str">
        <f>'_Working3_'!E926</f>
        <v/>
      </c>
      <c r="H926" s="54" t="str">
        <f>IF(
A926,
(G926/1000)*vlookup(
B926,
MasterData!$C$2:$G1000,
4,
0
)
,
"")</f>
        <v/>
      </c>
    </row>
    <row r="927" ht="15.75" customHeight="1">
      <c r="A927" s="20" t="str">
        <f>'_Working3_'!A927</f>
        <v/>
      </c>
      <c r="B927" s="14" t="str">
        <f>'_Working3_'!B927</f>
        <v/>
      </c>
      <c r="C927" s="14" t="str">
        <f>'_Working3_'!C927</f>
        <v/>
      </c>
      <c r="D927" s="14"/>
      <c r="E927" s="14" t="str">
        <f>'_Working3_'!I927</f>
        <v/>
      </c>
      <c r="F927" s="14" t="str">
        <f>'_Working3_'!J927</f>
        <v/>
      </c>
      <c r="G927" s="54" t="str">
        <f>'_Working3_'!E927</f>
        <v/>
      </c>
      <c r="H927" s="54" t="str">
        <f>IF(
A927,
(G927/1000)*vlookup(
B927,
MasterData!$C$2:$G1000,
4,
0
)
,
"")</f>
        <v/>
      </c>
    </row>
    <row r="928" ht="15.75" customHeight="1">
      <c r="A928" s="20" t="str">
        <f>'_Working3_'!A928</f>
        <v/>
      </c>
      <c r="B928" s="14" t="str">
        <f>'_Working3_'!B928</f>
        <v/>
      </c>
      <c r="C928" s="14" t="str">
        <f>'_Working3_'!C928</f>
        <v/>
      </c>
      <c r="D928" s="14"/>
      <c r="E928" s="14" t="str">
        <f>'_Working3_'!I928</f>
        <v/>
      </c>
      <c r="F928" s="14" t="str">
        <f>'_Working3_'!J928</f>
        <v/>
      </c>
      <c r="G928" s="54" t="str">
        <f>'_Working3_'!E928</f>
        <v/>
      </c>
      <c r="H928" s="54" t="str">
        <f>IF(
A928,
(G928/1000)*vlookup(
B928,
MasterData!$C$2:$G1000,
4,
0
)
,
"")</f>
        <v/>
      </c>
    </row>
    <row r="929" ht="15.75" customHeight="1">
      <c r="A929" s="20" t="str">
        <f>'_Working3_'!A929</f>
        <v/>
      </c>
      <c r="B929" s="14" t="str">
        <f>'_Working3_'!B929</f>
        <v/>
      </c>
      <c r="C929" s="14" t="str">
        <f>'_Working3_'!C929</f>
        <v/>
      </c>
      <c r="D929" s="14"/>
      <c r="E929" s="14" t="str">
        <f>'_Working3_'!I929</f>
        <v/>
      </c>
      <c r="F929" s="14" t="str">
        <f>'_Working3_'!J929</f>
        <v/>
      </c>
      <c r="G929" s="54" t="str">
        <f>'_Working3_'!E929</f>
        <v/>
      </c>
      <c r="H929" s="54" t="str">
        <f>IF(
A929,
(G929/1000)*vlookup(
B929,
MasterData!$C$2:$G1000,
4,
0
)
,
"")</f>
        <v/>
      </c>
    </row>
    <row r="930" ht="15.75" customHeight="1">
      <c r="A930" s="20" t="str">
        <f>'_Working3_'!A930</f>
        <v/>
      </c>
      <c r="B930" s="14" t="str">
        <f>'_Working3_'!B930</f>
        <v/>
      </c>
      <c r="C930" s="14" t="str">
        <f>'_Working3_'!C930</f>
        <v/>
      </c>
      <c r="D930" s="14"/>
      <c r="E930" s="14" t="str">
        <f>'_Working3_'!I930</f>
        <v/>
      </c>
      <c r="F930" s="14" t="str">
        <f>'_Working3_'!J930</f>
        <v/>
      </c>
      <c r="G930" s="54" t="str">
        <f>'_Working3_'!E930</f>
        <v/>
      </c>
      <c r="H930" s="54" t="str">
        <f>IF(
A930,
(G930/1000)*vlookup(
B930,
MasterData!$C$2:$G1000,
4,
0
)
,
"")</f>
        <v/>
      </c>
    </row>
    <row r="931" ht="15.75" customHeight="1">
      <c r="A931" s="20" t="str">
        <f>'_Working3_'!A931</f>
        <v/>
      </c>
      <c r="B931" s="14" t="str">
        <f>'_Working3_'!B931</f>
        <v/>
      </c>
      <c r="C931" s="14" t="str">
        <f>'_Working3_'!C931</f>
        <v/>
      </c>
      <c r="D931" s="14"/>
      <c r="E931" s="14" t="str">
        <f>'_Working3_'!I931</f>
        <v/>
      </c>
      <c r="F931" s="14" t="str">
        <f>'_Working3_'!J931</f>
        <v/>
      </c>
      <c r="G931" s="54" t="str">
        <f>'_Working3_'!E931</f>
        <v/>
      </c>
      <c r="H931" s="54" t="str">
        <f>IF(
A931,
(G931/1000)*vlookup(
B931,
MasterData!$C$2:$G1000,
4,
0
)
,
"")</f>
        <v/>
      </c>
    </row>
    <row r="932" ht="15.75" customHeight="1">
      <c r="A932" s="20" t="str">
        <f>'_Working3_'!A932</f>
        <v/>
      </c>
      <c r="B932" s="14" t="str">
        <f>'_Working3_'!B932</f>
        <v/>
      </c>
      <c r="C932" s="14" t="str">
        <f>'_Working3_'!C932</f>
        <v/>
      </c>
      <c r="D932" s="14"/>
      <c r="E932" s="14" t="str">
        <f>'_Working3_'!I932</f>
        <v/>
      </c>
      <c r="F932" s="14" t="str">
        <f>'_Working3_'!J932</f>
        <v/>
      </c>
      <c r="G932" s="54" t="str">
        <f>'_Working3_'!E932</f>
        <v/>
      </c>
      <c r="H932" s="54" t="str">
        <f>IF(
A932,
(G932/1000)*vlookup(
B932,
MasterData!$C$2:$G1000,
4,
0
)
,
"")</f>
        <v/>
      </c>
    </row>
    <row r="933" ht="15.75" customHeight="1">
      <c r="A933" s="20" t="str">
        <f>'_Working3_'!A933</f>
        <v/>
      </c>
      <c r="B933" s="14" t="str">
        <f>'_Working3_'!B933</f>
        <v/>
      </c>
      <c r="C933" s="14" t="str">
        <f>'_Working3_'!C933</f>
        <v/>
      </c>
      <c r="D933" s="14"/>
      <c r="E933" s="14" t="str">
        <f>'_Working3_'!I933</f>
        <v/>
      </c>
      <c r="F933" s="14" t="str">
        <f>'_Working3_'!J933</f>
        <v/>
      </c>
      <c r="G933" s="54" t="str">
        <f>'_Working3_'!E933</f>
        <v/>
      </c>
      <c r="H933" s="54" t="str">
        <f>IF(
A933,
(G933/1000)*vlookup(
B933,
MasterData!$C$2:$G1000,
4,
0
)
,
"")</f>
        <v/>
      </c>
    </row>
    <row r="934" ht="15.75" customHeight="1">
      <c r="A934" s="20" t="str">
        <f>'_Working3_'!A934</f>
        <v/>
      </c>
      <c r="B934" s="14" t="str">
        <f>'_Working3_'!B934</f>
        <v/>
      </c>
      <c r="C934" s="14" t="str">
        <f>'_Working3_'!C934</f>
        <v/>
      </c>
      <c r="D934" s="14"/>
      <c r="E934" s="14" t="str">
        <f>'_Working3_'!I934</f>
        <v/>
      </c>
      <c r="F934" s="14" t="str">
        <f>'_Working3_'!J934</f>
        <v/>
      </c>
      <c r="G934" s="54" t="str">
        <f>'_Working3_'!E934</f>
        <v/>
      </c>
      <c r="H934" s="54" t="str">
        <f>IF(
A934,
(G934/1000)*vlookup(
B934,
MasterData!$C$2:$G1000,
4,
0
)
,
"")</f>
        <v/>
      </c>
    </row>
    <row r="935" ht="15.75" customHeight="1">
      <c r="A935" s="20" t="str">
        <f>'_Working3_'!A935</f>
        <v/>
      </c>
      <c r="B935" s="14" t="str">
        <f>'_Working3_'!B935</f>
        <v/>
      </c>
      <c r="C935" s="14" t="str">
        <f>'_Working3_'!C935</f>
        <v/>
      </c>
      <c r="D935" s="14"/>
      <c r="E935" s="14" t="str">
        <f>'_Working3_'!I935</f>
        <v/>
      </c>
      <c r="F935" s="14" t="str">
        <f>'_Working3_'!J935</f>
        <v/>
      </c>
      <c r="G935" s="54" t="str">
        <f>'_Working3_'!E935</f>
        <v/>
      </c>
      <c r="H935" s="54" t="str">
        <f>IF(
A935,
(G935/1000)*vlookup(
B935,
MasterData!$C$2:$G1000,
4,
0
)
,
"")</f>
        <v/>
      </c>
    </row>
    <row r="936" ht="15.75" customHeight="1">
      <c r="A936" s="20" t="str">
        <f>'_Working3_'!A936</f>
        <v/>
      </c>
      <c r="B936" s="14" t="str">
        <f>'_Working3_'!B936</f>
        <v/>
      </c>
      <c r="C936" s="14" t="str">
        <f>'_Working3_'!C936</f>
        <v/>
      </c>
      <c r="D936" s="14"/>
      <c r="E936" s="14" t="str">
        <f>'_Working3_'!I936</f>
        <v/>
      </c>
      <c r="F936" s="14" t="str">
        <f>'_Working3_'!J936</f>
        <v/>
      </c>
      <c r="G936" s="54" t="str">
        <f>'_Working3_'!E936</f>
        <v/>
      </c>
      <c r="H936" s="54" t="str">
        <f>IF(
A936,
(G936/1000)*vlookup(
B936,
MasterData!$C$2:$G1000,
4,
0
)
,
"")</f>
        <v/>
      </c>
    </row>
    <row r="937" ht="15.75" customHeight="1">
      <c r="A937" s="20" t="str">
        <f>'_Working3_'!A937</f>
        <v/>
      </c>
      <c r="B937" s="14" t="str">
        <f>'_Working3_'!B937</f>
        <v/>
      </c>
      <c r="C937" s="14" t="str">
        <f>'_Working3_'!C937</f>
        <v/>
      </c>
      <c r="D937" s="14"/>
      <c r="E937" s="14" t="str">
        <f>'_Working3_'!I937</f>
        <v/>
      </c>
      <c r="F937" s="14" t="str">
        <f>'_Working3_'!J937</f>
        <v/>
      </c>
      <c r="G937" s="54" t="str">
        <f>'_Working3_'!E937</f>
        <v/>
      </c>
      <c r="H937" s="54" t="str">
        <f>IF(
A937,
(G937/1000)*vlookup(
B937,
MasterData!$C$2:$G1000,
4,
0
)
,
"")</f>
        <v/>
      </c>
    </row>
    <row r="938" ht="15.75" customHeight="1">
      <c r="A938" s="20" t="str">
        <f>'_Working3_'!A938</f>
        <v/>
      </c>
      <c r="B938" s="14" t="str">
        <f>'_Working3_'!B938</f>
        <v/>
      </c>
      <c r="C938" s="14" t="str">
        <f>'_Working3_'!C938</f>
        <v/>
      </c>
      <c r="D938" s="14"/>
      <c r="E938" s="14" t="str">
        <f>'_Working3_'!I938</f>
        <v/>
      </c>
      <c r="F938" s="14" t="str">
        <f>'_Working3_'!J938</f>
        <v/>
      </c>
      <c r="G938" s="54" t="str">
        <f>'_Working3_'!E938</f>
        <v/>
      </c>
      <c r="H938" s="54" t="str">
        <f>IF(
A938,
(G938/1000)*vlookup(
B938,
MasterData!$C$2:$G1000,
4,
0
)
,
"")</f>
        <v/>
      </c>
    </row>
    <row r="939" ht="15.75" customHeight="1">
      <c r="A939" s="20" t="str">
        <f>'_Working3_'!A939</f>
        <v/>
      </c>
      <c r="B939" s="14" t="str">
        <f>'_Working3_'!B939</f>
        <v/>
      </c>
      <c r="C939" s="14" t="str">
        <f>'_Working3_'!C939</f>
        <v/>
      </c>
      <c r="D939" s="14"/>
      <c r="E939" s="14" t="str">
        <f>'_Working3_'!I939</f>
        <v/>
      </c>
      <c r="F939" s="14" t="str">
        <f>'_Working3_'!J939</f>
        <v/>
      </c>
      <c r="G939" s="54" t="str">
        <f>'_Working3_'!E939</f>
        <v/>
      </c>
      <c r="H939" s="54" t="str">
        <f>IF(
A939,
(G939/1000)*vlookup(
B939,
MasterData!$C$2:$G1000,
4,
0
)
,
"")</f>
        <v/>
      </c>
    </row>
    <row r="940" ht="15.75" customHeight="1">
      <c r="A940" s="20" t="str">
        <f>'_Working3_'!A940</f>
        <v/>
      </c>
      <c r="B940" s="14" t="str">
        <f>'_Working3_'!B940</f>
        <v/>
      </c>
      <c r="C940" s="14" t="str">
        <f>'_Working3_'!C940</f>
        <v/>
      </c>
      <c r="D940" s="14"/>
      <c r="E940" s="14" t="str">
        <f>'_Working3_'!I940</f>
        <v/>
      </c>
      <c r="F940" s="14" t="str">
        <f>'_Working3_'!J940</f>
        <v/>
      </c>
      <c r="G940" s="54" t="str">
        <f>'_Working3_'!E940</f>
        <v/>
      </c>
      <c r="H940" s="54" t="str">
        <f>IF(
A940,
(G940/1000)*vlookup(
B940,
MasterData!$C$2:$G1000,
4,
0
)
,
"")</f>
        <v/>
      </c>
    </row>
    <row r="941" ht="15.75" customHeight="1">
      <c r="A941" s="20" t="str">
        <f>'_Working3_'!A941</f>
        <v/>
      </c>
      <c r="B941" s="14" t="str">
        <f>'_Working3_'!B941</f>
        <v/>
      </c>
      <c r="C941" s="14" t="str">
        <f>'_Working3_'!C941</f>
        <v/>
      </c>
      <c r="D941" s="14"/>
      <c r="E941" s="14" t="str">
        <f>'_Working3_'!I941</f>
        <v/>
      </c>
      <c r="F941" s="14" t="str">
        <f>'_Working3_'!J941</f>
        <v/>
      </c>
      <c r="G941" s="54" t="str">
        <f>'_Working3_'!E941</f>
        <v/>
      </c>
      <c r="H941" s="54" t="str">
        <f>IF(
A941,
(G941/1000)*vlookup(
B941,
MasterData!$C$2:$G1000,
4,
0
)
,
"")</f>
        <v/>
      </c>
    </row>
    <row r="942" ht="15.75" customHeight="1">
      <c r="A942" s="20" t="str">
        <f>'_Working3_'!A942</f>
        <v/>
      </c>
      <c r="B942" s="14" t="str">
        <f>'_Working3_'!B942</f>
        <v/>
      </c>
      <c r="C942" s="14" t="str">
        <f>'_Working3_'!C942</f>
        <v/>
      </c>
      <c r="D942" s="14"/>
      <c r="E942" s="14" t="str">
        <f>'_Working3_'!I942</f>
        <v/>
      </c>
      <c r="F942" s="14" t="str">
        <f>'_Working3_'!J942</f>
        <v/>
      </c>
      <c r="G942" s="54" t="str">
        <f>'_Working3_'!E942</f>
        <v/>
      </c>
      <c r="H942" s="54" t="str">
        <f>IF(
A942,
(G942/1000)*vlookup(
B942,
MasterData!$C$2:$G1000,
4,
0
)
,
"")</f>
        <v/>
      </c>
    </row>
    <row r="943" ht="15.75" customHeight="1">
      <c r="A943" s="20" t="str">
        <f>'_Working3_'!A943</f>
        <v/>
      </c>
      <c r="B943" s="14" t="str">
        <f>'_Working3_'!B943</f>
        <v/>
      </c>
      <c r="C943" s="14" t="str">
        <f>'_Working3_'!C943</f>
        <v/>
      </c>
      <c r="D943" s="14"/>
      <c r="E943" s="14" t="str">
        <f>'_Working3_'!I943</f>
        <v/>
      </c>
      <c r="F943" s="14" t="str">
        <f>'_Working3_'!J943</f>
        <v/>
      </c>
      <c r="G943" s="54" t="str">
        <f>'_Working3_'!E943</f>
        <v/>
      </c>
      <c r="H943" s="54" t="str">
        <f>IF(
A943,
(G943/1000)*vlookup(
B943,
MasterData!$C$2:$G1000,
4,
0
)
,
"")</f>
        <v/>
      </c>
    </row>
    <row r="944" ht="15.75" customHeight="1">
      <c r="A944" s="20" t="str">
        <f>'_Working3_'!A944</f>
        <v/>
      </c>
      <c r="B944" s="14" t="str">
        <f>'_Working3_'!B944</f>
        <v/>
      </c>
      <c r="C944" s="14" t="str">
        <f>'_Working3_'!C944</f>
        <v/>
      </c>
      <c r="D944" s="14"/>
      <c r="E944" s="14" t="str">
        <f>'_Working3_'!I944</f>
        <v/>
      </c>
      <c r="F944" s="14" t="str">
        <f>'_Working3_'!J944</f>
        <v/>
      </c>
      <c r="G944" s="54" t="str">
        <f>'_Working3_'!E944</f>
        <v/>
      </c>
      <c r="H944" s="54" t="str">
        <f>IF(
A944,
(G944/1000)*vlookup(
B944,
MasterData!$C$2:$G1000,
4,
0
)
,
"")</f>
        <v/>
      </c>
    </row>
    <row r="945" ht="15.75" customHeight="1">
      <c r="A945" s="20" t="str">
        <f>'_Working3_'!A945</f>
        <v/>
      </c>
      <c r="B945" s="14" t="str">
        <f>'_Working3_'!B945</f>
        <v/>
      </c>
      <c r="C945" s="14" t="str">
        <f>'_Working3_'!C945</f>
        <v/>
      </c>
      <c r="D945" s="14"/>
      <c r="E945" s="14" t="str">
        <f>'_Working3_'!I945</f>
        <v/>
      </c>
      <c r="F945" s="14" t="str">
        <f>'_Working3_'!J945</f>
        <v/>
      </c>
      <c r="G945" s="54" t="str">
        <f>'_Working3_'!E945</f>
        <v/>
      </c>
      <c r="H945" s="54" t="str">
        <f>IF(
A945,
(G945/1000)*vlookup(
B945,
MasterData!$C$2:$G1000,
4,
0
)
,
"")</f>
        <v/>
      </c>
    </row>
    <row r="946" ht="15.75" customHeight="1">
      <c r="A946" s="20" t="str">
        <f>'_Working3_'!A946</f>
        <v/>
      </c>
      <c r="B946" s="14" t="str">
        <f>'_Working3_'!B946</f>
        <v/>
      </c>
      <c r="C946" s="14" t="str">
        <f>'_Working3_'!C946</f>
        <v/>
      </c>
      <c r="D946" s="14"/>
      <c r="E946" s="14" t="str">
        <f>'_Working3_'!I946</f>
        <v/>
      </c>
      <c r="F946" s="14" t="str">
        <f>'_Working3_'!J946</f>
        <v/>
      </c>
      <c r="G946" s="54" t="str">
        <f>'_Working3_'!E946</f>
        <v/>
      </c>
      <c r="H946" s="54" t="str">
        <f>IF(
A946,
(G946/1000)*vlookup(
B946,
MasterData!$C$2:$G1000,
4,
0
)
,
"")</f>
        <v/>
      </c>
    </row>
    <row r="947" ht="15.75" customHeight="1">
      <c r="A947" s="20" t="str">
        <f>'_Working3_'!A947</f>
        <v/>
      </c>
      <c r="B947" s="14" t="str">
        <f>'_Working3_'!B947</f>
        <v/>
      </c>
      <c r="C947" s="14" t="str">
        <f>'_Working3_'!C947</f>
        <v/>
      </c>
      <c r="D947" s="14"/>
      <c r="E947" s="14" t="str">
        <f>'_Working3_'!I947</f>
        <v/>
      </c>
      <c r="F947" s="14" t="str">
        <f>'_Working3_'!J947</f>
        <v/>
      </c>
      <c r="G947" s="54" t="str">
        <f>'_Working3_'!E947</f>
        <v/>
      </c>
      <c r="H947" s="54" t="str">
        <f>IF(
A947,
(G947/1000)*vlookup(
B947,
MasterData!$C$2:$G1000,
4,
0
)
,
"")</f>
        <v/>
      </c>
    </row>
    <row r="948" ht="15.75" customHeight="1">
      <c r="A948" s="20" t="str">
        <f>'_Working3_'!A948</f>
        <v/>
      </c>
      <c r="B948" s="14" t="str">
        <f>'_Working3_'!B948</f>
        <v/>
      </c>
      <c r="C948" s="14" t="str">
        <f>'_Working3_'!C948</f>
        <v/>
      </c>
      <c r="D948" s="14"/>
      <c r="E948" s="14" t="str">
        <f>'_Working3_'!I948</f>
        <v/>
      </c>
      <c r="F948" s="14" t="str">
        <f>'_Working3_'!J948</f>
        <v/>
      </c>
      <c r="G948" s="54" t="str">
        <f>'_Working3_'!E948</f>
        <v/>
      </c>
      <c r="H948" s="54" t="str">
        <f>IF(
A948,
(G948/1000)*vlookup(
B948,
MasterData!$C$2:$G1000,
4,
0
)
,
"")</f>
        <v/>
      </c>
    </row>
    <row r="949" ht="15.75" customHeight="1">
      <c r="A949" s="20" t="str">
        <f>'_Working3_'!A949</f>
        <v/>
      </c>
      <c r="B949" s="14" t="str">
        <f>'_Working3_'!B949</f>
        <v/>
      </c>
      <c r="C949" s="14" t="str">
        <f>'_Working3_'!C949</f>
        <v/>
      </c>
      <c r="D949" s="14"/>
      <c r="E949" s="14" t="str">
        <f>'_Working3_'!I949</f>
        <v/>
      </c>
      <c r="F949" s="14" t="str">
        <f>'_Working3_'!J949</f>
        <v/>
      </c>
      <c r="G949" s="54" t="str">
        <f>'_Working3_'!E949</f>
        <v/>
      </c>
      <c r="H949" s="54" t="str">
        <f>IF(
A949,
(G949/1000)*vlookup(
B949,
MasterData!$C$2:$G1000,
4,
0
)
,
"")</f>
        <v/>
      </c>
    </row>
    <row r="950" ht="15.75" customHeight="1">
      <c r="A950" s="20" t="str">
        <f>'_Working3_'!A950</f>
        <v/>
      </c>
      <c r="B950" s="14" t="str">
        <f>'_Working3_'!B950</f>
        <v/>
      </c>
      <c r="C950" s="14" t="str">
        <f>'_Working3_'!C950</f>
        <v/>
      </c>
      <c r="D950" s="14"/>
      <c r="E950" s="14" t="str">
        <f>'_Working3_'!I950</f>
        <v/>
      </c>
      <c r="F950" s="14" t="str">
        <f>'_Working3_'!J950</f>
        <v/>
      </c>
      <c r="G950" s="54" t="str">
        <f>'_Working3_'!E950</f>
        <v/>
      </c>
      <c r="H950" s="54" t="str">
        <f>IF(
A950,
(G950/1000)*vlookup(
B950,
MasterData!$C$2:$G1000,
4,
0
)
,
"")</f>
        <v/>
      </c>
    </row>
    <row r="951" ht="15.75" customHeight="1">
      <c r="A951" s="20" t="str">
        <f>'_Working3_'!A951</f>
        <v/>
      </c>
      <c r="B951" s="14" t="str">
        <f>'_Working3_'!B951</f>
        <v/>
      </c>
      <c r="C951" s="14" t="str">
        <f>'_Working3_'!C951</f>
        <v/>
      </c>
      <c r="D951" s="14"/>
      <c r="E951" s="14" t="str">
        <f>'_Working3_'!I951</f>
        <v/>
      </c>
      <c r="F951" s="14" t="str">
        <f>'_Working3_'!J951</f>
        <v/>
      </c>
      <c r="G951" s="54" t="str">
        <f>'_Working3_'!E951</f>
        <v/>
      </c>
      <c r="H951" s="54" t="str">
        <f>IF(
A951,
(G951/1000)*vlookup(
B951,
MasterData!$C$2:$G1000,
4,
0
)
,
"")</f>
        <v/>
      </c>
    </row>
    <row r="952" ht="15.75" customHeight="1">
      <c r="A952" s="20" t="str">
        <f>'_Working3_'!A952</f>
        <v/>
      </c>
      <c r="B952" s="14" t="str">
        <f>'_Working3_'!B952</f>
        <v/>
      </c>
      <c r="C952" s="14" t="str">
        <f>'_Working3_'!C952</f>
        <v/>
      </c>
      <c r="D952" s="14"/>
      <c r="E952" s="14" t="str">
        <f>'_Working3_'!I952</f>
        <v/>
      </c>
      <c r="F952" s="14" t="str">
        <f>'_Working3_'!J952</f>
        <v/>
      </c>
      <c r="G952" s="54" t="str">
        <f>'_Working3_'!E952</f>
        <v/>
      </c>
      <c r="H952" s="54" t="str">
        <f>IF(
A952,
(G952/1000)*vlookup(
B952,
MasterData!$C$2:$G1000,
4,
0
)
,
"")</f>
        <v/>
      </c>
    </row>
    <row r="953" ht="15.75" customHeight="1">
      <c r="A953" s="20" t="str">
        <f>'_Working3_'!A953</f>
        <v/>
      </c>
      <c r="B953" s="14" t="str">
        <f>'_Working3_'!B953</f>
        <v/>
      </c>
      <c r="C953" s="14" t="str">
        <f>'_Working3_'!C953</f>
        <v/>
      </c>
      <c r="D953" s="14"/>
      <c r="E953" s="14" t="str">
        <f>'_Working3_'!I953</f>
        <v/>
      </c>
      <c r="F953" s="14" t="str">
        <f>'_Working3_'!J953</f>
        <v/>
      </c>
      <c r="G953" s="54" t="str">
        <f>'_Working3_'!E953</f>
        <v/>
      </c>
      <c r="H953" s="54" t="str">
        <f>IF(
A953,
(G953/1000)*vlookup(
B953,
MasterData!$C$2:$G1000,
4,
0
)
,
"")</f>
        <v/>
      </c>
    </row>
    <row r="954" ht="15.75" customHeight="1">
      <c r="A954" s="20" t="str">
        <f>'_Working3_'!A954</f>
        <v/>
      </c>
      <c r="B954" s="14" t="str">
        <f>'_Working3_'!B954</f>
        <v/>
      </c>
      <c r="C954" s="14" t="str">
        <f>'_Working3_'!C954</f>
        <v/>
      </c>
      <c r="D954" s="14"/>
      <c r="E954" s="14" t="str">
        <f>'_Working3_'!I954</f>
        <v/>
      </c>
      <c r="F954" s="14" t="str">
        <f>'_Working3_'!J954</f>
        <v/>
      </c>
      <c r="G954" s="54" t="str">
        <f>'_Working3_'!E954</f>
        <v/>
      </c>
      <c r="H954" s="54" t="str">
        <f>IF(
A954,
(G954/1000)*vlookup(
B954,
MasterData!$C$2:$G1000,
4,
0
)
,
"")</f>
        <v/>
      </c>
    </row>
    <row r="955" ht="15.75" customHeight="1">
      <c r="A955" s="20" t="str">
        <f>'_Working3_'!A955</f>
        <v/>
      </c>
      <c r="B955" s="14" t="str">
        <f>'_Working3_'!B955</f>
        <v/>
      </c>
      <c r="C955" s="14" t="str">
        <f>'_Working3_'!C955</f>
        <v/>
      </c>
      <c r="D955" s="14"/>
      <c r="E955" s="14" t="str">
        <f>'_Working3_'!I955</f>
        <v/>
      </c>
      <c r="F955" s="14" t="str">
        <f>'_Working3_'!J955</f>
        <v/>
      </c>
      <c r="G955" s="54" t="str">
        <f>'_Working3_'!E955</f>
        <v/>
      </c>
      <c r="H955" s="54" t="str">
        <f>IF(
A955,
(G955/1000)*vlookup(
B955,
MasterData!$C$2:$G1000,
4,
0
)
,
"")</f>
        <v/>
      </c>
    </row>
    <row r="956" ht="15.75" customHeight="1">
      <c r="A956" s="20" t="str">
        <f>'_Working3_'!A956</f>
        <v/>
      </c>
      <c r="B956" s="14" t="str">
        <f>'_Working3_'!B956</f>
        <v/>
      </c>
      <c r="C956" s="14" t="str">
        <f>'_Working3_'!C956</f>
        <v/>
      </c>
      <c r="D956" s="14"/>
      <c r="E956" s="14" t="str">
        <f>'_Working3_'!I956</f>
        <v/>
      </c>
      <c r="F956" s="14" t="str">
        <f>'_Working3_'!J956</f>
        <v/>
      </c>
      <c r="G956" s="54" t="str">
        <f>'_Working3_'!E956</f>
        <v/>
      </c>
      <c r="H956" s="54" t="str">
        <f>IF(
A956,
(G956/1000)*vlookup(
B956,
MasterData!$C$2:$G1000,
4,
0
)
,
"")</f>
        <v/>
      </c>
    </row>
    <row r="957" ht="15.75" customHeight="1">
      <c r="A957" s="20" t="str">
        <f>'_Working3_'!A957</f>
        <v/>
      </c>
      <c r="B957" s="14" t="str">
        <f>'_Working3_'!B957</f>
        <v/>
      </c>
      <c r="C957" s="14" t="str">
        <f>'_Working3_'!C957</f>
        <v/>
      </c>
      <c r="D957" s="14"/>
      <c r="E957" s="14" t="str">
        <f>'_Working3_'!I957</f>
        <v/>
      </c>
      <c r="F957" s="14" t="str">
        <f>'_Working3_'!J957</f>
        <v/>
      </c>
      <c r="G957" s="54" t="str">
        <f>'_Working3_'!E957</f>
        <v/>
      </c>
      <c r="H957" s="54" t="str">
        <f>IF(
A957,
(G957/1000)*vlookup(
B957,
MasterData!$C$2:$G1000,
4,
0
)
,
"")</f>
        <v/>
      </c>
    </row>
    <row r="958" ht="15.75" customHeight="1">
      <c r="A958" s="20" t="str">
        <f>'_Working3_'!A958</f>
        <v/>
      </c>
      <c r="B958" s="14" t="str">
        <f>'_Working3_'!B958</f>
        <v/>
      </c>
      <c r="C958" s="14" t="str">
        <f>'_Working3_'!C958</f>
        <v/>
      </c>
      <c r="D958" s="14"/>
      <c r="E958" s="14" t="str">
        <f>'_Working3_'!I958</f>
        <v/>
      </c>
      <c r="F958" s="14" t="str">
        <f>'_Working3_'!J958</f>
        <v/>
      </c>
      <c r="G958" s="54" t="str">
        <f>'_Working3_'!E958</f>
        <v/>
      </c>
      <c r="H958" s="54" t="str">
        <f>IF(
A958,
(G958/1000)*vlookup(
B958,
MasterData!$C$2:$G1000,
4,
0
)
,
"")</f>
        <v/>
      </c>
    </row>
    <row r="959" ht="15.75" customHeight="1">
      <c r="A959" s="20" t="str">
        <f>'_Working3_'!A959</f>
        <v/>
      </c>
      <c r="B959" s="14" t="str">
        <f>'_Working3_'!B959</f>
        <v/>
      </c>
      <c r="C959" s="14" t="str">
        <f>'_Working3_'!C959</f>
        <v/>
      </c>
      <c r="D959" s="14"/>
      <c r="E959" s="14" t="str">
        <f>'_Working3_'!I959</f>
        <v/>
      </c>
      <c r="F959" s="14" t="str">
        <f>'_Working3_'!J959</f>
        <v/>
      </c>
      <c r="G959" s="54" t="str">
        <f>'_Working3_'!E959</f>
        <v/>
      </c>
      <c r="H959" s="54" t="str">
        <f>IF(
A959,
(G959/1000)*vlookup(
B959,
MasterData!$C$2:$G1000,
4,
0
)
,
"")</f>
        <v/>
      </c>
    </row>
    <row r="960" ht="15.75" customHeight="1">
      <c r="A960" s="20" t="str">
        <f>'_Working3_'!A960</f>
        <v/>
      </c>
      <c r="B960" s="14" t="str">
        <f>'_Working3_'!B960</f>
        <v/>
      </c>
      <c r="C960" s="14" t="str">
        <f>'_Working3_'!C960</f>
        <v/>
      </c>
      <c r="D960" s="14"/>
      <c r="E960" s="14" t="str">
        <f>'_Working3_'!I960</f>
        <v/>
      </c>
      <c r="F960" s="14" t="str">
        <f>'_Working3_'!J960</f>
        <v/>
      </c>
      <c r="G960" s="54" t="str">
        <f>'_Working3_'!E960</f>
        <v/>
      </c>
      <c r="H960" s="54" t="str">
        <f>IF(
A960,
(G960/1000)*vlookup(
B960,
MasterData!$C$2:$G1000,
4,
0
)
,
"")</f>
        <v/>
      </c>
    </row>
    <row r="961" ht="15.75" customHeight="1">
      <c r="A961" s="20" t="str">
        <f>'_Working3_'!A961</f>
        <v/>
      </c>
      <c r="B961" s="14" t="str">
        <f>'_Working3_'!B961</f>
        <v/>
      </c>
      <c r="C961" s="14" t="str">
        <f>'_Working3_'!C961</f>
        <v/>
      </c>
      <c r="D961" s="14"/>
      <c r="E961" s="14" t="str">
        <f>'_Working3_'!I961</f>
        <v/>
      </c>
      <c r="F961" s="14" t="str">
        <f>'_Working3_'!J961</f>
        <v/>
      </c>
      <c r="G961" s="54" t="str">
        <f>'_Working3_'!E961</f>
        <v/>
      </c>
      <c r="H961" s="54" t="str">
        <f>IF(
A961,
(G961/1000)*vlookup(
B961,
MasterData!$C$2:$G1000,
4,
0
)
,
"")</f>
        <v/>
      </c>
    </row>
    <row r="962" ht="15.75" customHeight="1">
      <c r="A962" s="20" t="str">
        <f>'_Working3_'!A962</f>
        <v/>
      </c>
      <c r="B962" s="14" t="str">
        <f>'_Working3_'!B962</f>
        <v/>
      </c>
      <c r="C962" s="14" t="str">
        <f>'_Working3_'!C962</f>
        <v/>
      </c>
      <c r="D962" s="14"/>
      <c r="E962" s="14" t="str">
        <f>'_Working3_'!I962</f>
        <v/>
      </c>
      <c r="F962" s="14" t="str">
        <f>'_Working3_'!J962</f>
        <v/>
      </c>
      <c r="G962" s="54" t="str">
        <f>'_Working3_'!E962</f>
        <v/>
      </c>
      <c r="H962" s="54" t="str">
        <f>IF(
A962,
(G962/1000)*vlookup(
B962,
MasterData!$C$2:$G1000,
4,
0
)
,
"")</f>
        <v/>
      </c>
    </row>
    <row r="963" ht="15.75" customHeight="1">
      <c r="A963" s="20" t="str">
        <f>'_Working3_'!A963</f>
        <v/>
      </c>
      <c r="B963" s="14" t="str">
        <f>'_Working3_'!B963</f>
        <v/>
      </c>
      <c r="C963" s="14" t="str">
        <f>'_Working3_'!C963</f>
        <v/>
      </c>
      <c r="D963" s="14"/>
      <c r="E963" s="14" t="str">
        <f>'_Working3_'!I963</f>
        <v/>
      </c>
      <c r="F963" s="14" t="str">
        <f>'_Working3_'!J963</f>
        <v/>
      </c>
      <c r="G963" s="54" t="str">
        <f>'_Working3_'!E963</f>
        <v/>
      </c>
      <c r="H963" s="54" t="str">
        <f>IF(
A963,
(G963/1000)*vlookup(
B963,
MasterData!$C$2:$G1000,
4,
0
)
,
"")</f>
        <v/>
      </c>
    </row>
    <row r="964" ht="15.75" customHeight="1">
      <c r="A964" s="20" t="str">
        <f>'_Working3_'!A964</f>
        <v/>
      </c>
      <c r="B964" s="14" t="str">
        <f>'_Working3_'!B964</f>
        <v/>
      </c>
      <c r="C964" s="14" t="str">
        <f>'_Working3_'!C964</f>
        <v/>
      </c>
      <c r="D964" s="14"/>
      <c r="E964" s="14" t="str">
        <f>'_Working3_'!I964</f>
        <v/>
      </c>
      <c r="F964" s="14" t="str">
        <f>'_Working3_'!J964</f>
        <v/>
      </c>
      <c r="G964" s="54" t="str">
        <f>'_Working3_'!E964</f>
        <v/>
      </c>
      <c r="H964" s="54" t="str">
        <f>IF(
A964,
(G964/1000)*vlookup(
B964,
MasterData!$C$2:$G1000,
4,
0
)
,
"")</f>
        <v/>
      </c>
    </row>
    <row r="965" ht="15.75" customHeight="1">
      <c r="A965" s="20" t="str">
        <f>'_Working3_'!A965</f>
        <v/>
      </c>
      <c r="B965" s="14" t="str">
        <f>'_Working3_'!B965</f>
        <v/>
      </c>
      <c r="C965" s="14" t="str">
        <f>'_Working3_'!C965</f>
        <v/>
      </c>
      <c r="D965" s="14"/>
      <c r="E965" s="14" t="str">
        <f>'_Working3_'!I965</f>
        <v/>
      </c>
      <c r="F965" s="14" t="str">
        <f>'_Working3_'!J965</f>
        <v/>
      </c>
      <c r="G965" s="54" t="str">
        <f>'_Working3_'!E965</f>
        <v/>
      </c>
      <c r="H965" s="54" t="str">
        <f>IF(
A965,
(G965/1000)*vlookup(
B965,
MasterData!$C$2:$G1000,
4,
0
)
,
"")</f>
        <v/>
      </c>
    </row>
    <row r="966" ht="15.75" customHeight="1">
      <c r="A966" s="20" t="str">
        <f>'_Working3_'!A966</f>
        <v/>
      </c>
      <c r="B966" s="14" t="str">
        <f>'_Working3_'!B966</f>
        <v/>
      </c>
      <c r="C966" s="14" t="str">
        <f>'_Working3_'!C966</f>
        <v/>
      </c>
      <c r="D966" s="14"/>
      <c r="E966" s="14" t="str">
        <f>'_Working3_'!I966</f>
        <v/>
      </c>
      <c r="F966" s="14" t="str">
        <f>'_Working3_'!J966</f>
        <v/>
      </c>
      <c r="G966" s="54" t="str">
        <f>'_Working3_'!E966</f>
        <v/>
      </c>
      <c r="H966" s="54" t="str">
        <f>IF(
A966,
(G966/1000)*vlookup(
B966,
MasterData!$C$2:$G1000,
4,
0
)
,
"")</f>
        <v/>
      </c>
    </row>
    <row r="967" ht="15.75" customHeight="1">
      <c r="A967" s="20" t="str">
        <f>'_Working3_'!A967</f>
        <v/>
      </c>
      <c r="B967" s="14" t="str">
        <f>'_Working3_'!B967</f>
        <v/>
      </c>
      <c r="C967" s="14" t="str">
        <f>'_Working3_'!C967</f>
        <v/>
      </c>
      <c r="D967" s="14"/>
      <c r="E967" s="14" t="str">
        <f>'_Working3_'!I967</f>
        <v/>
      </c>
      <c r="F967" s="14" t="str">
        <f>'_Working3_'!J967</f>
        <v/>
      </c>
      <c r="G967" s="54" t="str">
        <f>'_Working3_'!E967</f>
        <v/>
      </c>
      <c r="H967" s="54" t="str">
        <f>IF(
A967,
(G967/1000)*vlookup(
B967,
MasterData!$C$2:$G1000,
4,
0
)
,
"")</f>
        <v/>
      </c>
    </row>
    <row r="968" ht="15.75" customHeight="1">
      <c r="A968" s="20" t="str">
        <f>'_Working3_'!A968</f>
        <v/>
      </c>
      <c r="B968" s="14" t="str">
        <f>'_Working3_'!B968</f>
        <v/>
      </c>
      <c r="C968" s="14" t="str">
        <f>'_Working3_'!C968</f>
        <v/>
      </c>
      <c r="D968" s="14"/>
      <c r="E968" s="14" t="str">
        <f>'_Working3_'!I968</f>
        <v/>
      </c>
      <c r="F968" s="14" t="str">
        <f>'_Working3_'!J968</f>
        <v/>
      </c>
      <c r="G968" s="54" t="str">
        <f>'_Working3_'!E968</f>
        <v/>
      </c>
      <c r="H968" s="54" t="str">
        <f>IF(
A968,
(G968/1000)*vlookup(
B968,
MasterData!$C$2:$G1000,
4,
0
)
,
"")</f>
        <v/>
      </c>
    </row>
    <row r="969" ht="15.75" customHeight="1">
      <c r="A969" s="20" t="str">
        <f>'_Working3_'!A969</f>
        <v/>
      </c>
      <c r="B969" s="14" t="str">
        <f>'_Working3_'!B969</f>
        <v/>
      </c>
      <c r="C969" s="14" t="str">
        <f>'_Working3_'!C969</f>
        <v/>
      </c>
      <c r="D969" s="14"/>
      <c r="E969" s="14" t="str">
        <f>'_Working3_'!I969</f>
        <v/>
      </c>
      <c r="F969" s="14" t="str">
        <f>'_Working3_'!J969</f>
        <v/>
      </c>
      <c r="G969" s="54" t="str">
        <f>'_Working3_'!E969</f>
        <v/>
      </c>
      <c r="H969" s="54" t="str">
        <f>IF(
A969,
(G969/1000)*vlookup(
B969,
MasterData!$C$2:$G1000,
4,
0
)
,
"")</f>
        <v/>
      </c>
    </row>
    <row r="970" ht="15.75" customHeight="1">
      <c r="A970" s="20" t="str">
        <f>'_Working3_'!A970</f>
        <v/>
      </c>
      <c r="B970" s="14" t="str">
        <f>'_Working3_'!B970</f>
        <v/>
      </c>
      <c r="C970" s="14" t="str">
        <f>'_Working3_'!C970</f>
        <v/>
      </c>
      <c r="D970" s="14"/>
      <c r="E970" s="14" t="str">
        <f>'_Working3_'!I970</f>
        <v/>
      </c>
      <c r="F970" s="14" t="str">
        <f>'_Working3_'!J970</f>
        <v/>
      </c>
      <c r="G970" s="54" t="str">
        <f>'_Working3_'!E970</f>
        <v/>
      </c>
      <c r="H970" s="54" t="str">
        <f>IF(
A970,
(G970/1000)*vlookup(
B970,
MasterData!$C$2:$G1000,
4,
0
)
,
"")</f>
        <v/>
      </c>
    </row>
    <row r="971" ht="15.75" customHeight="1">
      <c r="A971" s="20" t="str">
        <f>'_Working3_'!A971</f>
        <v/>
      </c>
      <c r="B971" s="14" t="str">
        <f>'_Working3_'!B971</f>
        <v/>
      </c>
      <c r="C971" s="14" t="str">
        <f>'_Working3_'!C971</f>
        <v/>
      </c>
      <c r="D971" s="14"/>
      <c r="E971" s="14" t="str">
        <f>'_Working3_'!I971</f>
        <v/>
      </c>
      <c r="F971" s="14" t="str">
        <f>'_Working3_'!J971</f>
        <v/>
      </c>
      <c r="G971" s="54" t="str">
        <f>'_Working3_'!E971</f>
        <v/>
      </c>
      <c r="H971" s="54" t="str">
        <f>IF(
A971,
(G971/1000)*vlookup(
B971,
MasterData!$C$2:$G1000,
4,
0
)
,
"")</f>
        <v/>
      </c>
    </row>
    <row r="972" ht="15.75" customHeight="1">
      <c r="A972" s="20" t="str">
        <f>'_Working3_'!A972</f>
        <v/>
      </c>
      <c r="B972" s="14" t="str">
        <f>'_Working3_'!B972</f>
        <v/>
      </c>
      <c r="C972" s="14" t="str">
        <f>'_Working3_'!C972</f>
        <v/>
      </c>
      <c r="D972" s="14"/>
      <c r="E972" s="14" t="str">
        <f>'_Working3_'!I972</f>
        <v/>
      </c>
      <c r="F972" s="14" t="str">
        <f>'_Working3_'!J972</f>
        <v/>
      </c>
      <c r="G972" s="54" t="str">
        <f>'_Working3_'!E972</f>
        <v/>
      </c>
      <c r="H972" s="54" t="str">
        <f>IF(
A972,
(G972/1000)*vlookup(
B972,
MasterData!$C$2:$G1000,
4,
0
)
,
"")</f>
        <v/>
      </c>
    </row>
    <row r="973" ht="15.75" customHeight="1">
      <c r="A973" s="20" t="str">
        <f>'_Working3_'!A973</f>
        <v/>
      </c>
      <c r="B973" s="14" t="str">
        <f>'_Working3_'!B973</f>
        <v/>
      </c>
      <c r="C973" s="14" t="str">
        <f>'_Working3_'!C973</f>
        <v/>
      </c>
      <c r="D973" s="14"/>
      <c r="E973" s="14" t="str">
        <f>'_Working3_'!I973</f>
        <v/>
      </c>
      <c r="F973" s="14" t="str">
        <f>'_Working3_'!J973</f>
        <v/>
      </c>
      <c r="G973" s="54" t="str">
        <f>'_Working3_'!E973</f>
        <v/>
      </c>
      <c r="H973" s="54" t="str">
        <f>IF(
A973,
(G973/1000)*vlookup(
B973,
MasterData!$C$2:$G1000,
4,
0
)
,
"")</f>
        <v/>
      </c>
    </row>
    <row r="974" ht="15.75" customHeight="1">
      <c r="A974" s="20" t="str">
        <f>'_Working3_'!A974</f>
        <v/>
      </c>
      <c r="B974" s="14" t="str">
        <f>'_Working3_'!B974</f>
        <v/>
      </c>
      <c r="C974" s="14" t="str">
        <f>'_Working3_'!C974</f>
        <v/>
      </c>
      <c r="D974" s="14"/>
      <c r="E974" s="14" t="str">
        <f>'_Working3_'!I974</f>
        <v/>
      </c>
      <c r="F974" s="14" t="str">
        <f>'_Working3_'!J974</f>
        <v/>
      </c>
      <c r="G974" s="54" t="str">
        <f>'_Working3_'!E974</f>
        <v/>
      </c>
      <c r="H974" s="54" t="str">
        <f>IF(
A974,
(G974/1000)*vlookup(
B974,
MasterData!$C$2:$G1000,
4,
0
)
,
"")</f>
        <v/>
      </c>
    </row>
    <row r="975" ht="15.75" customHeight="1">
      <c r="A975" s="20" t="str">
        <f>'_Working3_'!A975</f>
        <v/>
      </c>
      <c r="B975" s="14" t="str">
        <f>'_Working3_'!B975</f>
        <v/>
      </c>
      <c r="C975" s="14" t="str">
        <f>'_Working3_'!C975</f>
        <v/>
      </c>
      <c r="D975" s="14"/>
      <c r="E975" s="14" t="str">
        <f>'_Working3_'!I975</f>
        <v/>
      </c>
      <c r="F975" s="14" t="str">
        <f>'_Working3_'!J975</f>
        <v/>
      </c>
      <c r="G975" s="54" t="str">
        <f>'_Working3_'!E975</f>
        <v/>
      </c>
      <c r="H975" s="54" t="str">
        <f>IF(
A975,
(G975/1000)*vlookup(
B975,
MasterData!$C$2:$G1000,
4,
0
)
,
"")</f>
        <v/>
      </c>
    </row>
    <row r="976" ht="15.75" customHeight="1">
      <c r="A976" s="20" t="str">
        <f>'_Working3_'!A976</f>
        <v/>
      </c>
      <c r="B976" s="14" t="str">
        <f>'_Working3_'!B976</f>
        <v/>
      </c>
      <c r="C976" s="14" t="str">
        <f>'_Working3_'!C976</f>
        <v/>
      </c>
      <c r="D976" s="14"/>
      <c r="E976" s="14" t="str">
        <f>'_Working3_'!I976</f>
        <v/>
      </c>
      <c r="F976" s="14" t="str">
        <f>'_Working3_'!J976</f>
        <v/>
      </c>
      <c r="G976" s="54" t="str">
        <f>'_Working3_'!E976</f>
        <v/>
      </c>
      <c r="H976" s="54" t="str">
        <f>IF(
A976,
(G976/1000)*vlookup(
B976,
MasterData!$C$2:$G1000,
4,
0
)
,
"")</f>
        <v/>
      </c>
    </row>
    <row r="977" ht="15.75" customHeight="1">
      <c r="A977" s="20" t="str">
        <f>'_Working3_'!A977</f>
        <v/>
      </c>
      <c r="B977" s="14" t="str">
        <f>'_Working3_'!B977</f>
        <v/>
      </c>
      <c r="C977" s="14" t="str">
        <f>'_Working3_'!C977</f>
        <v/>
      </c>
      <c r="D977" s="14"/>
      <c r="E977" s="14" t="str">
        <f>'_Working3_'!I977</f>
        <v/>
      </c>
      <c r="F977" s="14" t="str">
        <f>'_Working3_'!J977</f>
        <v/>
      </c>
      <c r="G977" s="54" t="str">
        <f>'_Working3_'!E977</f>
        <v/>
      </c>
      <c r="H977" s="54" t="str">
        <f>IF(
A977,
(G977/1000)*vlookup(
B977,
MasterData!$C$2:$G1000,
4,
0
)
,
"")</f>
        <v/>
      </c>
    </row>
    <row r="978" ht="15.75" customHeight="1">
      <c r="A978" s="20" t="str">
        <f>'_Working3_'!A978</f>
        <v/>
      </c>
      <c r="B978" s="14" t="str">
        <f>'_Working3_'!B978</f>
        <v/>
      </c>
      <c r="C978" s="14" t="str">
        <f>'_Working3_'!C978</f>
        <v/>
      </c>
      <c r="D978" s="14"/>
      <c r="E978" s="14" t="str">
        <f>'_Working3_'!I978</f>
        <v/>
      </c>
      <c r="F978" s="14" t="str">
        <f>'_Working3_'!J978</f>
        <v/>
      </c>
      <c r="G978" s="54" t="str">
        <f>'_Working3_'!E978</f>
        <v/>
      </c>
      <c r="H978" s="54" t="str">
        <f>IF(
A978,
(G978/1000)*vlookup(
B978,
MasterData!$C$2:$G1000,
4,
0
)
,
"")</f>
        <v/>
      </c>
    </row>
    <row r="979" ht="15.75" customHeight="1">
      <c r="A979" s="20" t="str">
        <f>'_Working3_'!A979</f>
        <v/>
      </c>
      <c r="B979" s="14" t="str">
        <f>'_Working3_'!B979</f>
        <v/>
      </c>
      <c r="C979" s="14" t="str">
        <f>'_Working3_'!C979</f>
        <v/>
      </c>
      <c r="D979" s="14"/>
      <c r="E979" s="14" t="str">
        <f>'_Working3_'!I979</f>
        <v/>
      </c>
      <c r="F979" s="14" t="str">
        <f>'_Working3_'!J979</f>
        <v/>
      </c>
      <c r="G979" s="54" t="str">
        <f>'_Working3_'!E979</f>
        <v/>
      </c>
      <c r="H979" s="54" t="str">
        <f>IF(
A979,
(G979/1000)*vlookup(
B979,
MasterData!$C$2:$G1000,
4,
0
)
,
"")</f>
        <v/>
      </c>
    </row>
    <row r="980" ht="15.75" customHeight="1">
      <c r="A980" s="20" t="str">
        <f>'_Working3_'!A980</f>
        <v/>
      </c>
      <c r="B980" s="14" t="str">
        <f>'_Working3_'!B980</f>
        <v/>
      </c>
      <c r="C980" s="14" t="str">
        <f>'_Working3_'!C980</f>
        <v/>
      </c>
      <c r="D980" s="14"/>
      <c r="E980" s="14" t="str">
        <f>'_Working3_'!I980</f>
        <v/>
      </c>
      <c r="F980" s="14" t="str">
        <f>'_Working3_'!J980</f>
        <v/>
      </c>
      <c r="G980" s="54" t="str">
        <f>'_Working3_'!E980</f>
        <v/>
      </c>
      <c r="H980" s="54" t="str">
        <f>IF(
A980,
(G980/1000)*vlookup(
B980,
MasterData!$C$2:$G1000,
4,
0
)
,
"")</f>
        <v/>
      </c>
    </row>
    <row r="981" ht="15.75" customHeight="1">
      <c r="A981" s="20" t="str">
        <f>'_Working3_'!A981</f>
        <v/>
      </c>
      <c r="B981" s="14" t="str">
        <f>'_Working3_'!B981</f>
        <v/>
      </c>
      <c r="C981" s="14" t="str">
        <f>'_Working3_'!C981</f>
        <v/>
      </c>
      <c r="D981" s="14"/>
      <c r="E981" s="14" t="str">
        <f>'_Working3_'!I981</f>
        <v/>
      </c>
      <c r="F981" s="14" t="str">
        <f>'_Working3_'!J981</f>
        <v/>
      </c>
      <c r="G981" s="54" t="str">
        <f>'_Working3_'!E981</f>
        <v/>
      </c>
      <c r="H981" s="54" t="str">
        <f>IF(
A981,
(G981/1000)*vlookup(
B981,
MasterData!$C$2:$G1000,
4,
0
)
,
"")</f>
        <v/>
      </c>
    </row>
    <row r="982" ht="15.75" customHeight="1">
      <c r="A982" s="20" t="str">
        <f>'_Working3_'!A982</f>
        <v/>
      </c>
      <c r="B982" s="14" t="str">
        <f>'_Working3_'!B982</f>
        <v/>
      </c>
      <c r="C982" s="14" t="str">
        <f>'_Working3_'!C982</f>
        <v/>
      </c>
      <c r="D982" s="14"/>
      <c r="E982" s="14" t="str">
        <f>'_Working3_'!I982</f>
        <v/>
      </c>
      <c r="F982" s="14" t="str">
        <f>'_Working3_'!J982</f>
        <v/>
      </c>
      <c r="G982" s="54" t="str">
        <f>'_Working3_'!E982</f>
        <v/>
      </c>
      <c r="H982" s="54" t="str">
        <f>IF(
A982,
(G982/1000)*vlookup(
B982,
MasterData!$C$2:$G1000,
4,
0
)
,
"")</f>
        <v/>
      </c>
    </row>
    <row r="983" ht="15.75" customHeight="1">
      <c r="A983" s="20" t="str">
        <f>'_Working3_'!A983</f>
        <v/>
      </c>
      <c r="B983" s="14" t="str">
        <f>'_Working3_'!B983</f>
        <v/>
      </c>
      <c r="C983" s="14" t="str">
        <f>'_Working3_'!C983</f>
        <v/>
      </c>
      <c r="D983" s="14"/>
      <c r="E983" s="14" t="str">
        <f>'_Working3_'!I983</f>
        <v/>
      </c>
      <c r="F983" s="14" t="str">
        <f>'_Working3_'!J983</f>
        <v/>
      </c>
      <c r="G983" s="54" t="str">
        <f>'_Working3_'!E983</f>
        <v/>
      </c>
      <c r="H983" s="54" t="str">
        <f>IF(
A983,
(G983/1000)*vlookup(
B983,
MasterData!$C$2:$G1000,
4,
0
)
,
"")</f>
        <v/>
      </c>
    </row>
    <row r="984" ht="15.75" customHeight="1">
      <c r="A984" s="20" t="str">
        <f>'_Working3_'!A984</f>
        <v/>
      </c>
      <c r="B984" s="14" t="str">
        <f>'_Working3_'!B984</f>
        <v/>
      </c>
      <c r="C984" s="14" t="str">
        <f>'_Working3_'!C984</f>
        <v/>
      </c>
      <c r="D984" s="14"/>
      <c r="E984" s="14" t="str">
        <f>'_Working3_'!I984</f>
        <v/>
      </c>
      <c r="F984" s="14" t="str">
        <f>'_Working3_'!J984</f>
        <v/>
      </c>
      <c r="G984" s="54" t="str">
        <f>'_Working3_'!E984</f>
        <v/>
      </c>
      <c r="H984" s="54" t="str">
        <f>IF(
A984,
(G984/1000)*vlookup(
B984,
MasterData!$C$2:$G1000,
4,
0
)
,
"")</f>
        <v/>
      </c>
    </row>
    <row r="985" ht="15.75" customHeight="1">
      <c r="A985" s="20" t="str">
        <f>'_Working3_'!A985</f>
        <v/>
      </c>
      <c r="B985" s="14" t="str">
        <f>'_Working3_'!B985</f>
        <v/>
      </c>
      <c r="C985" s="14" t="str">
        <f>'_Working3_'!C985</f>
        <v/>
      </c>
      <c r="D985" s="14"/>
      <c r="E985" s="14" t="str">
        <f>'_Working3_'!I985</f>
        <v/>
      </c>
      <c r="F985" s="14" t="str">
        <f>'_Working3_'!J985</f>
        <v/>
      </c>
      <c r="G985" s="54" t="str">
        <f>'_Working3_'!E985</f>
        <v/>
      </c>
      <c r="H985" s="54" t="str">
        <f>IF(
A985,
(G985/1000)*vlookup(
B985,
MasterData!$C$2:$G1000,
4,
0
)
,
"")</f>
        <v/>
      </c>
    </row>
    <row r="986" ht="15.75" customHeight="1">
      <c r="A986" s="20" t="str">
        <f>'_Working3_'!A986</f>
        <v/>
      </c>
      <c r="B986" s="14" t="str">
        <f>'_Working3_'!B986</f>
        <v/>
      </c>
      <c r="C986" s="14" t="str">
        <f>'_Working3_'!C986</f>
        <v/>
      </c>
      <c r="D986" s="14"/>
      <c r="E986" s="14" t="str">
        <f>'_Working3_'!I986</f>
        <v/>
      </c>
      <c r="F986" s="14" t="str">
        <f>'_Working3_'!J986</f>
        <v/>
      </c>
      <c r="G986" s="54" t="str">
        <f>'_Working3_'!E986</f>
        <v/>
      </c>
      <c r="H986" s="54" t="str">
        <f>IF(
A986,
(G986/1000)*vlookup(
B986,
MasterData!$C$2:$G1000,
4,
0
)
,
"")</f>
        <v/>
      </c>
    </row>
    <row r="987" ht="15.75" customHeight="1">
      <c r="A987" s="20" t="str">
        <f>'_Working3_'!A987</f>
        <v/>
      </c>
      <c r="B987" s="14" t="str">
        <f>'_Working3_'!B987</f>
        <v/>
      </c>
      <c r="C987" s="14" t="str">
        <f>'_Working3_'!C987</f>
        <v/>
      </c>
      <c r="D987" s="14"/>
      <c r="E987" s="14" t="str">
        <f>'_Working3_'!I987</f>
        <v/>
      </c>
      <c r="F987" s="14" t="str">
        <f>'_Working3_'!J987</f>
        <v/>
      </c>
      <c r="G987" s="54" t="str">
        <f>'_Working3_'!E987</f>
        <v/>
      </c>
      <c r="H987" s="54" t="str">
        <f>IF(
A987,
(G987/1000)*vlookup(
B987,
MasterData!$C$2:$G1000,
4,
0
)
,
"")</f>
        <v/>
      </c>
    </row>
    <row r="988" ht="15.75" customHeight="1">
      <c r="A988" s="20" t="str">
        <f>'_Working3_'!A988</f>
        <v/>
      </c>
      <c r="B988" s="14" t="str">
        <f>'_Working3_'!B988</f>
        <v/>
      </c>
      <c r="C988" s="14" t="str">
        <f>'_Working3_'!C988</f>
        <v/>
      </c>
      <c r="D988" s="14"/>
      <c r="E988" s="14" t="str">
        <f>'_Working3_'!I988</f>
        <v/>
      </c>
      <c r="F988" s="14" t="str">
        <f>'_Working3_'!J988</f>
        <v/>
      </c>
      <c r="G988" s="54" t="str">
        <f>'_Working3_'!E988</f>
        <v/>
      </c>
      <c r="H988" s="54" t="str">
        <f>IF(
A988,
(G988/1000)*vlookup(
B988,
MasterData!$C$2:$G1000,
4,
0
)
,
"")</f>
        <v/>
      </c>
    </row>
    <row r="989" ht="15.75" customHeight="1">
      <c r="A989" s="20" t="str">
        <f>'_Working3_'!A989</f>
        <v/>
      </c>
      <c r="B989" s="14" t="str">
        <f>'_Working3_'!B989</f>
        <v/>
      </c>
      <c r="C989" s="14" t="str">
        <f>'_Working3_'!C989</f>
        <v/>
      </c>
      <c r="D989" s="14"/>
      <c r="E989" s="14" t="str">
        <f>'_Working3_'!I989</f>
        <v/>
      </c>
      <c r="F989" s="14" t="str">
        <f>'_Working3_'!J989</f>
        <v/>
      </c>
      <c r="G989" s="54" t="str">
        <f>'_Working3_'!E989</f>
        <v/>
      </c>
      <c r="H989" s="54" t="str">
        <f>IF(
A989,
(G989/1000)*vlookup(
B989,
MasterData!$C$2:$G1000,
4,
0
)
,
"")</f>
        <v/>
      </c>
    </row>
    <row r="990" ht="15.75" customHeight="1">
      <c r="A990" s="20" t="str">
        <f>'_Working3_'!A990</f>
        <v/>
      </c>
      <c r="B990" s="14" t="str">
        <f>'_Working3_'!B990</f>
        <v/>
      </c>
      <c r="C990" s="14" t="str">
        <f>'_Working3_'!C990</f>
        <v/>
      </c>
      <c r="D990" s="14"/>
      <c r="E990" s="14" t="str">
        <f>'_Working3_'!I990</f>
        <v/>
      </c>
      <c r="F990" s="14" t="str">
        <f>'_Working3_'!J990</f>
        <v/>
      </c>
      <c r="G990" s="54" t="str">
        <f>'_Working3_'!E990</f>
        <v/>
      </c>
      <c r="H990" s="54" t="str">
        <f>IF(
A990,
(G990/1000)*vlookup(
B990,
MasterData!$C$2:$G1000,
4,
0
)
,
"")</f>
        <v/>
      </c>
    </row>
    <row r="991" ht="15.75" customHeight="1">
      <c r="A991" s="20" t="str">
        <f>'_Working3_'!A991</f>
        <v/>
      </c>
      <c r="B991" s="14" t="str">
        <f>'_Working3_'!B991</f>
        <v/>
      </c>
      <c r="C991" s="14" t="str">
        <f>'_Working3_'!C991</f>
        <v/>
      </c>
      <c r="D991" s="14"/>
      <c r="E991" s="14" t="str">
        <f>'_Working3_'!I991</f>
        <v/>
      </c>
      <c r="F991" s="14" t="str">
        <f>'_Working3_'!J991</f>
        <v/>
      </c>
      <c r="G991" s="54" t="str">
        <f>'_Working3_'!E991</f>
        <v/>
      </c>
      <c r="H991" s="54" t="str">
        <f>IF(
A991,
(G991/1000)*vlookup(
B991,
MasterData!$C$2:$G1000,
4,
0
)
,
"")</f>
        <v/>
      </c>
    </row>
    <row r="992" ht="15.75" customHeight="1">
      <c r="A992" s="20" t="str">
        <f>'_Working3_'!A992</f>
        <v/>
      </c>
      <c r="B992" s="14" t="str">
        <f>'_Working3_'!B992</f>
        <v/>
      </c>
      <c r="C992" s="14" t="str">
        <f>'_Working3_'!C992</f>
        <v/>
      </c>
      <c r="D992" s="14"/>
      <c r="E992" s="14" t="str">
        <f>'_Working3_'!I992</f>
        <v/>
      </c>
      <c r="F992" s="14" t="str">
        <f>'_Working3_'!J992</f>
        <v/>
      </c>
      <c r="G992" s="54" t="str">
        <f>'_Working3_'!E992</f>
        <v/>
      </c>
      <c r="H992" s="54" t="str">
        <f>IF(
A992,
(G992/1000)*vlookup(
B992,
MasterData!$C$2:$G1000,
4,
0
)
,
"")</f>
        <v/>
      </c>
    </row>
    <row r="993" ht="15.75" customHeight="1">
      <c r="A993" s="20" t="str">
        <f>'_Working3_'!A993</f>
        <v/>
      </c>
      <c r="B993" s="14" t="str">
        <f>'_Working3_'!B993</f>
        <v/>
      </c>
      <c r="C993" s="14" t="str">
        <f>'_Working3_'!C993</f>
        <v/>
      </c>
      <c r="D993" s="14"/>
      <c r="E993" s="14" t="str">
        <f>'_Working3_'!I993</f>
        <v/>
      </c>
      <c r="F993" s="14" t="str">
        <f>'_Working3_'!J993</f>
        <v/>
      </c>
      <c r="G993" s="54" t="str">
        <f>'_Working3_'!E993</f>
        <v/>
      </c>
      <c r="H993" s="54" t="str">
        <f>IF(
A993,
(G993/1000)*vlookup(
B993,
MasterData!$C$2:$G1000,
4,
0
)
,
"")</f>
        <v/>
      </c>
    </row>
    <row r="994" ht="15.75" customHeight="1">
      <c r="A994" s="20" t="str">
        <f>'_Working3_'!A994</f>
        <v/>
      </c>
      <c r="B994" s="14" t="str">
        <f>'_Working3_'!B994</f>
        <v/>
      </c>
      <c r="C994" s="14" t="str">
        <f>'_Working3_'!C994</f>
        <v/>
      </c>
      <c r="D994" s="14"/>
      <c r="E994" s="14" t="str">
        <f>'_Working3_'!I994</f>
        <v/>
      </c>
      <c r="F994" s="14" t="str">
        <f>'_Working3_'!J994</f>
        <v/>
      </c>
      <c r="G994" s="54" t="str">
        <f>'_Working3_'!E994</f>
        <v/>
      </c>
      <c r="H994" s="54" t="str">
        <f>IF(
A994,
(G994/1000)*vlookup(
B994,
MasterData!$C$2:$G1000,
4,
0
)
,
"")</f>
        <v/>
      </c>
    </row>
    <row r="995" ht="15.75" customHeight="1">
      <c r="A995" s="20" t="str">
        <f>'_Working3_'!A995</f>
        <v/>
      </c>
      <c r="B995" s="14" t="str">
        <f>'_Working3_'!B995</f>
        <v/>
      </c>
      <c r="C995" s="14" t="str">
        <f>'_Working3_'!C995</f>
        <v/>
      </c>
      <c r="D995" s="14"/>
      <c r="E995" s="14" t="str">
        <f>'_Working3_'!I995</f>
        <v/>
      </c>
      <c r="F995" s="14" t="str">
        <f>'_Working3_'!J995</f>
        <v/>
      </c>
      <c r="G995" s="54" t="str">
        <f>'_Working3_'!E995</f>
        <v/>
      </c>
      <c r="H995" s="54" t="str">
        <f>IF(
A995,
(G995/1000)*vlookup(
B995,
MasterData!$C$2:$G1000,
4,
0
)
,
"")</f>
        <v/>
      </c>
    </row>
    <row r="996" ht="15.75" customHeight="1">
      <c r="A996" s="20" t="str">
        <f>'_Working3_'!A996</f>
        <v/>
      </c>
      <c r="B996" s="14" t="str">
        <f>'_Working3_'!B996</f>
        <v/>
      </c>
      <c r="C996" s="14" t="str">
        <f>'_Working3_'!C996</f>
        <v/>
      </c>
      <c r="D996" s="14"/>
      <c r="E996" s="14" t="str">
        <f>'_Working3_'!I996</f>
        <v/>
      </c>
      <c r="F996" s="14" t="str">
        <f>'_Working3_'!J996</f>
        <v/>
      </c>
      <c r="G996" s="54" t="str">
        <f>'_Working3_'!E996</f>
        <v/>
      </c>
      <c r="H996" s="54" t="str">
        <f>IF(
A996,
(G996/1000)*vlookup(
B996,
MasterData!$C$2:$G1000,
4,
0
)
,
"")</f>
        <v/>
      </c>
    </row>
    <row r="997" ht="15.75" customHeight="1">
      <c r="A997" s="20" t="str">
        <f>'_Working3_'!A997</f>
        <v/>
      </c>
      <c r="B997" s="14" t="str">
        <f>'_Working3_'!B997</f>
        <v/>
      </c>
      <c r="C997" s="14" t="str">
        <f>'_Working3_'!C997</f>
        <v/>
      </c>
      <c r="D997" s="14"/>
      <c r="E997" s="14" t="str">
        <f>'_Working3_'!I997</f>
        <v/>
      </c>
      <c r="F997" s="14" t="str">
        <f>'_Working3_'!J997</f>
        <v/>
      </c>
      <c r="G997" s="54" t="str">
        <f>'_Working3_'!E997</f>
        <v/>
      </c>
      <c r="H997" s="54" t="str">
        <f>IF(
A997,
(G997/1000)*vlookup(
B997,
MasterData!$C$2:$G1000,
4,
0
)
,
"")</f>
        <v/>
      </c>
    </row>
    <row r="998" ht="15.75" customHeight="1">
      <c r="A998" s="20" t="str">
        <f>'_Working3_'!A998</f>
        <v/>
      </c>
      <c r="B998" s="14" t="str">
        <f>'_Working3_'!B998</f>
        <v/>
      </c>
      <c r="C998" s="14" t="str">
        <f>'_Working3_'!C998</f>
        <v/>
      </c>
      <c r="D998" s="14"/>
      <c r="E998" s="14" t="str">
        <f>'_Working3_'!I998</f>
        <v/>
      </c>
      <c r="F998" s="14" t="str">
        <f>'_Working3_'!J998</f>
        <v/>
      </c>
      <c r="G998" s="54" t="str">
        <f>'_Working3_'!E998</f>
        <v/>
      </c>
      <c r="H998" s="54" t="str">
        <f>IF(
A998,
(G998/1000)*vlookup(
B998,
MasterData!$C$2:$G1000,
4,
0
)
,
"")</f>
        <v/>
      </c>
    </row>
    <row r="999" ht="15.75" customHeight="1">
      <c r="A999" s="20" t="str">
        <f>'_Working3_'!A999</f>
        <v/>
      </c>
      <c r="B999" s="14" t="str">
        <f>'_Working3_'!B999</f>
        <v/>
      </c>
      <c r="C999" s="14" t="str">
        <f>'_Working3_'!C999</f>
        <v/>
      </c>
      <c r="D999" s="14"/>
      <c r="E999" s="14" t="str">
        <f>'_Working3_'!I999</f>
        <v/>
      </c>
      <c r="F999" s="14" t="str">
        <f>'_Working3_'!J999</f>
        <v/>
      </c>
      <c r="G999" s="54" t="str">
        <f>'_Working3_'!E999</f>
        <v/>
      </c>
      <c r="H999" s="54" t="str">
        <f>IF(
A999,
(G999/1000)*vlookup(
B999,
MasterData!$C$2:$G1000,
4,
0
)
,
"")</f>
        <v/>
      </c>
    </row>
    <row r="1000" ht="15.75" customHeight="1">
      <c r="A1000" s="20" t="str">
        <f>'_Working3_'!A1000</f>
        <v/>
      </c>
      <c r="B1000" s="14" t="str">
        <f>'_Working3_'!B1000</f>
        <v/>
      </c>
      <c r="C1000" s="14" t="str">
        <f>'_Working3_'!C1000</f>
        <v/>
      </c>
      <c r="D1000" s="14"/>
      <c r="E1000" s="14" t="str">
        <f>'_Working3_'!I1000</f>
        <v/>
      </c>
      <c r="F1000" s="14" t="str">
        <f>'_Working3_'!J1000</f>
        <v/>
      </c>
      <c r="G1000" s="54" t="str">
        <f>'_Working3_'!E1000</f>
        <v/>
      </c>
      <c r="H1000" s="54" t="str">
        <f>IF(
A1000,
(G1000/1000)*vlookup(
B1000,
MasterData!$C$2:$G1000,
4,
0
)
,
"")</f>
        <v/>
      </c>
    </row>
  </sheetData>
  <autoFilter ref="$A$1:$H$1000"/>
  <printOptions/>
  <pageMargins bottom="0.75" footer="0.0" header="0.0" left="0.7" right="0.7" top="0.75"/>
  <pageSetup paperSize="9" scale="8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3" width="12.57"/>
  </cols>
  <sheetData>
    <row r="1">
      <c r="A1" s="55" t="s">
        <v>0</v>
      </c>
      <c r="B1" s="55" t="s">
        <v>5</v>
      </c>
      <c r="C1" s="55" t="s">
        <v>7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>
      <c r="A2" s="56" t="str">
        <f>IF(ISBLANK(MasterData!A2), "", MasterData!A2)</f>
        <v>3/2/2020</v>
      </c>
      <c r="B2" s="57" t="str">
        <f>IF(ISBLANK(MasterData!K2), "", MasterData!K2)</f>
        <v>Set 1</v>
      </c>
      <c r="C2" s="57" t="str">
        <f>IF(ISBLANK(MasterData!L2), "", MasterData!L2)</f>
        <v>Sheen 1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>
      <c r="A3" s="56" t="str">
        <f>IF(ISBLANK(MasterData!A3), "", MasterData!A3)</f>
        <v>3/3/2020</v>
      </c>
      <c r="B3" s="57" t="str">
        <f>IF(ISBLANK(MasterData!K3), "", MasterData!K3)</f>
        <v>Set 1</v>
      </c>
      <c r="C3" s="57" t="str">
        <f>IF(ISBLANK(MasterData!L3), "", MasterData!L3)</f>
        <v>Sheen 2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</row>
    <row r="4">
      <c r="A4" s="56" t="str">
        <f>IF(ISBLANK(MasterData!A4), "", MasterData!A4)</f>
        <v>3/4/2020</v>
      </c>
      <c r="B4" s="57" t="str">
        <f>IF(ISBLANK(MasterData!K4), "", MasterData!K4)</f>
        <v>Set 2</v>
      </c>
      <c r="C4" s="57" t="str">
        <f>IF(ISBLANK(MasterData!L4), "", MasterData!L4)</f>
        <v>Mtex- 2</v>
      </c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</row>
    <row r="5">
      <c r="A5" s="56" t="str">
        <f>IF(ISBLANK(MasterData!A5), "", MasterData!A5)</f>
        <v>3/5/2020</v>
      </c>
      <c r="B5" s="57" t="str">
        <f>IF(ISBLANK(MasterData!K5), "", MasterData!K5)</f>
        <v>Set 2</v>
      </c>
      <c r="C5" s="57" t="str">
        <f>IF(ISBLANK(MasterData!L5), "", MasterData!L5)</f>
        <v>Feiya - 2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>
      <c r="A6" s="56" t="str">
        <f>IF(ISBLANK(MasterData!A6), "", MasterData!A6)</f>
        <v>3/6/2020</v>
      </c>
      <c r="B6" s="57" t="str">
        <f>IF(ISBLANK(MasterData!K6), "", MasterData!K6)</f>
        <v>Set 3</v>
      </c>
      <c r="C6" s="57" t="str">
        <f>IF(ISBLANK(MasterData!L6), "", MasterData!L6)</f>
        <v>Feiya - 1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>
      <c r="A7" s="56" t="str">
        <f>IF(ISBLANK(MasterData!A7), "", MasterData!A7)</f>
        <v>3/7/2020</v>
      </c>
      <c r="B7" s="57" t="str">
        <f>IF(ISBLANK(MasterData!K7), "", MasterData!K7)</f>
        <v>Set 3</v>
      </c>
      <c r="C7" s="57" t="str">
        <f>IF(ISBLANK(MasterData!L7), "", MasterData!L7)</f>
        <v>Mtex- 1</v>
      </c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>
      <c r="A8" s="56" t="str">
        <f>IF(ISBLANK(MasterData!A8), "", MasterData!A8)</f>
        <v>3/8/2020</v>
      </c>
      <c r="B8" s="57" t="str">
        <f>IF(ISBLANK(MasterData!K8), "", MasterData!K8)</f>
        <v>Set 4</v>
      </c>
      <c r="C8" s="57" t="str">
        <f>IF(ISBLANK(MasterData!L8), "", MasterData!L8)</f>
        <v>24 head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>
      <c r="A9" s="56" t="str">
        <f>IF(ISBLANK(MasterData!A9), "", MasterData!A9)</f>
        <v>3/9/2020</v>
      </c>
      <c r="B9" s="57" t="str">
        <f>IF(ISBLANK(MasterData!K9), "", MasterData!K9)</f>
        <v>Set 4</v>
      </c>
      <c r="C9" s="57" t="str">
        <f>IF(ISBLANK(MasterData!L9), "", MasterData!L9)</f>
        <v>Feiya- 16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>
      <c r="A10" s="56" t="str">
        <f>IF(ISBLANK(MasterData!A10), "", MasterData!A10)</f>
        <v>3/11/2020</v>
      </c>
      <c r="B10" s="57" t="str">
        <f>IF(ISBLANK(MasterData!K10), "", MasterData!K10)</f>
        <v>Set 5</v>
      </c>
      <c r="C10" s="57" t="str">
        <f>IF(ISBLANK(MasterData!L10), "", MasterData!L10)</f>
        <v>SWF - 1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>
      <c r="A11" s="56" t="str">
        <f>IF(ISBLANK(MasterData!A11), "", MasterData!A11)</f>
        <v>3/12/2020</v>
      </c>
      <c r="B11" s="57" t="str">
        <f>IF(ISBLANK(MasterData!K11), "", MasterData!K11)</f>
        <v>Set 5</v>
      </c>
      <c r="C11" s="57" t="str">
        <f>IF(ISBLANK(MasterData!L11), "", MasterData!L11)</f>
        <v>SWF - 2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>
      <c r="A12" s="56" t="str">
        <f>IF(ISBLANK(MasterData!A12), "", MasterData!A12)</f>
        <v>3/13/2020</v>
      </c>
      <c r="B12" s="57" t="str">
        <f>IF(ISBLANK(MasterData!K12), "", MasterData!K12)</f>
        <v/>
      </c>
      <c r="C12" s="57" t="str">
        <f>IF(ISBLANK(MasterData!L12), "", MasterData!L12)</f>
        <v/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>
      <c r="A13" s="56" t="str">
        <f>IF(ISBLANK(MasterData!A13), "", MasterData!A13)</f>
        <v>3/14/2020</v>
      </c>
      <c r="B13" s="57" t="str">
        <f>IF(ISBLANK(MasterData!K13), "", MasterData!K13)</f>
        <v/>
      </c>
      <c r="C13" s="57" t="str">
        <f>IF(ISBLANK(MasterData!L13), "", MasterData!L13)</f>
        <v/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>
      <c r="A14" s="56" t="str">
        <f>IF(ISBLANK(MasterData!A14), "", MasterData!A14)</f>
        <v>3/16/2020</v>
      </c>
      <c r="B14" s="57" t="str">
        <f>IF(ISBLANK(MasterData!K14), "", MasterData!K14)</f>
        <v/>
      </c>
      <c r="C14" s="57" t="str">
        <f>IF(ISBLANK(MasterData!L14), "", MasterData!L14)</f>
        <v/>
      </c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>
      <c r="A15" s="56" t="str">
        <f>IF(ISBLANK(MasterData!A15), "", MasterData!A15)</f>
        <v>3/17/2020</v>
      </c>
      <c r="B15" s="57" t="str">
        <f>IF(ISBLANK(MasterData!K15), "", MasterData!K15)</f>
        <v/>
      </c>
      <c r="C15" s="57" t="str">
        <f>IF(ISBLANK(MasterData!L15), "", MasterData!L15)</f>
        <v/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>
      <c r="A16" s="56" t="str">
        <f>IF(ISBLANK(MasterData!A16), "", MasterData!A16)</f>
        <v>3/18/2020</v>
      </c>
      <c r="B16" s="57" t="str">
        <f>IF(ISBLANK(MasterData!K16), "", MasterData!K16)</f>
        <v/>
      </c>
      <c r="C16" s="57" t="str">
        <f>IF(ISBLANK(MasterData!L16), "", MasterData!L16)</f>
        <v/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>
      <c r="A17" s="56" t="str">
        <f>IF(ISBLANK(MasterData!A17), "", MasterData!A17)</f>
        <v>3/19/2020</v>
      </c>
      <c r="B17" s="57" t="str">
        <f>IF(ISBLANK(MasterData!K17), "", MasterData!K17)</f>
        <v/>
      </c>
      <c r="C17" s="57" t="str">
        <f>IF(ISBLANK(MasterData!L17), "", MasterData!L17)</f>
        <v/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>
      <c r="A18" s="56" t="str">
        <f>IF(ISBLANK(MasterData!A18), "", MasterData!A18)</f>
        <v/>
      </c>
      <c r="B18" s="57" t="str">
        <f>IF(ISBLANK(MasterData!K18), "", MasterData!K18)</f>
        <v/>
      </c>
      <c r="C18" s="57" t="str">
        <f>IF(ISBLANK(MasterData!L18), "", MasterData!L18)</f>
        <v/>
      </c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>
      <c r="A19" s="56" t="str">
        <f>IF(ISBLANK(MasterData!A19), "", MasterData!A19)</f>
        <v/>
      </c>
      <c r="B19" s="57" t="str">
        <f>IF(ISBLANK(MasterData!K19), "", MasterData!K19)</f>
        <v/>
      </c>
      <c r="C19" s="57" t="str">
        <f>IF(ISBLANK(MasterData!L19), "", MasterData!L19)</f>
        <v/>
      </c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>
      <c r="A20" s="56" t="str">
        <f>IF(ISBLANK(MasterData!A20), "", MasterData!A20)</f>
        <v/>
      </c>
      <c r="B20" s="57" t="str">
        <f>IF(ISBLANK(MasterData!K20), "", MasterData!K20)</f>
        <v/>
      </c>
      <c r="C20" s="57" t="str">
        <f>IF(ISBLANK(MasterData!L20), "", MasterData!L20)</f>
        <v/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ht="15.75" customHeight="1">
      <c r="A21" s="56" t="str">
        <f>IF(ISBLANK(MasterData!A21), "", MasterData!A21)</f>
        <v/>
      </c>
      <c r="B21" s="57" t="str">
        <f>IF(ISBLANK(MasterData!K21), "", MasterData!K21)</f>
        <v/>
      </c>
      <c r="C21" s="57" t="str">
        <f>IF(ISBLANK(MasterData!L21), "", MasterData!L21)</f>
        <v/>
      </c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ht="15.75" customHeight="1">
      <c r="A22" s="56" t="str">
        <f>IF(ISBLANK(MasterData!A22), "", MasterData!A22)</f>
        <v/>
      </c>
      <c r="B22" s="57" t="str">
        <f>IF(ISBLANK(MasterData!K22), "", MasterData!K22)</f>
        <v/>
      </c>
      <c r="C22" s="57" t="str">
        <f>IF(ISBLANK(MasterData!L22), "", MasterData!L22)</f>
        <v/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ht="15.75" customHeight="1">
      <c r="A23" s="56" t="str">
        <f>IF(ISBLANK(MasterData!A23), "", MasterData!A23)</f>
        <v/>
      </c>
      <c r="B23" s="57" t="str">
        <f>IF(ISBLANK(MasterData!K23), "", MasterData!K23)</f>
        <v/>
      </c>
      <c r="C23" s="57" t="str">
        <f>IF(ISBLANK(MasterData!L23), "", MasterData!L23)</f>
        <v/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ht="15.75" customHeight="1">
      <c r="A24" s="56" t="str">
        <f>IF(ISBLANK(MasterData!A24), "", MasterData!A24)</f>
        <v/>
      </c>
      <c r="B24" s="57" t="str">
        <f>IF(ISBLANK(MasterData!K24), "", MasterData!K24)</f>
        <v/>
      </c>
      <c r="C24" s="57" t="str">
        <f>IF(ISBLANK(MasterData!L24), "", MasterData!L24)</f>
        <v/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ht="15.75" customHeight="1">
      <c r="A25" s="56" t="str">
        <f>IF(ISBLANK(MasterData!A25), "", MasterData!A25)</f>
        <v/>
      </c>
      <c r="B25" s="57" t="str">
        <f>IF(ISBLANK(MasterData!K25), "", MasterData!K25)</f>
        <v/>
      </c>
      <c r="C25" s="57" t="str">
        <f>IF(ISBLANK(MasterData!L25), "", MasterData!L25)</f>
        <v/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ht="15.75" customHeight="1">
      <c r="A26" s="56" t="str">
        <f>IF(ISBLANK(MasterData!A26), "", MasterData!A26)</f>
        <v/>
      </c>
      <c r="B26" s="57" t="str">
        <f>IF(ISBLANK(MasterData!K26), "", MasterData!K26)</f>
        <v/>
      </c>
      <c r="C26" s="57" t="str">
        <f>IF(ISBLANK(MasterData!L26), "", MasterData!L26)</f>
        <v/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ht="15.75" customHeight="1">
      <c r="A27" s="56" t="str">
        <f>IF(ISBLANK(MasterData!A27), "", MasterData!A27)</f>
        <v/>
      </c>
      <c r="B27" s="57" t="str">
        <f>IF(ISBLANK(MasterData!K27), "", MasterData!K27)</f>
        <v/>
      </c>
      <c r="C27" s="57" t="str">
        <f>IF(ISBLANK(MasterData!L27), "", MasterData!L27)</f>
        <v/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ht="15.75" customHeight="1">
      <c r="A28" s="56" t="str">
        <f>IF(ISBLANK(MasterData!A28), "", MasterData!A28)</f>
        <v/>
      </c>
      <c r="B28" s="57" t="str">
        <f>IF(ISBLANK(MasterData!K28), "", MasterData!K28)</f>
        <v/>
      </c>
      <c r="C28" s="57" t="str">
        <f>IF(ISBLANK(MasterData!L28), "", MasterData!L28)</f>
        <v/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ht="15.75" customHeight="1">
      <c r="A29" s="56" t="str">
        <f>IF(ISBLANK(MasterData!A29), "", MasterData!A29)</f>
        <v/>
      </c>
      <c r="B29" s="57" t="str">
        <f>IF(ISBLANK(MasterData!K29), "", MasterData!K29)</f>
        <v/>
      </c>
      <c r="C29" s="57" t="str">
        <f>IF(ISBLANK(MasterData!L29), "", MasterData!L29)</f>
        <v/>
      </c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ht="15.75" customHeight="1">
      <c r="A30" s="56" t="str">
        <f>IF(ISBLANK(MasterData!A30), "", MasterData!A30)</f>
        <v/>
      </c>
      <c r="B30" s="57" t="str">
        <f>IF(ISBLANK(MasterData!K30), "", MasterData!K30)</f>
        <v/>
      </c>
      <c r="C30" s="57" t="str">
        <f>IF(ISBLANK(MasterData!L30), "", MasterData!L30)</f>
        <v/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ht="15.75" customHeight="1">
      <c r="A31" s="56" t="str">
        <f>IF(ISBLANK(MasterData!A31), "", MasterData!A31)</f>
        <v/>
      </c>
      <c r="B31" s="57" t="str">
        <f>IF(ISBLANK(MasterData!K31), "", MasterData!K31)</f>
        <v/>
      </c>
      <c r="C31" s="57" t="str">
        <f>IF(ISBLANK(MasterData!L31), "", MasterData!L31)</f>
        <v/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ht="15.75" customHeight="1">
      <c r="A32" s="56" t="str">
        <f>IF(ISBLANK(MasterData!A32), "", MasterData!A32)</f>
        <v/>
      </c>
      <c r="B32" s="57" t="str">
        <f>IF(ISBLANK(MasterData!K32), "", MasterData!K32)</f>
        <v/>
      </c>
      <c r="C32" s="57" t="str">
        <f>IF(ISBLANK(MasterData!L32), "", MasterData!L32)</f>
        <v/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ht="15.75" customHeight="1">
      <c r="A33" s="56" t="str">
        <f>IF(ISBLANK(MasterData!A33), "", MasterData!A33)</f>
        <v/>
      </c>
      <c r="B33" s="57" t="str">
        <f>IF(ISBLANK(MasterData!K33), "", MasterData!K33)</f>
        <v/>
      </c>
      <c r="C33" s="57" t="str">
        <f>IF(ISBLANK(MasterData!L33), "", MasterData!L33)</f>
        <v/>
      </c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ht="15.75" customHeight="1">
      <c r="A34" s="56" t="str">
        <f>IF(ISBLANK(MasterData!A34), "", MasterData!A34)</f>
        <v/>
      </c>
      <c r="B34" s="57" t="str">
        <f>IF(ISBLANK(MasterData!K34), "", MasterData!K34)</f>
        <v/>
      </c>
      <c r="C34" s="57" t="str">
        <f>IF(ISBLANK(MasterData!L34), "", MasterData!L34)</f>
        <v/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ht="15.75" customHeight="1">
      <c r="A35" s="57" t="str">
        <f>IF(ISBLANK(MasterData!A35), "", MasterData!A35)</f>
        <v/>
      </c>
      <c r="B35" s="57" t="str">
        <f>IF(ISBLANK(MasterData!K35), "", MasterData!K35)</f>
        <v/>
      </c>
      <c r="C35" s="57" t="str">
        <f>IF(ISBLANK(MasterData!L35), "", MasterData!L35)</f>
        <v/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ht="15.75" customHeight="1">
      <c r="A36" s="57" t="str">
        <f>IF(ISBLANK(MasterData!A36), "", MasterData!A36)</f>
        <v/>
      </c>
      <c r="B36" s="57" t="str">
        <f>IF(ISBLANK(MasterData!K36), "", MasterData!K36)</f>
        <v/>
      </c>
      <c r="C36" s="57" t="str">
        <f>IF(ISBLANK(MasterData!L36), "", MasterData!L36)</f>
        <v/>
      </c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ht="15.75" customHeight="1">
      <c r="A37" s="57" t="str">
        <f>IF(ISBLANK(MasterData!A37), "", MasterData!A37)</f>
        <v/>
      </c>
      <c r="B37" s="57" t="str">
        <f>IF(ISBLANK(MasterData!K37), "", MasterData!K37)</f>
        <v/>
      </c>
      <c r="C37" s="57" t="str">
        <f>IF(ISBLANK(MasterData!L37), "", MasterData!L37)</f>
        <v/>
      </c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ht="15.75" customHeight="1">
      <c r="A38" s="57" t="str">
        <f>IF(ISBLANK(MasterData!A38), "", MasterData!A38)</f>
        <v/>
      </c>
      <c r="B38" s="57" t="str">
        <f>IF(ISBLANK(MasterData!K38), "", MasterData!K38)</f>
        <v/>
      </c>
      <c r="C38" s="57" t="str">
        <f>IF(ISBLANK(MasterData!L38), "", MasterData!L38)</f>
        <v/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ht="15.75" customHeight="1">
      <c r="A39" s="57" t="str">
        <f>IF(ISBLANK(MasterData!A39), "", MasterData!A39)</f>
        <v/>
      </c>
      <c r="B39" s="57" t="str">
        <f>IF(ISBLANK(MasterData!K39), "", MasterData!K39)</f>
        <v/>
      </c>
      <c r="C39" s="57" t="str">
        <f>IF(ISBLANK(MasterData!L39), "", MasterData!L39)</f>
        <v/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ht="15.75" customHeight="1">
      <c r="A40" s="57" t="str">
        <f>IF(ISBLANK(MasterData!A40), "", MasterData!A40)</f>
        <v/>
      </c>
      <c r="B40" s="57" t="str">
        <f>IF(ISBLANK(MasterData!K40), "", MasterData!K40)</f>
        <v/>
      </c>
      <c r="C40" s="57" t="str">
        <f>IF(ISBLANK(MasterData!L40), "", MasterData!L40)</f>
        <v/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ht="15.75" customHeight="1">
      <c r="A41" s="57" t="str">
        <f>IF(ISBLANK(MasterData!A41), "", MasterData!A41)</f>
        <v/>
      </c>
      <c r="B41" s="57" t="str">
        <f>IF(ISBLANK(MasterData!K41), "", MasterData!K41)</f>
        <v/>
      </c>
      <c r="C41" s="57" t="str">
        <f>IF(ISBLANK(MasterData!L41), "", MasterData!L41)</f>
        <v/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ht="15.75" customHeight="1">
      <c r="A42" s="57" t="str">
        <f>IF(ISBLANK(MasterData!A42), "", MasterData!A42)</f>
        <v/>
      </c>
      <c r="B42" s="57" t="str">
        <f>IF(ISBLANK(MasterData!K42), "", MasterData!K42)</f>
        <v/>
      </c>
      <c r="C42" s="57" t="str">
        <f>IF(ISBLANK(MasterData!L42), "", MasterData!L42)</f>
        <v/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ht="15.75" customHeight="1">
      <c r="A43" s="57" t="str">
        <f>IF(ISBLANK(MasterData!A43), "", MasterData!A43)</f>
        <v/>
      </c>
      <c r="B43" s="57" t="str">
        <f>IF(ISBLANK(MasterData!K43), "", MasterData!K43)</f>
        <v/>
      </c>
      <c r="C43" s="57" t="str">
        <f>IF(ISBLANK(MasterData!L43), "", MasterData!L43)</f>
        <v/>
      </c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ht="15.75" customHeight="1">
      <c r="A44" s="57" t="str">
        <f>IF(ISBLANK(MasterData!A44), "", MasterData!A44)</f>
        <v/>
      </c>
      <c r="B44" s="57" t="str">
        <f>IF(ISBLANK(MasterData!K44), "", MasterData!K44)</f>
        <v/>
      </c>
      <c r="C44" s="57" t="str">
        <f>IF(ISBLANK(MasterData!L44), "", MasterData!L44)</f>
        <v/>
      </c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ht="15.75" customHeight="1">
      <c r="A45" s="57" t="str">
        <f>IF(ISBLANK(MasterData!A45), "", MasterData!A45)</f>
        <v/>
      </c>
      <c r="B45" s="57" t="str">
        <f>IF(ISBLANK(MasterData!K45), "", MasterData!K45)</f>
        <v/>
      </c>
      <c r="C45" s="57" t="str">
        <f>IF(ISBLANK(MasterData!L45), "", MasterData!L45)</f>
        <v/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ht="15.75" customHeight="1">
      <c r="A46" s="57" t="str">
        <f>IF(ISBLANK(MasterData!A46), "", MasterData!A46)</f>
        <v/>
      </c>
      <c r="B46" s="57" t="str">
        <f>IF(ISBLANK(MasterData!K46), "", MasterData!K46)</f>
        <v/>
      </c>
      <c r="C46" s="57" t="str">
        <f>IF(ISBLANK(MasterData!L46), "", MasterData!L46)</f>
        <v/>
      </c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ht="15.75" customHeight="1">
      <c r="A47" s="57" t="str">
        <f>IF(ISBLANK(MasterData!A47), "", MasterData!A47)</f>
        <v/>
      </c>
      <c r="B47" s="57" t="str">
        <f>IF(ISBLANK(MasterData!K47), "", MasterData!K47)</f>
        <v/>
      </c>
      <c r="C47" s="57" t="str">
        <f>IF(ISBLANK(MasterData!L47), "", MasterData!L47)</f>
        <v/>
      </c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ht="15.75" customHeight="1">
      <c r="A48" s="57" t="str">
        <f>IF(ISBLANK(MasterData!A48), "", MasterData!A48)</f>
        <v/>
      </c>
      <c r="B48" s="57" t="str">
        <f>IF(ISBLANK(MasterData!K48), "", MasterData!K48)</f>
        <v/>
      </c>
      <c r="C48" s="57" t="str">
        <f>IF(ISBLANK(MasterData!L48), "", MasterData!L48)</f>
        <v/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ht="15.75" customHeight="1">
      <c r="A49" s="57" t="str">
        <f>IF(ISBLANK(MasterData!A49), "", MasterData!A49)</f>
        <v/>
      </c>
      <c r="B49" s="57" t="str">
        <f>IF(ISBLANK(MasterData!K49), "", MasterData!K49)</f>
        <v/>
      </c>
      <c r="C49" s="57" t="str">
        <f>IF(ISBLANK(MasterData!L49), "", MasterData!L49)</f>
        <v/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ht="15.75" customHeight="1">
      <c r="A50" s="57" t="str">
        <f>IF(ISBLANK(MasterData!A50), "", MasterData!A50)</f>
        <v/>
      </c>
      <c r="B50" s="57" t="str">
        <f>IF(ISBLANK(MasterData!K50), "", MasterData!K50)</f>
        <v/>
      </c>
      <c r="C50" s="57" t="str">
        <f>IF(ISBLANK(MasterData!L50), "", MasterData!L50)</f>
        <v/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ht="15.75" customHeight="1">
      <c r="A51" s="57" t="str">
        <f>IF(ISBLANK(MasterData!A51), "", MasterData!A51)</f>
        <v/>
      </c>
      <c r="B51" s="57" t="str">
        <f>IF(ISBLANK(MasterData!K51), "", MasterData!K51)</f>
        <v/>
      </c>
      <c r="C51" s="57" t="str">
        <f>IF(ISBLANK(MasterData!L51), "", MasterData!L51)</f>
        <v/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ht="15.75" customHeight="1">
      <c r="A52" s="57" t="str">
        <f>IF(ISBLANK(MasterData!A52), "", MasterData!A52)</f>
        <v/>
      </c>
      <c r="B52" s="57" t="str">
        <f>IF(ISBLANK(MasterData!K52), "", MasterData!K52)</f>
        <v/>
      </c>
      <c r="C52" s="57" t="str">
        <f>IF(ISBLANK(MasterData!L52), "", MasterData!L52)</f>
        <v/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ht="15.75" customHeight="1">
      <c r="A53" s="57" t="str">
        <f>IF(ISBLANK(MasterData!A53), "", MasterData!A53)</f>
        <v/>
      </c>
      <c r="B53" s="57" t="str">
        <f>IF(ISBLANK(MasterData!K53), "", MasterData!K53)</f>
        <v/>
      </c>
      <c r="C53" s="57" t="str">
        <f>IF(ISBLANK(MasterData!L53), "", MasterData!L53)</f>
        <v/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ht="15.75" customHeight="1">
      <c r="A54" s="57" t="str">
        <f>IF(ISBLANK(MasterData!A54), "", MasterData!A54)</f>
        <v/>
      </c>
      <c r="B54" s="57" t="str">
        <f>IF(ISBLANK(MasterData!K54), "", MasterData!K54)</f>
        <v/>
      </c>
      <c r="C54" s="57" t="str">
        <f>IF(ISBLANK(MasterData!L54), "", MasterData!L54)</f>
        <v/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ht="15.75" customHeight="1">
      <c r="A55" s="57" t="str">
        <f>IF(ISBLANK(MasterData!A55), "", MasterData!A55)</f>
        <v/>
      </c>
      <c r="B55" s="57" t="str">
        <f>IF(ISBLANK(MasterData!K55), "", MasterData!K55)</f>
        <v/>
      </c>
      <c r="C55" s="57" t="str">
        <f>IF(ISBLANK(MasterData!L55), "", MasterData!L55)</f>
        <v/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ht="15.75" customHeight="1">
      <c r="A56" s="57" t="str">
        <f>IF(ISBLANK(MasterData!A56), "", MasterData!A56)</f>
        <v/>
      </c>
      <c r="B56" s="57" t="str">
        <f>IF(ISBLANK(MasterData!K56), "", MasterData!K56)</f>
        <v/>
      </c>
      <c r="C56" s="57" t="str">
        <f>IF(ISBLANK(MasterData!L56), "", MasterData!L56)</f>
        <v/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ht="15.75" customHeight="1">
      <c r="A57" s="57" t="str">
        <f>IF(ISBLANK(MasterData!A57), "", MasterData!A57)</f>
        <v/>
      </c>
      <c r="B57" s="57" t="str">
        <f>IF(ISBLANK(MasterData!K57), "", MasterData!K57)</f>
        <v/>
      </c>
      <c r="C57" s="57" t="str">
        <f>IF(ISBLANK(MasterData!L57), "", MasterData!L57)</f>
        <v/>
      </c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ht="15.75" customHeight="1">
      <c r="A58" s="57" t="str">
        <f>IF(ISBLANK(MasterData!A58), "", MasterData!A58)</f>
        <v/>
      </c>
      <c r="B58" s="57" t="str">
        <f>IF(ISBLANK(MasterData!K58), "", MasterData!K58)</f>
        <v/>
      </c>
      <c r="C58" s="57" t="str">
        <f>IF(ISBLANK(MasterData!L58), "", MasterData!L58)</f>
        <v/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ht="15.75" customHeight="1">
      <c r="A59" s="57" t="str">
        <f>IF(ISBLANK(MasterData!A59), "", MasterData!A59)</f>
        <v/>
      </c>
      <c r="B59" s="57" t="str">
        <f>IF(ISBLANK(MasterData!K59), "", MasterData!K59)</f>
        <v/>
      </c>
      <c r="C59" s="57" t="str">
        <f>IF(ISBLANK(MasterData!L59), "", MasterData!L59)</f>
        <v/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ht="15.75" customHeight="1">
      <c r="A60" s="57" t="str">
        <f>IF(ISBLANK(MasterData!A60), "", MasterData!A60)</f>
        <v/>
      </c>
      <c r="B60" s="57" t="str">
        <f>IF(ISBLANK(MasterData!K60), "", MasterData!K60)</f>
        <v/>
      </c>
      <c r="C60" s="57" t="str">
        <f>IF(ISBLANK(MasterData!L60), "", MasterData!L60)</f>
        <v/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ht="15.75" customHeight="1">
      <c r="A61" s="57" t="str">
        <f>IF(ISBLANK(MasterData!A61), "", MasterData!A61)</f>
        <v/>
      </c>
      <c r="B61" s="57" t="str">
        <f>IF(ISBLANK(MasterData!K61), "", MasterData!K61)</f>
        <v/>
      </c>
      <c r="C61" s="57" t="str">
        <f>IF(ISBLANK(MasterData!L61), "", MasterData!L61)</f>
        <v/>
      </c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ht="15.75" customHeight="1">
      <c r="A62" s="57" t="str">
        <f>IF(ISBLANK(MasterData!A62), "", MasterData!A62)</f>
        <v/>
      </c>
      <c r="B62" s="57" t="str">
        <f>IF(ISBLANK(MasterData!K62), "", MasterData!K62)</f>
        <v/>
      </c>
      <c r="C62" s="57" t="str">
        <f>IF(ISBLANK(MasterData!L62), "", MasterData!L62)</f>
        <v/>
      </c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ht="15.75" customHeight="1">
      <c r="A63" s="57" t="str">
        <f>IF(ISBLANK(MasterData!A63), "", MasterData!A63)</f>
        <v/>
      </c>
      <c r="B63" s="57" t="str">
        <f>IF(ISBLANK(MasterData!K63), "", MasterData!K63)</f>
        <v/>
      </c>
      <c r="C63" s="57" t="str">
        <f>IF(ISBLANK(MasterData!L63), "", MasterData!L63)</f>
        <v/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ht="15.75" customHeight="1">
      <c r="A64" s="57" t="str">
        <f>IF(ISBLANK(MasterData!A64), "", MasterData!A64)</f>
        <v/>
      </c>
      <c r="B64" s="57" t="str">
        <f>IF(ISBLANK(MasterData!K64), "", MasterData!K64)</f>
        <v/>
      </c>
      <c r="C64" s="57" t="str">
        <f>IF(ISBLANK(MasterData!L64), "", MasterData!L64)</f>
        <v/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ht="15.75" customHeight="1">
      <c r="A65" s="57" t="str">
        <f>IF(ISBLANK(MasterData!A65), "", MasterData!A65)</f>
        <v/>
      </c>
      <c r="B65" s="57" t="str">
        <f>IF(ISBLANK(MasterData!K65), "", MasterData!K65)</f>
        <v/>
      </c>
      <c r="C65" s="57" t="str">
        <f>IF(ISBLANK(MasterData!L65), "", MasterData!L65)</f>
        <v/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ht="15.75" customHeight="1">
      <c r="A66" s="57" t="str">
        <f>IF(ISBLANK(MasterData!A66), "", MasterData!A66)</f>
        <v/>
      </c>
      <c r="B66" s="57" t="str">
        <f>IF(ISBLANK(MasterData!K66), "", MasterData!K66)</f>
        <v/>
      </c>
      <c r="C66" s="57" t="str">
        <f>IF(ISBLANK(MasterData!L66), "", MasterData!L66)</f>
        <v/>
      </c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ht="15.75" customHeight="1">
      <c r="A67" s="57" t="str">
        <f>IF(ISBLANK(MasterData!A67), "", MasterData!A67)</f>
        <v/>
      </c>
      <c r="B67" s="57" t="str">
        <f>IF(ISBLANK(MasterData!K67), "", MasterData!K67)</f>
        <v/>
      </c>
      <c r="C67" s="57" t="str">
        <f>IF(ISBLANK(MasterData!L67), "", MasterData!L67)</f>
        <v/>
      </c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ht="15.75" customHeight="1">
      <c r="A68" s="57" t="str">
        <f>IF(ISBLANK(MasterData!A68), "", MasterData!A68)</f>
        <v/>
      </c>
      <c r="B68" s="57" t="str">
        <f>IF(ISBLANK(MasterData!K68), "", MasterData!K68)</f>
        <v/>
      </c>
      <c r="C68" s="57" t="str">
        <f>IF(ISBLANK(MasterData!L68), "", MasterData!L68)</f>
        <v/>
      </c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ht="15.75" customHeight="1">
      <c r="A69" s="57" t="str">
        <f>IF(ISBLANK(MasterData!A69), "", MasterData!A69)</f>
        <v/>
      </c>
      <c r="B69" s="57" t="str">
        <f>IF(ISBLANK(MasterData!K69), "", MasterData!K69)</f>
        <v/>
      </c>
      <c r="C69" s="57" t="str">
        <f>IF(ISBLANK(MasterData!L69), "", MasterData!L69)</f>
        <v/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ht="15.75" customHeight="1">
      <c r="A70" s="57" t="str">
        <f>IF(ISBLANK(MasterData!A70), "", MasterData!A70)</f>
        <v/>
      </c>
      <c r="B70" s="57" t="str">
        <f>IF(ISBLANK(MasterData!K70), "", MasterData!K70)</f>
        <v/>
      </c>
      <c r="C70" s="57" t="str">
        <f>IF(ISBLANK(MasterData!L70), "", MasterData!L70)</f>
        <v/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ht="15.75" customHeight="1">
      <c r="A71" s="57" t="str">
        <f>IF(ISBLANK(MasterData!A71), "", MasterData!A71)</f>
        <v/>
      </c>
      <c r="B71" s="57" t="str">
        <f>IF(ISBLANK(MasterData!K71), "", MasterData!K71)</f>
        <v/>
      </c>
      <c r="C71" s="57" t="str">
        <f>IF(ISBLANK(MasterData!L71), "", MasterData!L71)</f>
        <v/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ht="15.75" customHeight="1">
      <c r="A72" s="57" t="str">
        <f>IF(ISBLANK(MasterData!A72), "", MasterData!A72)</f>
        <v/>
      </c>
      <c r="B72" s="57" t="str">
        <f>IF(ISBLANK(MasterData!K72), "", MasterData!K72)</f>
        <v/>
      </c>
      <c r="C72" s="57" t="str">
        <f>IF(ISBLANK(MasterData!L72), "", MasterData!L72)</f>
        <v/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ht="15.75" customHeight="1">
      <c r="A73" s="57" t="str">
        <f>IF(ISBLANK(MasterData!A73), "", MasterData!A73)</f>
        <v/>
      </c>
      <c r="B73" s="57" t="str">
        <f>IF(ISBLANK(MasterData!K73), "", MasterData!K73)</f>
        <v/>
      </c>
      <c r="C73" s="57" t="str">
        <f>IF(ISBLANK(MasterData!L73), "", MasterData!L73)</f>
        <v/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ht="15.75" customHeight="1">
      <c r="A74" s="57" t="str">
        <f>IF(ISBLANK(MasterData!A74), "", MasterData!A74)</f>
        <v/>
      </c>
      <c r="B74" s="57" t="str">
        <f>IF(ISBLANK(MasterData!K74), "", MasterData!K74)</f>
        <v/>
      </c>
      <c r="C74" s="57" t="str">
        <f>IF(ISBLANK(MasterData!L74), "", MasterData!L74)</f>
        <v/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ht="15.75" customHeight="1">
      <c r="A75" s="57" t="str">
        <f>IF(ISBLANK(MasterData!A75), "", MasterData!A75)</f>
        <v/>
      </c>
      <c r="B75" s="57" t="str">
        <f>IF(ISBLANK(MasterData!K75), "", MasterData!K75)</f>
        <v/>
      </c>
      <c r="C75" s="57" t="str">
        <f>IF(ISBLANK(MasterData!L75), "", MasterData!L75)</f>
        <v/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ht="15.75" customHeight="1">
      <c r="A76" s="57" t="str">
        <f>IF(ISBLANK(MasterData!A76), "", MasterData!A76)</f>
        <v/>
      </c>
      <c r="B76" s="57" t="str">
        <f>IF(ISBLANK(MasterData!K76), "", MasterData!K76)</f>
        <v/>
      </c>
      <c r="C76" s="57" t="str">
        <f>IF(ISBLANK(MasterData!L76), "", MasterData!L76)</f>
        <v/>
      </c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ht="15.75" customHeight="1">
      <c r="A77" s="57" t="str">
        <f>IF(ISBLANK(MasterData!A77), "", MasterData!A77)</f>
        <v/>
      </c>
      <c r="B77" s="57" t="str">
        <f>IF(ISBLANK(MasterData!K77), "", MasterData!K77)</f>
        <v/>
      </c>
      <c r="C77" s="57" t="str">
        <f>IF(ISBLANK(MasterData!L77), "", MasterData!L77)</f>
        <v/>
      </c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ht="15.75" customHeight="1">
      <c r="A78" s="57" t="str">
        <f>IF(ISBLANK(MasterData!A78), "", MasterData!A78)</f>
        <v/>
      </c>
      <c r="B78" s="57" t="str">
        <f>IF(ISBLANK(MasterData!K78), "", MasterData!K78)</f>
        <v/>
      </c>
      <c r="C78" s="57" t="str">
        <f>IF(ISBLANK(MasterData!L78), "", MasterData!L78)</f>
        <v/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ht="15.75" customHeight="1">
      <c r="A79" s="57" t="str">
        <f>IF(ISBLANK(MasterData!A79), "", MasterData!A79)</f>
        <v/>
      </c>
      <c r="B79" s="57" t="str">
        <f>IF(ISBLANK(MasterData!K79), "", MasterData!K79)</f>
        <v/>
      </c>
      <c r="C79" s="57" t="str">
        <f>IF(ISBLANK(MasterData!L79), "", MasterData!L79)</f>
        <v/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ht="15.75" customHeight="1">
      <c r="A80" s="57" t="str">
        <f>IF(ISBLANK(MasterData!A80), "", MasterData!A80)</f>
        <v/>
      </c>
      <c r="B80" s="57" t="str">
        <f>IF(ISBLANK(MasterData!K80), "", MasterData!K80)</f>
        <v/>
      </c>
      <c r="C80" s="57" t="str">
        <f>IF(ISBLANK(MasterData!L80), "", MasterData!L80)</f>
        <v/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ht="15.75" customHeight="1">
      <c r="A81" s="57" t="str">
        <f>IF(ISBLANK(MasterData!A81), "", MasterData!A81)</f>
        <v/>
      </c>
      <c r="B81" s="57" t="str">
        <f>IF(ISBLANK(MasterData!K81), "", MasterData!K81)</f>
        <v/>
      </c>
      <c r="C81" s="57" t="str">
        <f>IF(ISBLANK(MasterData!L81), "", MasterData!L81)</f>
        <v/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ht="15.75" customHeight="1">
      <c r="A82" s="57" t="str">
        <f>IF(ISBLANK(MasterData!A82), "", MasterData!A82)</f>
        <v/>
      </c>
      <c r="B82" s="57" t="str">
        <f>IF(ISBLANK(MasterData!K82), "", MasterData!K82)</f>
        <v/>
      </c>
      <c r="C82" s="57" t="str">
        <f>IF(ISBLANK(MasterData!L82), "", MasterData!L82)</f>
        <v/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ht="15.75" customHeight="1">
      <c r="A83" s="57" t="str">
        <f>IF(ISBLANK(MasterData!A83), "", MasterData!A83)</f>
        <v/>
      </c>
      <c r="B83" s="57" t="str">
        <f>IF(ISBLANK(MasterData!K83), "", MasterData!K83)</f>
        <v/>
      </c>
      <c r="C83" s="57" t="str">
        <f>IF(ISBLANK(MasterData!L83), "", MasterData!L83)</f>
        <v/>
      </c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ht="15.75" customHeight="1">
      <c r="A84" s="57" t="str">
        <f>IF(ISBLANK(MasterData!A84), "", MasterData!A84)</f>
        <v/>
      </c>
      <c r="B84" s="57" t="str">
        <f>IF(ISBLANK(MasterData!K84), "", MasterData!K84)</f>
        <v/>
      </c>
      <c r="C84" s="57" t="str">
        <f>IF(ISBLANK(MasterData!L84), "", MasterData!L84)</f>
        <v/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ht="15.75" customHeight="1">
      <c r="A85" s="57" t="str">
        <f>IF(ISBLANK(MasterData!A85), "", MasterData!A85)</f>
        <v/>
      </c>
      <c r="B85" s="57" t="str">
        <f>IF(ISBLANK(MasterData!K85), "", MasterData!K85)</f>
        <v/>
      </c>
      <c r="C85" s="57" t="str">
        <f>IF(ISBLANK(MasterData!L85), "", MasterData!L85)</f>
        <v/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ht="15.75" customHeight="1">
      <c r="A86" s="57" t="str">
        <f>IF(ISBLANK(MasterData!A86), "", MasterData!A86)</f>
        <v/>
      </c>
      <c r="B86" s="57" t="str">
        <f>IF(ISBLANK(MasterData!K86), "", MasterData!K86)</f>
        <v/>
      </c>
      <c r="C86" s="57" t="str">
        <f>IF(ISBLANK(MasterData!L86), "", MasterData!L86)</f>
        <v/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ht="15.75" customHeight="1">
      <c r="A87" s="57" t="str">
        <f>IF(ISBLANK(MasterData!A87), "", MasterData!A87)</f>
        <v/>
      </c>
      <c r="B87" s="57" t="str">
        <f>IF(ISBLANK(MasterData!K87), "", MasterData!K87)</f>
        <v/>
      </c>
      <c r="C87" s="57" t="str">
        <f>IF(ISBLANK(MasterData!L87), "", MasterData!L87)</f>
        <v/>
      </c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ht="15.75" customHeight="1">
      <c r="A88" s="57" t="str">
        <f>IF(ISBLANK(MasterData!A88), "", MasterData!A88)</f>
        <v/>
      </c>
      <c r="B88" s="57" t="str">
        <f>IF(ISBLANK(MasterData!K88), "", MasterData!K88)</f>
        <v/>
      </c>
      <c r="C88" s="57" t="str">
        <f>IF(ISBLANK(MasterData!L88), "", MasterData!L88)</f>
        <v/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ht="15.75" customHeight="1">
      <c r="A89" s="57" t="str">
        <f>IF(ISBLANK(MasterData!A89), "", MasterData!A89)</f>
        <v/>
      </c>
      <c r="B89" s="57" t="str">
        <f>IF(ISBLANK(MasterData!K89), "", MasterData!K89)</f>
        <v/>
      </c>
      <c r="C89" s="57" t="str">
        <f>IF(ISBLANK(MasterData!L89), "", MasterData!L89)</f>
        <v/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ht="15.75" customHeight="1">
      <c r="A90" s="57" t="str">
        <f>IF(ISBLANK(MasterData!A90), "", MasterData!A90)</f>
        <v/>
      </c>
      <c r="B90" s="57" t="str">
        <f>IF(ISBLANK(MasterData!K90), "", MasterData!K90)</f>
        <v/>
      </c>
      <c r="C90" s="57" t="str">
        <f>IF(ISBLANK(MasterData!L90), "", MasterData!L90)</f>
        <v/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ht="15.75" customHeight="1">
      <c r="A91" s="57" t="str">
        <f>IF(ISBLANK(MasterData!A91), "", MasterData!A91)</f>
        <v/>
      </c>
      <c r="B91" s="57" t="str">
        <f>IF(ISBLANK(MasterData!K91), "", MasterData!K91)</f>
        <v/>
      </c>
      <c r="C91" s="57" t="str">
        <f>IF(ISBLANK(MasterData!L91), "", MasterData!L91)</f>
        <v/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ht="15.75" customHeight="1">
      <c r="A92" s="57" t="str">
        <f>IF(ISBLANK(MasterData!A92), "", MasterData!A92)</f>
        <v/>
      </c>
      <c r="B92" s="57" t="str">
        <f>IF(ISBLANK(MasterData!K92), "", MasterData!K92)</f>
        <v/>
      </c>
      <c r="C92" s="57" t="str">
        <f>IF(ISBLANK(MasterData!L92), "", MasterData!L92)</f>
        <v/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ht="15.75" customHeight="1">
      <c r="A93" s="57" t="str">
        <f>IF(ISBLANK(MasterData!A93), "", MasterData!A93)</f>
        <v/>
      </c>
      <c r="B93" s="57" t="str">
        <f>IF(ISBLANK(MasterData!K93), "", MasterData!K93)</f>
        <v/>
      </c>
      <c r="C93" s="57" t="str">
        <f>IF(ISBLANK(MasterData!L93), "", MasterData!L93)</f>
        <v/>
      </c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ht="15.75" customHeight="1">
      <c r="A94" s="57" t="str">
        <f>IF(ISBLANK(MasterData!A94), "", MasterData!A94)</f>
        <v/>
      </c>
      <c r="B94" s="57" t="str">
        <f>IF(ISBLANK(MasterData!K94), "", MasterData!K94)</f>
        <v/>
      </c>
      <c r="C94" s="57" t="str">
        <f>IF(ISBLANK(MasterData!L94), "", MasterData!L94)</f>
        <v/>
      </c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ht="15.75" customHeight="1">
      <c r="A95" s="57" t="str">
        <f>IF(ISBLANK(MasterData!A95), "", MasterData!A95)</f>
        <v/>
      </c>
      <c r="B95" s="57" t="str">
        <f>IF(ISBLANK(MasterData!K95), "", MasterData!K95)</f>
        <v/>
      </c>
      <c r="C95" s="57" t="str">
        <f>IF(ISBLANK(MasterData!L95), "", MasterData!L95)</f>
        <v/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ht="15.75" customHeight="1">
      <c r="A96" s="57" t="str">
        <f>IF(ISBLANK(MasterData!A96), "", MasterData!A96)</f>
        <v/>
      </c>
      <c r="B96" s="57" t="str">
        <f>IF(ISBLANK(MasterData!K96), "", MasterData!K96)</f>
        <v/>
      </c>
      <c r="C96" s="57" t="str">
        <f>IF(ISBLANK(MasterData!L96), "", MasterData!L96)</f>
        <v/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ht="15.75" customHeight="1">
      <c r="A97" s="57" t="str">
        <f>IF(ISBLANK(MasterData!A97), "", MasterData!A97)</f>
        <v/>
      </c>
      <c r="B97" s="57" t="str">
        <f>IF(ISBLANK(MasterData!K97), "", MasterData!K97)</f>
        <v/>
      </c>
      <c r="C97" s="57" t="str">
        <f>IF(ISBLANK(MasterData!L97), "", MasterData!L97)</f>
        <v/>
      </c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ht="15.75" customHeight="1">
      <c r="A98" s="57" t="str">
        <f>IF(ISBLANK(MasterData!A98), "", MasterData!A98)</f>
        <v/>
      </c>
      <c r="B98" s="57" t="str">
        <f>IF(ISBLANK(MasterData!K98), "", MasterData!K98)</f>
        <v/>
      </c>
      <c r="C98" s="57" t="str">
        <f>IF(ISBLANK(MasterData!L98), "", MasterData!L98)</f>
        <v/>
      </c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ht="15.75" customHeight="1">
      <c r="A99" s="57" t="str">
        <f>IF(ISBLANK(MasterData!A99), "", MasterData!A99)</f>
        <v/>
      </c>
      <c r="B99" s="57" t="str">
        <f>IF(ISBLANK(MasterData!K99), "", MasterData!K99)</f>
        <v/>
      </c>
      <c r="C99" s="57" t="str">
        <f>IF(ISBLANK(MasterData!L99), "", MasterData!L99)</f>
        <v/>
      </c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ht="15.75" customHeight="1">
      <c r="A100" s="57" t="str">
        <f>IF(ISBLANK(MasterData!A100), "", MasterData!A100)</f>
        <v/>
      </c>
      <c r="B100" s="57" t="str">
        <f>IF(ISBLANK(MasterData!K100), "", MasterData!K100)</f>
        <v/>
      </c>
      <c r="C100" s="57" t="str">
        <f>IF(ISBLANK(MasterData!L100), "", MasterData!L100)</f>
        <v/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ht="15.75" customHeight="1">
      <c r="A101" s="57" t="str">
        <f>IF(ISBLANK(MasterData!A101), "", MasterData!A101)</f>
        <v/>
      </c>
      <c r="B101" s="57" t="str">
        <f>IF(ISBLANK(MasterData!K101), "", MasterData!K101)</f>
        <v/>
      </c>
      <c r="C101" s="57" t="str">
        <f>IF(ISBLANK(MasterData!L101), "", MasterData!L101)</f>
        <v/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ht="15.75" customHeight="1">
      <c r="A102" s="57" t="str">
        <f>IF(ISBLANK(MasterData!A102), "", MasterData!A102)</f>
        <v/>
      </c>
      <c r="B102" s="57" t="str">
        <f>IF(ISBLANK(MasterData!K102), "", MasterData!K102)</f>
        <v/>
      </c>
      <c r="C102" s="57" t="str">
        <f>IF(ISBLANK(MasterData!L102), "", MasterData!L102)</f>
        <v/>
      </c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ht="15.75" customHeight="1">
      <c r="A103" s="57" t="str">
        <f>IF(ISBLANK(MasterData!A103), "", MasterData!A103)</f>
        <v/>
      </c>
      <c r="B103" s="57" t="str">
        <f>IF(ISBLANK(MasterData!K103), "", MasterData!K103)</f>
        <v/>
      </c>
      <c r="C103" s="57" t="str">
        <f>IF(ISBLANK(MasterData!L103), "", MasterData!L103)</f>
        <v/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ht="15.75" customHeight="1">
      <c r="A104" s="57" t="str">
        <f>IF(ISBLANK(MasterData!A104), "", MasterData!A104)</f>
        <v/>
      </c>
      <c r="B104" s="57" t="str">
        <f>IF(ISBLANK(MasterData!K104), "", MasterData!K104)</f>
        <v/>
      </c>
      <c r="C104" s="57" t="str">
        <f>IF(ISBLANK(MasterData!L104), "", MasterData!L104)</f>
        <v/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ht="15.75" customHeight="1">
      <c r="A105" s="57" t="str">
        <f>IF(ISBLANK(MasterData!A105), "", MasterData!A105)</f>
        <v/>
      </c>
      <c r="B105" s="57" t="str">
        <f>IF(ISBLANK(MasterData!K105), "", MasterData!K105)</f>
        <v/>
      </c>
      <c r="C105" s="57" t="str">
        <f>IF(ISBLANK(MasterData!L105), "", MasterData!L105)</f>
        <v/>
      </c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ht="15.75" customHeight="1">
      <c r="A106" s="57" t="str">
        <f>IF(ISBLANK(MasterData!A106), "", MasterData!A106)</f>
        <v/>
      </c>
      <c r="B106" s="57" t="str">
        <f>IF(ISBLANK(MasterData!K106), "", MasterData!K106)</f>
        <v/>
      </c>
      <c r="C106" s="57" t="str">
        <f>IF(ISBLANK(MasterData!L106), "", MasterData!L106)</f>
        <v/>
      </c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ht="15.75" customHeight="1">
      <c r="A107" s="57" t="str">
        <f>IF(ISBLANK(MasterData!A107), "", MasterData!A107)</f>
        <v/>
      </c>
      <c r="B107" s="57" t="str">
        <f>IF(ISBLANK(MasterData!K107), "", MasterData!K107)</f>
        <v/>
      </c>
      <c r="C107" s="57" t="str">
        <f>IF(ISBLANK(MasterData!L107), "", MasterData!L107)</f>
        <v/>
      </c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ht="15.75" customHeight="1">
      <c r="A108" s="57" t="str">
        <f>IF(ISBLANK(MasterData!A108), "", MasterData!A108)</f>
        <v/>
      </c>
      <c r="B108" s="57" t="str">
        <f>IF(ISBLANK(MasterData!K108), "", MasterData!K108)</f>
        <v/>
      </c>
      <c r="C108" s="57" t="str">
        <f>IF(ISBLANK(MasterData!L108), "", MasterData!L108)</f>
        <v/>
      </c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ht="15.75" customHeight="1">
      <c r="A109" s="57" t="str">
        <f>IF(ISBLANK(MasterData!A109), "", MasterData!A109)</f>
        <v/>
      </c>
      <c r="B109" s="57" t="str">
        <f>IF(ISBLANK(MasterData!K109), "", MasterData!K109)</f>
        <v/>
      </c>
      <c r="C109" s="57" t="str">
        <f>IF(ISBLANK(MasterData!L109), "", MasterData!L109)</f>
        <v/>
      </c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ht="15.75" customHeight="1">
      <c r="A110" s="57" t="str">
        <f>IF(ISBLANK(MasterData!A110), "", MasterData!A110)</f>
        <v/>
      </c>
      <c r="B110" s="57" t="str">
        <f>IF(ISBLANK(MasterData!K110), "", MasterData!K110)</f>
        <v/>
      </c>
      <c r="C110" s="57" t="str">
        <f>IF(ISBLANK(MasterData!L110), "", MasterData!L110)</f>
        <v/>
      </c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ht="15.75" customHeight="1">
      <c r="A111" s="57" t="str">
        <f>IF(ISBLANK(MasterData!A111), "", MasterData!A111)</f>
        <v/>
      </c>
      <c r="B111" s="57" t="str">
        <f>IF(ISBLANK(MasterData!K111), "", MasterData!K111)</f>
        <v/>
      </c>
      <c r="C111" s="57" t="str">
        <f>IF(ISBLANK(MasterData!L111), "", MasterData!L111)</f>
        <v/>
      </c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ht="15.75" customHeight="1">
      <c r="A112" s="57" t="str">
        <f>IF(ISBLANK(MasterData!A112), "", MasterData!A112)</f>
        <v/>
      </c>
      <c r="B112" s="57" t="str">
        <f>IF(ISBLANK(MasterData!K112), "", MasterData!K112)</f>
        <v/>
      </c>
      <c r="C112" s="57" t="str">
        <f>IF(ISBLANK(MasterData!L112), "", MasterData!L112)</f>
        <v/>
      </c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ht="15.75" customHeight="1">
      <c r="A113" s="57" t="str">
        <f>IF(ISBLANK(MasterData!A113), "", MasterData!A113)</f>
        <v/>
      </c>
      <c r="B113" s="57" t="str">
        <f>IF(ISBLANK(MasterData!K113), "", MasterData!K113)</f>
        <v/>
      </c>
      <c r="C113" s="57" t="str">
        <f>IF(ISBLANK(MasterData!L113), "", MasterData!L113)</f>
        <v/>
      </c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ht="15.75" customHeight="1">
      <c r="A114" s="57" t="str">
        <f>IF(ISBLANK(MasterData!A114), "", MasterData!A114)</f>
        <v/>
      </c>
      <c r="B114" s="57" t="str">
        <f>IF(ISBLANK(MasterData!K114), "", MasterData!K114)</f>
        <v/>
      </c>
      <c r="C114" s="57" t="str">
        <f>IF(ISBLANK(MasterData!L114), "", MasterData!L114)</f>
        <v/>
      </c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ht="15.75" customHeight="1">
      <c r="A115" s="57" t="str">
        <f>IF(ISBLANK(MasterData!A115), "", MasterData!A115)</f>
        <v/>
      </c>
      <c r="B115" s="57" t="str">
        <f>IF(ISBLANK(MasterData!K115), "", MasterData!K115)</f>
        <v/>
      </c>
      <c r="C115" s="57" t="str">
        <f>IF(ISBLANK(MasterData!L115), "", MasterData!L115)</f>
        <v/>
      </c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ht="15.75" customHeight="1">
      <c r="A116" s="57" t="str">
        <f>IF(ISBLANK(MasterData!A116), "", MasterData!A116)</f>
        <v/>
      </c>
      <c r="B116" s="57" t="str">
        <f>IF(ISBLANK(MasterData!K116), "", MasterData!K116)</f>
        <v/>
      </c>
      <c r="C116" s="57" t="str">
        <f>IF(ISBLANK(MasterData!L116), "", MasterData!L116)</f>
        <v/>
      </c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ht="15.75" customHeight="1">
      <c r="A117" s="57" t="str">
        <f>IF(ISBLANK(MasterData!A117), "", MasterData!A117)</f>
        <v/>
      </c>
      <c r="B117" s="57" t="str">
        <f>IF(ISBLANK(MasterData!K117), "", MasterData!K117)</f>
        <v/>
      </c>
      <c r="C117" s="57" t="str">
        <f>IF(ISBLANK(MasterData!L117), "", MasterData!L117)</f>
        <v/>
      </c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ht="15.75" customHeight="1">
      <c r="A118" s="57" t="str">
        <f>IF(ISBLANK(MasterData!A118), "", MasterData!A118)</f>
        <v/>
      </c>
      <c r="B118" s="57" t="str">
        <f>IF(ISBLANK(MasterData!K118), "", MasterData!K118)</f>
        <v/>
      </c>
      <c r="C118" s="57" t="str">
        <f>IF(ISBLANK(MasterData!L118), "", MasterData!L118)</f>
        <v/>
      </c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ht="15.75" customHeight="1">
      <c r="A119" s="57" t="str">
        <f>IF(ISBLANK(MasterData!A119), "", MasterData!A119)</f>
        <v/>
      </c>
      <c r="B119" s="57" t="str">
        <f>IF(ISBLANK(MasterData!K119), "", MasterData!K119)</f>
        <v/>
      </c>
      <c r="C119" s="57" t="str">
        <f>IF(ISBLANK(MasterData!L119), "", MasterData!L119)</f>
        <v/>
      </c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ht="15.75" customHeight="1">
      <c r="A120" s="57" t="str">
        <f>IF(ISBLANK(MasterData!A120), "", MasterData!A120)</f>
        <v/>
      </c>
      <c r="B120" s="57" t="str">
        <f>IF(ISBLANK(MasterData!K120), "", MasterData!K120)</f>
        <v/>
      </c>
      <c r="C120" s="57" t="str">
        <f>IF(ISBLANK(MasterData!L120), "", MasterData!L120)</f>
        <v/>
      </c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ht="15.75" customHeight="1">
      <c r="A121" s="57" t="str">
        <f>IF(ISBLANK(MasterData!A121), "", MasterData!A121)</f>
        <v/>
      </c>
      <c r="B121" s="57" t="str">
        <f>IF(ISBLANK(MasterData!K121), "", MasterData!K121)</f>
        <v/>
      </c>
      <c r="C121" s="57" t="str">
        <f>IF(ISBLANK(MasterData!L121), "", MasterData!L121)</f>
        <v/>
      </c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ht="15.75" customHeight="1">
      <c r="A122" s="57" t="str">
        <f>IF(ISBLANK(MasterData!A122), "", MasterData!A122)</f>
        <v/>
      </c>
      <c r="B122" s="57" t="str">
        <f>IF(ISBLANK(MasterData!K122), "", MasterData!K122)</f>
        <v/>
      </c>
      <c r="C122" s="57" t="str">
        <f>IF(ISBLANK(MasterData!L122), "", MasterData!L122)</f>
        <v/>
      </c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ht="15.75" customHeight="1">
      <c r="A123" s="57" t="str">
        <f>IF(ISBLANK(MasterData!A123), "", MasterData!A123)</f>
        <v/>
      </c>
      <c r="B123" s="57" t="str">
        <f>IF(ISBLANK(MasterData!K123), "", MasterData!K123)</f>
        <v/>
      </c>
      <c r="C123" s="57" t="str">
        <f>IF(ISBLANK(MasterData!L123), "", MasterData!L123)</f>
        <v/>
      </c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ht="15.75" customHeight="1">
      <c r="A124" s="57" t="str">
        <f>IF(ISBLANK(MasterData!A124), "", MasterData!A124)</f>
        <v/>
      </c>
      <c r="B124" s="57" t="str">
        <f>IF(ISBLANK(MasterData!K124), "", MasterData!K124)</f>
        <v/>
      </c>
      <c r="C124" s="57" t="str">
        <f>IF(ISBLANK(MasterData!L124), "", MasterData!L124)</f>
        <v/>
      </c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ht="15.75" customHeight="1">
      <c r="A125" s="57" t="str">
        <f>IF(ISBLANK(MasterData!A125), "", MasterData!A125)</f>
        <v/>
      </c>
      <c r="B125" s="57" t="str">
        <f>IF(ISBLANK(MasterData!K125), "", MasterData!K125)</f>
        <v/>
      </c>
      <c r="C125" s="57" t="str">
        <f>IF(ISBLANK(MasterData!L125), "", MasterData!L125)</f>
        <v/>
      </c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ht="15.75" customHeight="1">
      <c r="A126" s="57" t="str">
        <f>IF(ISBLANK(MasterData!A126), "", MasterData!A126)</f>
        <v/>
      </c>
      <c r="B126" s="57" t="str">
        <f>IF(ISBLANK(MasterData!K126), "", MasterData!K126)</f>
        <v/>
      </c>
      <c r="C126" s="57" t="str">
        <f>IF(ISBLANK(MasterData!L126), "", MasterData!L126)</f>
        <v/>
      </c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ht="15.75" customHeight="1">
      <c r="A127" s="57" t="str">
        <f>IF(ISBLANK(MasterData!A127), "", MasterData!A127)</f>
        <v/>
      </c>
      <c r="B127" s="57" t="str">
        <f>IF(ISBLANK(MasterData!K127), "", MasterData!K127)</f>
        <v/>
      </c>
      <c r="C127" s="57" t="str">
        <f>IF(ISBLANK(MasterData!L127), "", MasterData!L127)</f>
        <v/>
      </c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ht="15.75" customHeight="1">
      <c r="A128" s="57" t="str">
        <f>IF(ISBLANK(MasterData!A128), "", MasterData!A128)</f>
        <v/>
      </c>
      <c r="B128" s="57" t="str">
        <f>IF(ISBLANK(MasterData!K128), "", MasterData!K128)</f>
        <v/>
      </c>
      <c r="C128" s="57" t="str">
        <f>IF(ISBLANK(MasterData!L128), "", MasterData!L128)</f>
        <v/>
      </c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ht="15.75" customHeight="1">
      <c r="A129" s="57" t="str">
        <f>IF(ISBLANK(MasterData!A129), "", MasterData!A129)</f>
        <v/>
      </c>
      <c r="B129" s="57" t="str">
        <f>IF(ISBLANK(MasterData!K129), "", MasterData!K129)</f>
        <v/>
      </c>
      <c r="C129" s="57" t="str">
        <f>IF(ISBLANK(MasterData!L129), "", MasterData!L129)</f>
        <v/>
      </c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ht="15.75" customHeight="1">
      <c r="A130" s="57" t="str">
        <f>IF(ISBLANK(MasterData!A130), "", MasterData!A130)</f>
        <v/>
      </c>
      <c r="B130" s="57" t="str">
        <f>IF(ISBLANK(MasterData!K130), "", MasterData!K130)</f>
        <v/>
      </c>
      <c r="C130" s="57" t="str">
        <f>IF(ISBLANK(MasterData!L130), "", MasterData!L130)</f>
        <v/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ht="15.75" customHeight="1">
      <c r="A131" s="57" t="str">
        <f>IF(ISBLANK(MasterData!A131), "", MasterData!A131)</f>
        <v/>
      </c>
      <c r="B131" s="57" t="str">
        <f>IF(ISBLANK(MasterData!K131), "", MasterData!K131)</f>
        <v/>
      </c>
      <c r="C131" s="57" t="str">
        <f>IF(ISBLANK(MasterData!L131), "", MasterData!L131)</f>
        <v/>
      </c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ht="15.75" customHeight="1">
      <c r="A132" s="57" t="str">
        <f>IF(ISBLANK(MasterData!A132), "", MasterData!A132)</f>
        <v/>
      </c>
      <c r="B132" s="57" t="str">
        <f>IF(ISBLANK(MasterData!K132), "", MasterData!K132)</f>
        <v/>
      </c>
      <c r="C132" s="57" t="str">
        <f>IF(ISBLANK(MasterData!L132), "", MasterData!L132)</f>
        <v/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ht="15.75" customHeight="1">
      <c r="A133" s="57" t="str">
        <f>IF(ISBLANK(MasterData!A133), "", MasterData!A133)</f>
        <v/>
      </c>
      <c r="B133" s="57" t="str">
        <f>IF(ISBLANK(MasterData!K133), "", MasterData!K133)</f>
        <v/>
      </c>
      <c r="C133" s="57" t="str">
        <f>IF(ISBLANK(MasterData!L133), "", MasterData!L133)</f>
        <v/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ht="15.75" customHeight="1">
      <c r="A134" s="57" t="str">
        <f>IF(ISBLANK(MasterData!A134), "", MasterData!A134)</f>
        <v/>
      </c>
      <c r="B134" s="57" t="str">
        <f>IF(ISBLANK(MasterData!K134), "", MasterData!K134)</f>
        <v/>
      </c>
      <c r="C134" s="57" t="str">
        <f>IF(ISBLANK(MasterData!L134), "", MasterData!L134)</f>
        <v/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ht="15.75" customHeight="1">
      <c r="A135" s="57" t="str">
        <f>IF(ISBLANK(MasterData!A135), "", MasterData!A135)</f>
        <v/>
      </c>
      <c r="B135" s="57" t="str">
        <f>IF(ISBLANK(MasterData!K135), "", MasterData!K135)</f>
        <v/>
      </c>
      <c r="C135" s="57" t="str">
        <f>IF(ISBLANK(MasterData!L135), "", MasterData!L135)</f>
        <v/>
      </c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ht="15.75" customHeight="1">
      <c r="A136" s="57" t="str">
        <f>IF(ISBLANK(MasterData!A136), "", MasterData!A136)</f>
        <v/>
      </c>
      <c r="B136" s="57" t="str">
        <f>IF(ISBLANK(MasterData!K136), "", MasterData!K136)</f>
        <v/>
      </c>
      <c r="C136" s="57" t="str">
        <f>IF(ISBLANK(MasterData!L136), "", MasterData!L136)</f>
        <v/>
      </c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ht="15.75" customHeight="1">
      <c r="A137" s="57" t="str">
        <f>IF(ISBLANK(MasterData!A137), "", MasterData!A137)</f>
        <v/>
      </c>
      <c r="B137" s="57" t="str">
        <f>IF(ISBLANK(MasterData!K137), "", MasterData!K137)</f>
        <v/>
      </c>
      <c r="C137" s="57" t="str">
        <f>IF(ISBLANK(MasterData!L137), "", MasterData!L137)</f>
        <v/>
      </c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ht="15.75" customHeight="1">
      <c r="A138" s="57" t="str">
        <f>IF(ISBLANK(MasterData!A138), "", MasterData!A138)</f>
        <v/>
      </c>
      <c r="B138" s="57" t="str">
        <f>IF(ISBLANK(MasterData!K138), "", MasterData!K138)</f>
        <v/>
      </c>
      <c r="C138" s="57" t="str">
        <f>IF(ISBLANK(MasterData!L138), "", MasterData!L138)</f>
        <v/>
      </c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ht="15.75" customHeight="1">
      <c r="A139" s="57" t="str">
        <f>IF(ISBLANK(MasterData!A139), "", MasterData!A139)</f>
        <v/>
      </c>
      <c r="B139" s="57" t="str">
        <f>IF(ISBLANK(MasterData!K139), "", MasterData!K139)</f>
        <v/>
      </c>
      <c r="C139" s="57" t="str">
        <f>IF(ISBLANK(MasterData!L139), "", MasterData!L139)</f>
        <v/>
      </c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ht="15.75" customHeight="1">
      <c r="A140" s="57" t="str">
        <f>IF(ISBLANK(MasterData!A140), "", MasterData!A140)</f>
        <v/>
      </c>
      <c r="B140" s="57" t="str">
        <f>IF(ISBLANK(MasterData!K140), "", MasterData!K140)</f>
        <v/>
      </c>
      <c r="C140" s="57" t="str">
        <f>IF(ISBLANK(MasterData!L140), "", MasterData!L140)</f>
        <v/>
      </c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ht="15.75" customHeight="1">
      <c r="A141" s="57" t="str">
        <f>IF(ISBLANK(MasterData!A141), "", MasterData!A141)</f>
        <v/>
      </c>
      <c r="B141" s="57" t="str">
        <f>IF(ISBLANK(MasterData!K141), "", MasterData!K141)</f>
        <v/>
      </c>
      <c r="C141" s="57" t="str">
        <f>IF(ISBLANK(MasterData!L141), "", MasterData!L141)</f>
        <v/>
      </c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ht="15.75" customHeight="1">
      <c r="A142" s="57" t="str">
        <f>IF(ISBLANK(MasterData!A142), "", MasterData!A142)</f>
        <v/>
      </c>
      <c r="B142" s="57" t="str">
        <f>IF(ISBLANK(MasterData!K142), "", MasterData!K142)</f>
        <v/>
      </c>
      <c r="C142" s="57" t="str">
        <f>IF(ISBLANK(MasterData!L142), "", MasterData!L142)</f>
        <v/>
      </c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ht="15.75" customHeight="1">
      <c r="A143" s="57" t="str">
        <f>IF(ISBLANK(MasterData!A143), "", MasterData!A143)</f>
        <v/>
      </c>
      <c r="B143" s="57" t="str">
        <f>IF(ISBLANK(MasterData!K143), "", MasterData!K143)</f>
        <v/>
      </c>
      <c r="C143" s="57" t="str">
        <f>IF(ISBLANK(MasterData!L143), "", MasterData!L143)</f>
        <v/>
      </c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ht="15.75" customHeight="1">
      <c r="A144" s="57" t="str">
        <f>IF(ISBLANK(MasterData!A144), "", MasterData!A144)</f>
        <v/>
      </c>
      <c r="B144" s="57" t="str">
        <f>IF(ISBLANK(MasterData!K144), "", MasterData!K144)</f>
        <v/>
      </c>
      <c r="C144" s="57" t="str">
        <f>IF(ISBLANK(MasterData!L144), "", MasterData!L144)</f>
        <v/>
      </c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ht="15.75" customHeight="1">
      <c r="A145" s="57" t="str">
        <f>IF(ISBLANK(MasterData!A145), "", MasterData!A145)</f>
        <v/>
      </c>
      <c r="B145" s="57" t="str">
        <f>IF(ISBLANK(MasterData!K145), "", MasterData!K145)</f>
        <v/>
      </c>
      <c r="C145" s="57" t="str">
        <f>IF(ISBLANK(MasterData!L145), "", MasterData!L145)</f>
        <v/>
      </c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ht="15.75" customHeight="1">
      <c r="A146" s="57" t="str">
        <f>IF(ISBLANK(MasterData!A146), "", MasterData!A146)</f>
        <v/>
      </c>
      <c r="B146" s="57" t="str">
        <f>IF(ISBLANK(MasterData!K146), "", MasterData!K146)</f>
        <v/>
      </c>
      <c r="C146" s="57" t="str">
        <f>IF(ISBLANK(MasterData!L146), "", MasterData!L146)</f>
        <v/>
      </c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ht="15.75" customHeight="1">
      <c r="A147" s="57" t="str">
        <f>IF(ISBLANK(MasterData!A147), "", MasterData!A147)</f>
        <v/>
      </c>
      <c r="B147" s="57" t="str">
        <f>IF(ISBLANK(MasterData!K147), "", MasterData!K147)</f>
        <v/>
      </c>
      <c r="C147" s="57" t="str">
        <f>IF(ISBLANK(MasterData!L147), "", MasterData!L147)</f>
        <v/>
      </c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ht="15.75" customHeight="1">
      <c r="A148" s="57" t="str">
        <f>IF(ISBLANK(MasterData!A148), "", MasterData!A148)</f>
        <v/>
      </c>
      <c r="B148" s="57" t="str">
        <f>IF(ISBLANK(MasterData!K148), "", MasterData!K148)</f>
        <v/>
      </c>
      <c r="C148" s="57" t="str">
        <f>IF(ISBLANK(MasterData!L148), "", MasterData!L148)</f>
        <v/>
      </c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ht="15.75" customHeight="1">
      <c r="A149" s="57" t="str">
        <f>IF(ISBLANK(MasterData!A149), "", MasterData!A149)</f>
        <v/>
      </c>
      <c r="B149" s="57" t="str">
        <f>IF(ISBLANK(MasterData!K149), "", MasterData!K149)</f>
        <v/>
      </c>
      <c r="C149" s="57" t="str">
        <f>IF(ISBLANK(MasterData!L149), "", MasterData!L149)</f>
        <v/>
      </c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 ht="15.75" customHeight="1">
      <c r="A150" s="57" t="str">
        <f>IF(ISBLANK(MasterData!A150), "", MasterData!A150)</f>
        <v/>
      </c>
      <c r="B150" s="57" t="str">
        <f>IF(ISBLANK(MasterData!K150), "", MasterData!K150)</f>
        <v/>
      </c>
      <c r="C150" s="57" t="str">
        <f>IF(ISBLANK(MasterData!L150), "", MasterData!L150)</f>
        <v/>
      </c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 ht="15.75" customHeight="1">
      <c r="A151" s="57" t="str">
        <f>IF(ISBLANK(MasterData!A151), "", MasterData!A151)</f>
        <v/>
      </c>
      <c r="B151" s="57" t="str">
        <f>IF(ISBLANK(MasterData!K151), "", MasterData!K151)</f>
        <v/>
      </c>
      <c r="C151" s="57" t="str">
        <f>IF(ISBLANK(MasterData!L151), "", MasterData!L151)</f>
        <v/>
      </c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ht="15.75" customHeight="1">
      <c r="A152" s="57" t="str">
        <f>IF(ISBLANK(MasterData!A152), "", MasterData!A152)</f>
        <v/>
      </c>
      <c r="B152" s="57" t="str">
        <f>IF(ISBLANK(MasterData!K152), "", MasterData!K152)</f>
        <v/>
      </c>
      <c r="C152" s="57" t="str">
        <f>IF(ISBLANK(MasterData!L152), "", MasterData!L152)</f>
        <v/>
      </c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ht="15.75" customHeight="1">
      <c r="A153" s="57" t="str">
        <f>IF(ISBLANK(MasterData!A153), "", MasterData!A153)</f>
        <v/>
      </c>
      <c r="B153" s="57" t="str">
        <f>IF(ISBLANK(MasterData!K153), "", MasterData!K153)</f>
        <v/>
      </c>
      <c r="C153" s="57" t="str">
        <f>IF(ISBLANK(MasterData!L153), "", MasterData!L153)</f>
        <v/>
      </c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ht="15.75" customHeight="1">
      <c r="A154" s="57" t="str">
        <f>IF(ISBLANK(MasterData!A154), "", MasterData!A154)</f>
        <v/>
      </c>
      <c r="B154" s="57" t="str">
        <f>IF(ISBLANK(MasterData!K154), "", MasterData!K154)</f>
        <v/>
      </c>
      <c r="C154" s="57" t="str">
        <f>IF(ISBLANK(MasterData!L154), "", MasterData!L154)</f>
        <v/>
      </c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ht="15.75" customHeight="1">
      <c r="A155" s="57" t="str">
        <f>IF(ISBLANK(MasterData!A155), "", MasterData!A155)</f>
        <v/>
      </c>
      <c r="B155" s="57" t="str">
        <f>IF(ISBLANK(MasterData!K155), "", MasterData!K155)</f>
        <v/>
      </c>
      <c r="C155" s="57" t="str">
        <f>IF(ISBLANK(MasterData!L155), "", MasterData!L155)</f>
        <v/>
      </c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ht="15.75" customHeight="1">
      <c r="A156" s="57" t="str">
        <f>IF(ISBLANK(MasterData!A156), "", MasterData!A156)</f>
        <v/>
      </c>
      <c r="B156" s="57" t="str">
        <f>IF(ISBLANK(MasterData!K156), "", MasterData!K156)</f>
        <v/>
      </c>
      <c r="C156" s="57" t="str">
        <f>IF(ISBLANK(MasterData!L156), "", MasterData!L156)</f>
        <v/>
      </c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ht="15.75" customHeight="1">
      <c r="A157" s="57" t="str">
        <f>IF(ISBLANK(MasterData!A157), "", MasterData!A157)</f>
        <v/>
      </c>
      <c r="B157" s="57" t="str">
        <f>IF(ISBLANK(MasterData!K157), "", MasterData!K157)</f>
        <v/>
      </c>
      <c r="C157" s="57" t="str">
        <f>IF(ISBLANK(MasterData!L157), "", MasterData!L157)</f>
        <v/>
      </c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ht="15.75" customHeight="1">
      <c r="A158" s="57" t="str">
        <f>IF(ISBLANK(MasterData!A158), "", MasterData!A158)</f>
        <v/>
      </c>
      <c r="B158" s="57" t="str">
        <f>IF(ISBLANK(MasterData!K158), "", MasterData!K158)</f>
        <v/>
      </c>
      <c r="C158" s="57" t="str">
        <f>IF(ISBLANK(MasterData!L158), "", MasterData!L158)</f>
        <v/>
      </c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ht="15.75" customHeight="1">
      <c r="A159" s="57" t="str">
        <f>IF(ISBLANK(MasterData!A159), "", MasterData!A159)</f>
        <v/>
      </c>
      <c r="B159" s="57" t="str">
        <f>IF(ISBLANK(MasterData!K159), "", MasterData!K159)</f>
        <v/>
      </c>
      <c r="C159" s="57" t="str">
        <f>IF(ISBLANK(MasterData!L159), "", MasterData!L159)</f>
        <v/>
      </c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ht="15.75" customHeight="1">
      <c r="A160" s="57" t="str">
        <f>IF(ISBLANK(MasterData!A160), "", MasterData!A160)</f>
        <v/>
      </c>
      <c r="B160" s="57" t="str">
        <f>IF(ISBLANK(MasterData!K160), "", MasterData!K160)</f>
        <v/>
      </c>
      <c r="C160" s="57" t="str">
        <f>IF(ISBLANK(MasterData!L160), "", MasterData!L160)</f>
        <v/>
      </c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ht="15.75" customHeight="1">
      <c r="A161" s="57" t="str">
        <f>IF(ISBLANK(MasterData!A161), "", MasterData!A161)</f>
        <v/>
      </c>
      <c r="B161" s="57" t="str">
        <f>IF(ISBLANK(MasterData!K161), "", MasterData!K161)</f>
        <v/>
      </c>
      <c r="C161" s="57" t="str">
        <f>IF(ISBLANK(MasterData!L161), "", MasterData!L161)</f>
        <v/>
      </c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ht="15.75" customHeight="1">
      <c r="A162" s="57" t="str">
        <f>IF(ISBLANK(MasterData!A162), "", MasterData!A162)</f>
        <v/>
      </c>
      <c r="B162" s="57" t="str">
        <f>IF(ISBLANK(MasterData!K162), "", MasterData!K162)</f>
        <v/>
      </c>
      <c r="C162" s="57" t="str">
        <f>IF(ISBLANK(MasterData!L162), "", MasterData!L162)</f>
        <v/>
      </c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ht="15.75" customHeight="1">
      <c r="A163" s="57" t="str">
        <f>IF(ISBLANK(MasterData!A163), "", MasterData!A163)</f>
        <v/>
      </c>
      <c r="B163" s="57" t="str">
        <f>IF(ISBLANK(MasterData!K163), "", MasterData!K163)</f>
        <v/>
      </c>
      <c r="C163" s="57" t="str">
        <f>IF(ISBLANK(MasterData!L163), "", MasterData!L163)</f>
        <v/>
      </c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 ht="15.75" customHeight="1">
      <c r="A164" s="57" t="str">
        <f>IF(ISBLANK(MasterData!A164), "", MasterData!A164)</f>
        <v/>
      </c>
      <c r="B164" s="57" t="str">
        <f>IF(ISBLANK(MasterData!K164), "", MasterData!K164)</f>
        <v/>
      </c>
      <c r="C164" s="57" t="str">
        <f>IF(ISBLANK(MasterData!L164), "", MasterData!L164)</f>
        <v/>
      </c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 ht="15.75" customHeight="1">
      <c r="A165" s="57" t="str">
        <f>IF(ISBLANK(MasterData!A165), "", MasterData!A165)</f>
        <v/>
      </c>
      <c r="B165" s="57" t="str">
        <f>IF(ISBLANK(MasterData!K165), "", MasterData!K165)</f>
        <v/>
      </c>
      <c r="C165" s="57" t="str">
        <f>IF(ISBLANK(MasterData!L165), "", MasterData!L165)</f>
        <v/>
      </c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ht="15.75" customHeight="1">
      <c r="A166" s="57" t="str">
        <f>IF(ISBLANK(MasterData!A166), "", MasterData!A166)</f>
        <v/>
      </c>
      <c r="B166" s="57" t="str">
        <f>IF(ISBLANK(MasterData!K166), "", MasterData!K166)</f>
        <v/>
      </c>
      <c r="C166" s="57" t="str">
        <f>IF(ISBLANK(MasterData!L166), "", MasterData!L166)</f>
        <v/>
      </c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ht="15.75" customHeight="1">
      <c r="A167" s="57" t="str">
        <f>IF(ISBLANK(MasterData!A167), "", MasterData!A167)</f>
        <v/>
      </c>
      <c r="B167" s="57" t="str">
        <f>IF(ISBLANK(MasterData!K167), "", MasterData!K167)</f>
        <v/>
      </c>
      <c r="C167" s="57" t="str">
        <f>IF(ISBLANK(MasterData!L167), "", MasterData!L167)</f>
        <v/>
      </c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ht="15.75" customHeight="1">
      <c r="A168" s="57" t="str">
        <f>IF(ISBLANK(MasterData!A168), "", MasterData!A168)</f>
        <v/>
      </c>
      <c r="B168" s="57" t="str">
        <f>IF(ISBLANK(MasterData!K168), "", MasterData!K168)</f>
        <v/>
      </c>
      <c r="C168" s="57" t="str">
        <f>IF(ISBLANK(MasterData!L168), "", MasterData!L168)</f>
        <v/>
      </c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ht="15.75" customHeight="1">
      <c r="A169" s="57" t="str">
        <f>IF(ISBLANK(MasterData!A169), "", MasterData!A169)</f>
        <v/>
      </c>
      <c r="B169" s="57" t="str">
        <f>IF(ISBLANK(MasterData!K169), "", MasterData!K169)</f>
        <v/>
      </c>
      <c r="C169" s="57" t="str">
        <f>IF(ISBLANK(MasterData!L169), "", MasterData!L169)</f>
        <v/>
      </c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ht="15.75" customHeight="1">
      <c r="A170" s="57" t="str">
        <f>IF(ISBLANK(MasterData!A170), "", MasterData!A170)</f>
        <v/>
      </c>
      <c r="B170" s="57" t="str">
        <f>IF(ISBLANK(MasterData!K170), "", MasterData!K170)</f>
        <v/>
      </c>
      <c r="C170" s="57" t="str">
        <f>IF(ISBLANK(MasterData!L170), "", MasterData!L170)</f>
        <v/>
      </c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ht="15.75" customHeight="1">
      <c r="A171" s="57" t="str">
        <f>IF(ISBLANK(MasterData!A171), "", MasterData!A171)</f>
        <v/>
      </c>
      <c r="B171" s="57" t="str">
        <f>IF(ISBLANK(MasterData!K171), "", MasterData!K171)</f>
        <v/>
      </c>
      <c r="C171" s="57" t="str">
        <f>IF(ISBLANK(MasterData!L171), "", MasterData!L171)</f>
        <v/>
      </c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ht="15.75" customHeight="1">
      <c r="A172" s="57" t="str">
        <f>IF(ISBLANK(MasterData!A172), "", MasterData!A172)</f>
        <v/>
      </c>
      <c r="B172" s="57" t="str">
        <f>IF(ISBLANK(MasterData!K172), "", MasterData!K172)</f>
        <v/>
      </c>
      <c r="C172" s="57" t="str">
        <f>IF(ISBLANK(MasterData!L172), "", MasterData!L172)</f>
        <v/>
      </c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ht="15.75" customHeight="1">
      <c r="A173" s="57" t="str">
        <f>IF(ISBLANK(MasterData!A173), "", MasterData!A173)</f>
        <v/>
      </c>
      <c r="B173" s="57" t="str">
        <f>IF(ISBLANK(MasterData!K173), "", MasterData!K173)</f>
        <v/>
      </c>
      <c r="C173" s="57" t="str">
        <f>IF(ISBLANK(MasterData!L173), "", MasterData!L173)</f>
        <v/>
      </c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 ht="15.75" customHeight="1">
      <c r="A174" s="57" t="str">
        <f>IF(ISBLANK(MasterData!A174), "", MasterData!A174)</f>
        <v/>
      </c>
      <c r="B174" s="57" t="str">
        <f>IF(ISBLANK(MasterData!K174), "", MasterData!K174)</f>
        <v/>
      </c>
      <c r="C174" s="57" t="str">
        <f>IF(ISBLANK(MasterData!L174), "", MasterData!L174)</f>
        <v/>
      </c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 ht="15.75" customHeight="1">
      <c r="A175" s="57" t="str">
        <f>IF(ISBLANK(MasterData!A175), "", MasterData!A175)</f>
        <v/>
      </c>
      <c r="B175" s="57" t="str">
        <f>IF(ISBLANK(MasterData!K175), "", MasterData!K175)</f>
        <v/>
      </c>
      <c r="C175" s="57" t="str">
        <f>IF(ISBLANK(MasterData!L175), "", MasterData!L175)</f>
        <v/>
      </c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 ht="15.75" customHeight="1">
      <c r="A176" s="57" t="str">
        <f>IF(ISBLANK(MasterData!A176), "", MasterData!A176)</f>
        <v/>
      </c>
      <c r="B176" s="57" t="str">
        <f>IF(ISBLANK(MasterData!K176), "", MasterData!K176)</f>
        <v/>
      </c>
      <c r="C176" s="57" t="str">
        <f>IF(ISBLANK(MasterData!L176), "", MasterData!L176)</f>
        <v/>
      </c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ht="15.75" customHeight="1">
      <c r="A177" s="57" t="str">
        <f>IF(ISBLANK(MasterData!A177), "", MasterData!A177)</f>
        <v/>
      </c>
      <c r="B177" s="57" t="str">
        <f>IF(ISBLANK(MasterData!K177), "", MasterData!K177)</f>
        <v/>
      </c>
      <c r="C177" s="57" t="str">
        <f>IF(ISBLANK(MasterData!L177), "", MasterData!L177)</f>
        <v/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 ht="15.75" customHeight="1">
      <c r="A178" s="57" t="str">
        <f>IF(ISBLANK(MasterData!A178), "", MasterData!A178)</f>
        <v/>
      </c>
      <c r="B178" s="57" t="str">
        <f>IF(ISBLANK(MasterData!K178), "", MasterData!K178)</f>
        <v/>
      </c>
      <c r="C178" s="57" t="str">
        <f>IF(ISBLANK(MasterData!L178), "", MasterData!L178)</f>
        <v/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ht="15.75" customHeight="1">
      <c r="A179" s="57" t="str">
        <f>IF(ISBLANK(MasterData!A179), "", MasterData!A179)</f>
        <v/>
      </c>
      <c r="B179" s="57" t="str">
        <f>IF(ISBLANK(MasterData!K179), "", MasterData!K179)</f>
        <v/>
      </c>
      <c r="C179" s="57" t="str">
        <f>IF(ISBLANK(MasterData!L179), "", MasterData!L179)</f>
        <v/>
      </c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ht="15.75" customHeight="1">
      <c r="A180" s="57" t="str">
        <f>IF(ISBLANK(MasterData!A180), "", MasterData!A180)</f>
        <v/>
      </c>
      <c r="B180" s="57" t="str">
        <f>IF(ISBLANK(MasterData!K180), "", MasterData!K180)</f>
        <v/>
      </c>
      <c r="C180" s="57" t="str">
        <f>IF(ISBLANK(MasterData!L180), "", MasterData!L180)</f>
        <v/>
      </c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ht="15.75" customHeight="1">
      <c r="A181" s="57" t="str">
        <f>IF(ISBLANK(MasterData!A181), "", MasterData!A181)</f>
        <v/>
      </c>
      <c r="B181" s="57" t="str">
        <f>IF(ISBLANK(MasterData!K181), "", MasterData!K181)</f>
        <v/>
      </c>
      <c r="C181" s="57" t="str">
        <f>IF(ISBLANK(MasterData!L181), "", MasterData!L181)</f>
        <v/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 ht="15.75" customHeight="1">
      <c r="A182" s="57" t="str">
        <f>IF(ISBLANK(MasterData!A182), "", MasterData!A182)</f>
        <v/>
      </c>
      <c r="B182" s="57" t="str">
        <f>IF(ISBLANK(MasterData!K182), "", MasterData!K182)</f>
        <v/>
      </c>
      <c r="C182" s="57" t="str">
        <f>IF(ISBLANK(MasterData!L182), "", MasterData!L182)</f>
        <v/>
      </c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 ht="15.75" customHeight="1">
      <c r="A183" s="57" t="str">
        <f>IF(ISBLANK(MasterData!A183), "", MasterData!A183)</f>
        <v/>
      </c>
      <c r="B183" s="57" t="str">
        <f>IF(ISBLANK(MasterData!K183), "", MasterData!K183)</f>
        <v/>
      </c>
      <c r="C183" s="57" t="str">
        <f>IF(ISBLANK(MasterData!L183), "", MasterData!L183)</f>
        <v/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 ht="15.75" customHeight="1">
      <c r="A184" s="57" t="str">
        <f>IF(ISBLANK(MasterData!A184), "", MasterData!A184)</f>
        <v/>
      </c>
      <c r="B184" s="57" t="str">
        <f>IF(ISBLANK(MasterData!K184), "", MasterData!K184)</f>
        <v/>
      </c>
      <c r="C184" s="57" t="str">
        <f>IF(ISBLANK(MasterData!L184), "", MasterData!L184)</f>
        <v/>
      </c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 ht="15.75" customHeight="1">
      <c r="A185" s="57" t="str">
        <f>IF(ISBLANK(MasterData!A185), "", MasterData!A185)</f>
        <v/>
      </c>
      <c r="B185" s="57" t="str">
        <f>IF(ISBLANK(MasterData!K185), "", MasterData!K185)</f>
        <v/>
      </c>
      <c r="C185" s="57" t="str">
        <f>IF(ISBLANK(MasterData!L185), "", MasterData!L185)</f>
        <v/>
      </c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 ht="15.75" customHeight="1">
      <c r="A186" s="57" t="str">
        <f>IF(ISBLANK(MasterData!A186), "", MasterData!A186)</f>
        <v/>
      </c>
      <c r="B186" s="57" t="str">
        <f>IF(ISBLANK(MasterData!K186), "", MasterData!K186)</f>
        <v/>
      </c>
      <c r="C186" s="57" t="str">
        <f>IF(ISBLANK(MasterData!L186), "", MasterData!L186)</f>
        <v/>
      </c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ht="15.75" customHeight="1">
      <c r="A187" s="57" t="str">
        <f>IF(ISBLANK(MasterData!A187), "", MasterData!A187)</f>
        <v/>
      </c>
      <c r="B187" s="57" t="str">
        <f>IF(ISBLANK(MasterData!K187), "", MasterData!K187)</f>
        <v/>
      </c>
      <c r="C187" s="57" t="str">
        <f>IF(ISBLANK(MasterData!L187), "", MasterData!L187)</f>
        <v/>
      </c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 ht="15.75" customHeight="1">
      <c r="A188" s="57" t="str">
        <f>IF(ISBLANK(MasterData!A188), "", MasterData!A188)</f>
        <v/>
      </c>
      <c r="B188" s="57" t="str">
        <f>IF(ISBLANK(MasterData!K188), "", MasterData!K188)</f>
        <v/>
      </c>
      <c r="C188" s="57" t="str">
        <f>IF(ISBLANK(MasterData!L188), "", MasterData!L188)</f>
        <v/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 ht="15.75" customHeight="1">
      <c r="A189" s="57" t="str">
        <f>IF(ISBLANK(MasterData!A189), "", MasterData!A189)</f>
        <v/>
      </c>
      <c r="B189" s="57" t="str">
        <f>IF(ISBLANK(MasterData!K189), "", MasterData!K189)</f>
        <v/>
      </c>
      <c r="C189" s="57" t="str">
        <f>IF(ISBLANK(MasterData!L189), "", MasterData!L189)</f>
        <v/>
      </c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ht="15.75" customHeight="1">
      <c r="A190" s="57" t="str">
        <f>IF(ISBLANK(MasterData!A190), "", MasterData!A190)</f>
        <v/>
      </c>
      <c r="B190" s="57" t="str">
        <f>IF(ISBLANK(MasterData!K190), "", MasterData!K190)</f>
        <v/>
      </c>
      <c r="C190" s="57" t="str">
        <f>IF(ISBLANK(MasterData!L190), "", MasterData!L190)</f>
        <v/>
      </c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 ht="15.75" customHeight="1">
      <c r="A191" s="57" t="str">
        <f>IF(ISBLANK(MasterData!A191), "", MasterData!A191)</f>
        <v/>
      </c>
      <c r="B191" s="57" t="str">
        <f>IF(ISBLANK(MasterData!K191), "", MasterData!K191)</f>
        <v/>
      </c>
      <c r="C191" s="57" t="str">
        <f>IF(ISBLANK(MasterData!L191), "", MasterData!L191)</f>
        <v/>
      </c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ht="15.75" customHeight="1">
      <c r="A192" s="57" t="str">
        <f>IF(ISBLANK(MasterData!A192), "", MasterData!A192)</f>
        <v/>
      </c>
      <c r="B192" s="57" t="str">
        <f>IF(ISBLANK(MasterData!K192), "", MasterData!K192)</f>
        <v/>
      </c>
      <c r="C192" s="57" t="str">
        <f>IF(ISBLANK(MasterData!L192), "", MasterData!L192)</f>
        <v/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 ht="15.75" customHeight="1">
      <c r="A193" s="57" t="str">
        <f>IF(ISBLANK(MasterData!A193), "", MasterData!A193)</f>
        <v/>
      </c>
      <c r="B193" s="57" t="str">
        <f>IF(ISBLANK(MasterData!K193), "", MasterData!K193)</f>
        <v/>
      </c>
      <c r="C193" s="57" t="str">
        <f>IF(ISBLANK(MasterData!L193), "", MasterData!L193)</f>
        <v/>
      </c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ht="15.75" customHeight="1">
      <c r="A194" s="57" t="str">
        <f>IF(ISBLANK(MasterData!A194), "", MasterData!A194)</f>
        <v/>
      </c>
      <c r="B194" s="57" t="str">
        <f>IF(ISBLANK(MasterData!K194), "", MasterData!K194)</f>
        <v/>
      </c>
      <c r="C194" s="57" t="str">
        <f>IF(ISBLANK(MasterData!L194), "", MasterData!L194)</f>
        <v/>
      </c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ht="15.75" customHeight="1">
      <c r="A195" s="57" t="str">
        <f>IF(ISBLANK(MasterData!A195), "", MasterData!A195)</f>
        <v/>
      </c>
      <c r="B195" s="57" t="str">
        <f>IF(ISBLANK(MasterData!K195), "", MasterData!K195)</f>
        <v/>
      </c>
      <c r="C195" s="57" t="str">
        <f>IF(ISBLANK(MasterData!L195), "", MasterData!L195)</f>
        <v/>
      </c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ht="15.75" customHeight="1">
      <c r="A196" s="57" t="str">
        <f>IF(ISBLANK(MasterData!A196), "", MasterData!A196)</f>
        <v/>
      </c>
      <c r="B196" s="57" t="str">
        <f>IF(ISBLANK(MasterData!K196), "", MasterData!K196)</f>
        <v/>
      </c>
      <c r="C196" s="57" t="str">
        <f>IF(ISBLANK(MasterData!L196), "", MasterData!L196)</f>
        <v/>
      </c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ht="15.75" customHeight="1">
      <c r="A197" s="57" t="str">
        <f>IF(ISBLANK(MasterData!A197), "", MasterData!A197)</f>
        <v/>
      </c>
      <c r="B197" s="57" t="str">
        <f>IF(ISBLANK(MasterData!K197), "", MasterData!K197)</f>
        <v/>
      </c>
      <c r="C197" s="57" t="str">
        <f>IF(ISBLANK(MasterData!L197), "", MasterData!L197)</f>
        <v/>
      </c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ht="15.75" customHeight="1">
      <c r="A198" s="57" t="str">
        <f>IF(ISBLANK(MasterData!A198), "", MasterData!A198)</f>
        <v/>
      </c>
      <c r="B198" s="57" t="str">
        <f>IF(ISBLANK(MasterData!K198), "", MasterData!K198)</f>
        <v/>
      </c>
      <c r="C198" s="57" t="str">
        <f>IF(ISBLANK(MasterData!L198), "", MasterData!L198)</f>
        <v/>
      </c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ht="15.75" customHeight="1">
      <c r="A199" s="57" t="str">
        <f>IF(ISBLANK(MasterData!A199), "", MasterData!A199)</f>
        <v/>
      </c>
      <c r="B199" s="57" t="str">
        <f>IF(ISBLANK(MasterData!K199), "", MasterData!K199)</f>
        <v/>
      </c>
      <c r="C199" s="57" t="str">
        <f>IF(ISBLANK(MasterData!L199), "", MasterData!L199)</f>
        <v/>
      </c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 ht="15.75" customHeight="1">
      <c r="A200" s="57" t="str">
        <f>IF(ISBLANK(MasterData!A200), "", MasterData!A200)</f>
        <v/>
      </c>
      <c r="B200" s="57" t="str">
        <f>IF(ISBLANK(MasterData!K200), "", MasterData!K200)</f>
        <v/>
      </c>
      <c r="C200" s="57" t="str">
        <f>IF(ISBLANK(MasterData!L200), "", MasterData!L200)</f>
        <v/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 ht="15.75" customHeight="1">
      <c r="A201" s="57" t="str">
        <f>IF(ISBLANK(MasterData!A201), "", MasterData!A201)</f>
        <v/>
      </c>
      <c r="B201" s="57" t="str">
        <f>IF(ISBLANK(MasterData!K201), "", MasterData!K201)</f>
        <v/>
      </c>
      <c r="C201" s="57" t="str">
        <f>IF(ISBLANK(MasterData!L201), "", MasterData!L201)</f>
        <v/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 ht="15.75" customHeight="1">
      <c r="A202" s="57" t="str">
        <f>IF(ISBLANK(MasterData!A202), "", MasterData!A202)</f>
        <v/>
      </c>
      <c r="B202" s="57" t="str">
        <f>IF(ISBLANK(MasterData!K202), "", MasterData!K202)</f>
        <v/>
      </c>
      <c r="C202" s="57" t="str">
        <f>IF(ISBLANK(MasterData!L202), "", MasterData!L202)</f>
        <v/>
      </c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 ht="15.75" customHeight="1">
      <c r="A203" s="57" t="str">
        <f>IF(ISBLANK(MasterData!A203), "", MasterData!A203)</f>
        <v/>
      </c>
      <c r="B203" s="57" t="str">
        <f>IF(ISBLANK(MasterData!K203), "", MasterData!K203)</f>
        <v/>
      </c>
      <c r="C203" s="57" t="str">
        <f>IF(ISBLANK(MasterData!L203), "", MasterData!L203)</f>
        <v/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 ht="15.75" customHeight="1">
      <c r="A204" s="57" t="str">
        <f>IF(ISBLANK(MasterData!A204), "", MasterData!A204)</f>
        <v/>
      </c>
      <c r="B204" s="57" t="str">
        <f>IF(ISBLANK(MasterData!K204), "", MasterData!K204)</f>
        <v/>
      </c>
      <c r="C204" s="57" t="str">
        <f>IF(ISBLANK(MasterData!L204), "", MasterData!L204)</f>
        <v/>
      </c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 ht="15.75" customHeight="1">
      <c r="A205" s="57" t="str">
        <f>IF(ISBLANK(MasterData!A205), "", MasterData!A205)</f>
        <v/>
      </c>
      <c r="B205" s="57" t="str">
        <f>IF(ISBLANK(MasterData!K205), "", MasterData!K205)</f>
        <v/>
      </c>
      <c r="C205" s="57" t="str">
        <f>IF(ISBLANK(MasterData!L205), "", MasterData!L205)</f>
        <v/>
      </c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 ht="15.75" customHeight="1">
      <c r="A206" s="57" t="str">
        <f>IF(ISBLANK(MasterData!A206), "", MasterData!A206)</f>
        <v/>
      </c>
      <c r="B206" s="57" t="str">
        <f>IF(ISBLANK(MasterData!K206), "", MasterData!K206)</f>
        <v/>
      </c>
      <c r="C206" s="57" t="str">
        <f>IF(ISBLANK(MasterData!L206), "", MasterData!L206)</f>
        <v/>
      </c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 ht="15.75" customHeight="1">
      <c r="A207" s="57" t="str">
        <f>IF(ISBLANK(MasterData!A207), "", MasterData!A207)</f>
        <v/>
      </c>
      <c r="B207" s="57" t="str">
        <f>IF(ISBLANK(MasterData!K207), "", MasterData!K207)</f>
        <v/>
      </c>
      <c r="C207" s="57" t="str">
        <f>IF(ISBLANK(MasterData!L207), "", MasterData!L207)</f>
        <v/>
      </c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ht="15.75" customHeight="1">
      <c r="A208" s="57" t="str">
        <f>IF(ISBLANK(MasterData!A208), "", MasterData!A208)</f>
        <v/>
      </c>
      <c r="B208" s="57" t="str">
        <f>IF(ISBLANK(MasterData!K208), "", MasterData!K208)</f>
        <v/>
      </c>
      <c r="C208" s="57" t="str">
        <f>IF(ISBLANK(MasterData!L208), "", MasterData!L208)</f>
        <v/>
      </c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 ht="15.75" customHeight="1">
      <c r="A209" s="57" t="str">
        <f>IF(ISBLANK(MasterData!A209), "", MasterData!A209)</f>
        <v/>
      </c>
      <c r="B209" s="57" t="str">
        <f>IF(ISBLANK(MasterData!K209), "", MasterData!K209)</f>
        <v/>
      </c>
      <c r="C209" s="57" t="str">
        <f>IF(ISBLANK(MasterData!L209), "", MasterData!L209)</f>
        <v/>
      </c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 ht="15.75" customHeight="1">
      <c r="A210" s="57" t="str">
        <f>IF(ISBLANK(MasterData!A210), "", MasterData!A210)</f>
        <v/>
      </c>
      <c r="B210" s="57" t="str">
        <f>IF(ISBLANK(MasterData!K210), "", MasterData!K210)</f>
        <v/>
      </c>
      <c r="C210" s="57" t="str">
        <f>IF(ISBLANK(MasterData!L210), "", MasterData!L210)</f>
        <v/>
      </c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 ht="15.75" customHeight="1">
      <c r="A211" s="57" t="str">
        <f>IF(ISBLANK(MasterData!A211), "", MasterData!A211)</f>
        <v/>
      </c>
      <c r="B211" s="57" t="str">
        <f>IF(ISBLANK(MasterData!K211), "", MasterData!K211)</f>
        <v/>
      </c>
      <c r="C211" s="57" t="str">
        <f>IF(ISBLANK(MasterData!L211), "", MasterData!L211)</f>
        <v/>
      </c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 ht="15.75" customHeight="1">
      <c r="A212" s="57" t="str">
        <f>IF(ISBLANK(MasterData!A212), "", MasterData!A212)</f>
        <v/>
      </c>
      <c r="B212" s="57" t="str">
        <f>IF(ISBLANK(MasterData!K212), "", MasterData!K212)</f>
        <v/>
      </c>
      <c r="C212" s="57" t="str">
        <f>IF(ISBLANK(MasterData!L212), "", MasterData!L212)</f>
        <v/>
      </c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 ht="15.75" customHeight="1">
      <c r="A213" s="57" t="str">
        <f>IF(ISBLANK(MasterData!A213), "", MasterData!A213)</f>
        <v/>
      </c>
      <c r="B213" s="57" t="str">
        <f>IF(ISBLANK(MasterData!K213), "", MasterData!K213)</f>
        <v/>
      </c>
      <c r="C213" s="57" t="str">
        <f>IF(ISBLANK(MasterData!L213), "", MasterData!L213)</f>
        <v/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 ht="15.75" customHeight="1">
      <c r="A214" s="57" t="str">
        <f>IF(ISBLANK(MasterData!A214), "", MasterData!A214)</f>
        <v/>
      </c>
      <c r="B214" s="57" t="str">
        <f>IF(ISBLANK(MasterData!K214), "", MasterData!K214)</f>
        <v/>
      </c>
      <c r="C214" s="57" t="str">
        <f>IF(ISBLANK(MasterData!L214), "", MasterData!L214)</f>
        <v/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 ht="15.75" customHeight="1">
      <c r="A215" s="57" t="str">
        <f>IF(ISBLANK(MasterData!A215), "", MasterData!A215)</f>
        <v/>
      </c>
      <c r="B215" s="57" t="str">
        <f>IF(ISBLANK(MasterData!K215), "", MasterData!K215)</f>
        <v/>
      </c>
      <c r="C215" s="57" t="str">
        <f>IF(ISBLANK(MasterData!L215), "", MasterData!L215)</f>
        <v/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 ht="15.75" customHeight="1">
      <c r="A216" s="57" t="str">
        <f>IF(ISBLANK(MasterData!A216), "", MasterData!A216)</f>
        <v/>
      </c>
      <c r="B216" s="57" t="str">
        <f>IF(ISBLANK(MasterData!K216), "", MasterData!K216)</f>
        <v/>
      </c>
      <c r="C216" s="57" t="str">
        <f>IF(ISBLANK(MasterData!L216), "", MasterData!L216)</f>
        <v/>
      </c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 ht="15.75" customHeight="1">
      <c r="A217" s="57" t="str">
        <f>IF(ISBLANK(MasterData!A217), "", MasterData!A217)</f>
        <v/>
      </c>
      <c r="B217" s="57" t="str">
        <f>IF(ISBLANK(MasterData!K217), "", MasterData!K217)</f>
        <v/>
      </c>
      <c r="C217" s="57" t="str">
        <f>IF(ISBLANK(MasterData!L217), "", MasterData!L217)</f>
        <v/>
      </c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 ht="15.75" customHeight="1">
      <c r="A218" s="57" t="str">
        <f>IF(ISBLANK(MasterData!A218), "", MasterData!A218)</f>
        <v/>
      </c>
      <c r="B218" s="57" t="str">
        <f>IF(ISBLANK(MasterData!K218), "", MasterData!K218)</f>
        <v/>
      </c>
      <c r="C218" s="57" t="str">
        <f>IF(ISBLANK(MasterData!L218), "", MasterData!L218)</f>
        <v/>
      </c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 ht="15.75" customHeight="1">
      <c r="A219" s="57" t="str">
        <f>IF(ISBLANK(MasterData!A219), "", MasterData!A219)</f>
        <v/>
      </c>
      <c r="B219" s="57" t="str">
        <f>IF(ISBLANK(MasterData!K219), "", MasterData!K219)</f>
        <v/>
      </c>
      <c r="C219" s="57" t="str">
        <f>IF(ISBLANK(MasterData!L219), "", MasterData!L219)</f>
        <v/>
      </c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 ht="15.75" customHeight="1">
      <c r="A220" s="57" t="str">
        <f>IF(ISBLANK(MasterData!A220), "", MasterData!A220)</f>
        <v/>
      </c>
      <c r="B220" s="57" t="str">
        <f>IF(ISBLANK(MasterData!K220), "", MasterData!K220)</f>
        <v/>
      </c>
      <c r="C220" s="57" t="str">
        <f>IF(ISBLANK(MasterData!L220), "", MasterData!L220)</f>
        <v/>
      </c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 ht="15.75" customHeight="1">
      <c r="A221" s="57" t="str">
        <f>IF(ISBLANK(MasterData!A221), "", MasterData!A221)</f>
        <v/>
      </c>
      <c r="B221" s="57" t="str">
        <f>IF(ISBLANK(MasterData!K221), "", MasterData!K221)</f>
        <v/>
      </c>
      <c r="C221" s="57" t="str">
        <f>IF(ISBLANK(MasterData!L221), "", MasterData!L221)</f>
        <v/>
      </c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 ht="15.75" customHeight="1">
      <c r="A222" s="57" t="str">
        <f>IF(ISBLANK(MasterData!A222), "", MasterData!A222)</f>
        <v/>
      </c>
      <c r="B222" s="57" t="str">
        <f>IF(ISBLANK(MasterData!K222), "", MasterData!K222)</f>
        <v/>
      </c>
      <c r="C222" s="57" t="str">
        <f>IF(ISBLANK(MasterData!L222), "", MasterData!L222)</f>
        <v/>
      </c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 ht="15.75" customHeight="1">
      <c r="A223" s="57" t="str">
        <f>IF(ISBLANK(MasterData!A223), "", MasterData!A223)</f>
        <v/>
      </c>
      <c r="B223" s="57" t="str">
        <f>IF(ISBLANK(MasterData!K223), "", MasterData!K223)</f>
        <v/>
      </c>
      <c r="C223" s="57" t="str">
        <f>IF(ISBLANK(MasterData!L223), "", MasterData!L223)</f>
        <v/>
      </c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 ht="15.75" customHeight="1">
      <c r="A224" s="57" t="str">
        <f>IF(ISBLANK(MasterData!A224), "", MasterData!A224)</f>
        <v/>
      </c>
      <c r="B224" s="57" t="str">
        <f>IF(ISBLANK(MasterData!K224), "", MasterData!K224)</f>
        <v/>
      </c>
      <c r="C224" s="57" t="str">
        <f>IF(ISBLANK(MasterData!L224), "", MasterData!L224)</f>
        <v/>
      </c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 ht="15.75" customHeight="1">
      <c r="A225" s="57" t="str">
        <f>IF(ISBLANK(MasterData!A225), "", MasterData!A225)</f>
        <v/>
      </c>
      <c r="B225" s="57" t="str">
        <f>IF(ISBLANK(MasterData!K225), "", MasterData!K225)</f>
        <v/>
      </c>
      <c r="C225" s="57" t="str">
        <f>IF(ISBLANK(MasterData!L225), "", MasterData!L225)</f>
        <v/>
      </c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 ht="15.75" customHeight="1">
      <c r="A226" s="57" t="str">
        <f>IF(ISBLANK(MasterData!A226), "", MasterData!A226)</f>
        <v/>
      </c>
      <c r="B226" s="57" t="str">
        <f>IF(ISBLANK(MasterData!K226), "", MasterData!K226)</f>
        <v/>
      </c>
      <c r="C226" s="57" t="str">
        <f>IF(ISBLANK(MasterData!L226), "", MasterData!L226)</f>
        <v/>
      </c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 ht="15.75" customHeight="1">
      <c r="A227" s="57" t="str">
        <f>IF(ISBLANK(MasterData!A227), "", MasterData!A227)</f>
        <v/>
      </c>
      <c r="B227" s="57" t="str">
        <f>IF(ISBLANK(MasterData!K227), "", MasterData!K227)</f>
        <v/>
      </c>
      <c r="C227" s="57" t="str">
        <f>IF(ISBLANK(MasterData!L227), "", MasterData!L227)</f>
        <v/>
      </c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 ht="15.75" customHeight="1">
      <c r="A228" s="57" t="str">
        <f>IF(ISBLANK(MasterData!A228), "", MasterData!A228)</f>
        <v/>
      </c>
      <c r="B228" s="57" t="str">
        <f>IF(ISBLANK(MasterData!K228), "", MasterData!K228)</f>
        <v/>
      </c>
      <c r="C228" s="57" t="str">
        <f>IF(ISBLANK(MasterData!L228), "", MasterData!L228)</f>
        <v/>
      </c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 ht="15.75" customHeight="1">
      <c r="A229" s="57" t="str">
        <f>IF(ISBLANK(MasterData!A229), "", MasterData!A229)</f>
        <v/>
      </c>
      <c r="B229" s="57" t="str">
        <f>IF(ISBLANK(MasterData!K229), "", MasterData!K229)</f>
        <v/>
      </c>
      <c r="C229" s="57" t="str">
        <f>IF(ISBLANK(MasterData!L229), "", MasterData!L229)</f>
        <v/>
      </c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 ht="15.75" customHeight="1">
      <c r="A230" s="57" t="str">
        <f>IF(ISBLANK(MasterData!A230), "", MasterData!A230)</f>
        <v/>
      </c>
      <c r="B230" s="57" t="str">
        <f>IF(ISBLANK(MasterData!K230), "", MasterData!K230)</f>
        <v/>
      </c>
      <c r="C230" s="57" t="str">
        <f>IF(ISBLANK(MasterData!L230), "", MasterData!L230)</f>
        <v/>
      </c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 ht="15.75" customHeight="1">
      <c r="A231" s="57" t="str">
        <f>IF(ISBLANK(MasterData!A231), "", MasterData!A231)</f>
        <v/>
      </c>
      <c r="B231" s="57" t="str">
        <f>IF(ISBLANK(MasterData!K231), "", MasterData!K231)</f>
        <v/>
      </c>
      <c r="C231" s="57" t="str">
        <f>IF(ISBLANK(MasterData!L231), "", MasterData!L231)</f>
        <v/>
      </c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 ht="15.75" customHeight="1">
      <c r="A232" s="57" t="str">
        <f>IF(ISBLANK(MasterData!A232), "", MasterData!A232)</f>
        <v/>
      </c>
      <c r="B232" s="57" t="str">
        <f>IF(ISBLANK(MasterData!K232), "", MasterData!K232)</f>
        <v/>
      </c>
      <c r="C232" s="57" t="str">
        <f>IF(ISBLANK(MasterData!L232), "", MasterData!L232)</f>
        <v/>
      </c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 ht="15.75" customHeight="1">
      <c r="A233" s="57" t="str">
        <f>IF(ISBLANK(MasterData!A233), "", MasterData!A233)</f>
        <v/>
      </c>
      <c r="B233" s="57" t="str">
        <f>IF(ISBLANK(MasterData!K233), "", MasterData!K233)</f>
        <v/>
      </c>
      <c r="C233" s="57" t="str">
        <f>IF(ISBLANK(MasterData!L233), "", MasterData!L233)</f>
        <v/>
      </c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 ht="15.75" customHeight="1">
      <c r="A234" s="57" t="str">
        <f>IF(ISBLANK(MasterData!A234), "", MasterData!A234)</f>
        <v/>
      </c>
      <c r="B234" s="57" t="str">
        <f>IF(ISBLANK(MasterData!K234), "", MasterData!K234)</f>
        <v/>
      </c>
      <c r="C234" s="57" t="str">
        <f>IF(ISBLANK(MasterData!L234), "", MasterData!L234)</f>
        <v/>
      </c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 ht="15.75" customHeight="1">
      <c r="A235" s="57" t="str">
        <f>IF(ISBLANK(MasterData!A235), "", MasterData!A235)</f>
        <v/>
      </c>
      <c r="B235" s="57" t="str">
        <f>IF(ISBLANK(MasterData!K235), "", MasterData!K235)</f>
        <v/>
      </c>
      <c r="C235" s="57" t="str">
        <f>IF(ISBLANK(MasterData!L235), "", MasterData!L235)</f>
        <v/>
      </c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 ht="15.75" customHeight="1">
      <c r="A236" s="57" t="str">
        <f>IF(ISBLANK(MasterData!A236), "", MasterData!A236)</f>
        <v/>
      </c>
      <c r="B236" s="57" t="str">
        <f>IF(ISBLANK(MasterData!K236), "", MasterData!K236)</f>
        <v/>
      </c>
      <c r="C236" s="57" t="str">
        <f>IF(ISBLANK(MasterData!L236), "", MasterData!L236)</f>
        <v/>
      </c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 ht="15.75" customHeight="1">
      <c r="A237" s="57" t="str">
        <f>IF(ISBLANK(MasterData!A237), "", MasterData!A237)</f>
        <v/>
      </c>
      <c r="B237" s="57" t="str">
        <f>IF(ISBLANK(MasterData!K237), "", MasterData!K237)</f>
        <v/>
      </c>
      <c r="C237" s="57" t="str">
        <f>IF(ISBLANK(MasterData!L237), "", MasterData!L237)</f>
        <v/>
      </c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 ht="15.75" customHeight="1">
      <c r="A238" s="57" t="str">
        <f>IF(ISBLANK(MasterData!A238), "", MasterData!A238)</f>
        <v/>
      </c>
      <c r="B238" s="57" t="str">
        <f>IF(ISBLANK(MasterData!K238), "", MasterData!K238)</f>
        <v/>
      </c>
      <c r="C238" s="57" t="str">
        <f>IF(ISBLANK(MasterData!L238), "", MasterData!L238)</f>
        <v/>
      </c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 ht="15.75" customHeight="1">
      <c r="A239" s="57" t="str">
        <f>IF(ISBLANK(MasterData!A239), "", MasterData!A239)</f>
        <v/>
      </c>
      <c r="B239" s="57" t="str">
        <f>IF(ISBLANK(MasterData!K239), "", MasterData!K239)</f>
        <v/>
      </c>
      <c r="C239" s="57" t="str">
        <f>IF(ISBLANK(MasterData!L239), "", MasterData!L239)</f>
        <v/>
      </c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 ht="15.75" customHeight="1">
      <c r="A240" s="57" t="str">
        <f>IF(ISBLANK(MasterData!A240), "", MasterData!A240)</f>
        <v/>
      </c>
      <c r="B240" s="57" t="str">
        <f>IF(ISBLANK(MasterData!K240), "", MasterData!K240)</f>
        <v/>
      </c>
      <c r="C240" s="57" t="str">
        <f>IF(ISBLANK(MasterData!L240), "", MasterData!L240)</f>
        <v/>
      </c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 ht="15.75" customHeight="1">
      <c r="A241" s="57" t="str">
        <f>IF(ISBLANK(MasterData!A241), "", MasterData!A241)</f>
        <v/>
      </c>
      <c r="B241" s="57" t="str">
        <f>IF(ISBLANK(MasterData!K241), "", MasterData!K241)</f>
        <v/>
      </c>
      <c r="C241" s="57" t="str">
        <f>IF(ISBLANK(MasterData!L241), "", MasterData!L241)</f>
        <v/>
      </c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 ht="15.75" customHeight="1">
      <c r="A242" s="57" t="str">
        <f>IF(ISBLANK(MasterData!A242), "", MasterData!A242)</f>
        <v/>
      </c>
      <c r="B242" s="57" t="str">
        <f>IF(ISBLANK(MasterData!K242), "", MasterData!K242)</f>
        <v/>
      </c>
      <c r="C242" s="57" t="str">
        <f>IF(ISBLANK(MasterData!L242), "", MasterData!L242)</f>
        <v/>
      </c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 ht="15.75" customHeight="1">
      <c r="A243" s="57" t="str">
        <f>IF(ISBLANK(MasterData!A243), "", MasterData!A243)</f>
        <v/>
      </c>
      <c r="B243" s="57" t="str">
        <f>IF(ISBLANK(MasterData!K243), "", MasterData!K243)</f>
        <v/>
      </c>
      <c r="C243" s="57" t="str">
        <f>IF(ISBLANK(MasterData!L243), "", MasterData!L243)</f>
        <v/>
      </c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 ht="15.75" customHeight="1">
      <c r="A244" s="57" t="str">
        <f>IF(ISBLANK(MasterData!A244), "", MasterData!A244)</f>
        <v/>
      </c>
      <c r="B244" s="57" t="str">
        <f>IF(ISBLANK(MasterData!K244), "", MasterData!K244)</f>
        <v/>
      </c>
      <c r="C244" s="57" t="str">
        <f>IF(ISBLANK(MasterData!L244), "", MasterData!L244)</f>
        <v/>
      </c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 ht="15.75" customHeight="1">
      <c r="A245" s="57" t="str">
        <f>IF(ISBLANK(MasterData!A245), "", MasterData!A245)</f>
        <v/>
      </c>
      <c r="B245" s="57" t="str">
        <f>IF(ISBLANK(MasterData!K245), "", MasterData!K245)</f>
        <v/>
      </c>
      <c r="C245" s="57" t="str">
        <f>IF(ISBLANK(MasterData!L245), "", MasterData!L245)</f>
        <v/>
      </c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 ht="15.75" customHeight="1">
      <c r="A246" s="57" t="str">
        <f>IF(ISBLANK(MasterData!A246), "", MasterData!A246)</f>
        <v/>
      </c>
      <c r="B246" s="57" t="str">
        <f>IF(ISBLANK(MasterData!K246), "", MasterData!K246)</f>
        <v/>
      </c>
      <c r="C246" s="57" t="str">
        <f>IF(ISBLANK(MasterData!L246), "", MasterData!L246)</f>
        <v/>
      </c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 ht="15.75" customHeight="1">
      <c r="A247" s="57" t="str">
        <f>IF(ISBLANK(MasterData!A247), "", MasterData!A247)</f>
        <v/>
      </c>
      <c r="B247" s="57" t="str">
        <f>IF(ISBLANK(MasterData!K247), "", MasterData!K247)</f>
        <v/>
      </c>
      <c r="C247" s="57" t="str">
        <f>IF(ISBLANK(MasterData!L247), "", MasterData!L247)</f>
        <v/>
      </c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 ht="15.75" customHeight="1">
      <c r="A248" s="57" t="str">
        <f>IF(ISBLANK(MasterData!A248), "", MasterData!A248)</f>
        <v/>
      </c>
      <c r="B248" s="57" t="str">
        <f>IF(ISBLANK(MasterData!K248), "", MasterData!K248)</f>
        <v/>
      </c>
      <c r="C248" s="57" t="str">
        <f>IF(ISBLANK(MasterData!L248), "", MasterData!L248)</f>
        <v/>
      </c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 ht="15.75" customHeight="1">
      <c r="A249" s="57" t="str">
        <f>IF(ISBLANK(MasterData!A249), "", MasterData!A249)</f>
        <v/>
      </c>
      <c r="B249" s="57" t="str">
        <f>IF(ISBLANK(MasterData!K249), "", MasterData!K249)</f>
        <v/>
      </c>
      <c r="C249" s="57" t="str">
        <f>IF(ISBLANK(MasterData!L249), "", MasterData!L249)</f>
        <v/>
      </c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 ht="15.75" customHeight="1">
      <c r="A250" s="57" t="str">
        <f>IF(ISBLANK(MasterData!A250), "", MasterData!A250)</f>
        <v/>
      </c>
      <c r="B250" s="57" t="str">
        <f>IF(ISBLANK(MasterData!K250), "", MasterData!K250)</f>
        <v/>
      </c>
      <c r="C250" s="57" t="str">
        <f>IF(ISBLANK(MasterData!L250), "", MasterData!L250)</f>
        <v/>
      </c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 ht="15.75" customHeight="1">
      <c r="A251" s="57" t="str">
        <f>IF(ISBLANK(MasterData!A251), "", MasterData!A251)</f>
        <v/>
      </c>
      <c r="B251" s="57" t="str">
        <f>IF(ISBLANK(MasterData!K251), "", MasterData!K251)</f>
        <v/>
      </c>
      <c r="C251" s="57" t="str">
        <f>IF(ISBLANK(MasterData!L251), "", MasterData!L251)</f>
        <v/>
      </c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 ht="15.75" customHeight="1">
      <c r="A252" s="57" t="str">
        <f>IF(ISBLANK(MasterData!A252), "", MasterData!A252)</f>
        <v/>
      </c>
      <c r="B252" s="57" t="str">
        <f>IF(ISBLANK(MasterData!K252), "", MasterData!K252)</f>
        <v/>
      </c>
      <c r="C252" s="57" t="str">
        <f>IF(ISBLANK(MasterData!L252), "", MasterData!L252)</f>
        <v/>
      </c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 ht="15.75" customHeight="1">
      <c r="A253" s="57" t="str">
        <f>IF(ISBLANK(MasterData!A253), "", MasterData!A253)</f>
        <v/>
      </c>
      <c r="B253" s="57" t="str">
        <f>IF(ISBLANK(MasterData!K253), "", MasterData!K253)</f>
        <v/>
      </c>
      <c r="C253" s="57" t="str">
        <f>IF(ISBLANK(MasterData!L253), "", MasterData!L253)</f>
        <v/>
      </c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 ht="15.75" customHeight="1">
      <c r="A254" s="57" t="str">
        <f>IF(ISBLANK(MasterData!A254), "", MasterData!A254)</f>
        <v/>
      </c>
      <c r="B254" s="57" t="str">
        <f>IF(ISBLANK(MasterData!K254), "", MasterData!K254)</f>
        <v/>
      </c>
      <c r="C254" s="57" t="str">
        <f>IF(ISBLANK(MasterData!L254), "", MasterData!L254)</f>
        <v/>
      </c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 ht="15.75" customHeight="1">
      <c r="A255" s="57" t="str">
        <f>IF(ISBLANK(MasterData!A255), "", MasterData!A255)</f>
        <v/>
      </c>
      <c r="B255" s="57" t="str">
        <f>IF(ISBLANK(MasterData!K255), "", MasterData!K255)</f>
        <v/>
      </c>
      <c r="C255" s="57" t="str">
        <f>IF(ISBLANK(MasterData!L255), "", MasterData!L255)</f>
        <v/>
      </c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 ht="15.75" customHeight="1">
      <c r="A256" s="57" t="str">
        <f>IF(ISBLANK(MasterData!A256), "", MasterData!A256)</f>
        <v/>
      </c>
      <c r="B256" s="57" t="str">
        <f>IF(ISBLANK(MasterData!K256), "", MasterData!K256)</f>
        <v/>
      </c>
      <c r="C256" s="57" t="str">
        <f>IF(ISBLANK(MasterData!L256), "", MasterData!L256)</f>
        <v/>
      </c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 ht="15.75" customHeight="1">
      <c r="A257" s="57" t="str">
        <f>IF(ISBLANK(MasterData!A257), "", MasterData!A257)</f>
        <v/>
      </c>
      <c r="B257" s="57" t="str">
        <f>IF(ISBLANK(MasterData!K257), "", MasterData!K257)</f>
        <v/>
      </c>
      <c r="C257" s="57" t="str">
        <f>IF(ISBLANK(MasterData!L257), "", MasterData!L257)</f>
        <v/>
      </c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 ht="15.75" customHeight="1">
      <c r="A258" s="57" t="str">
        <f>IF(ISBLANK(MasterData!A258), "", MasterData!A258)</f>
        <v/>
      </c>
      <c r="B258" s="57" t="str">
        <f>IF(ISBLANK(MasterData!K258), "", MasterData!K258)</f>
        <v/>
      </c>
      <c r="C258" s="57" t="str">
        <f>IF(ISBLANK(MasterData!L258), "", MasterData!L258)</f>
        <v/>
      </c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 ht="15.75" customHeight="1">
      <c r="A259" s="57" t="str">
        <f>IF(ISBLANK(MasterData!A259), "", MasterData!A259)</f>
        <v/>
      </c>
      <c r="B259" s="57" t="str">
        <f>IF(ISBLANK(MasterData!K259), "", MasterData!K259)</f>
        <v/>
      </c>
      <c r="C259" s="57" t="str">
        <f>IF(ISBLANK(MasterData!L259), "", MasterData!L259)</f>
        <v/>
      </c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 ht="15.75" customHeight="1">
      <c r="A260" s="57" t="str">
        <f>IF(ISBLANK(MasterData!A260), "", MasterData!A260)</f>
        <v/>
      </c>
      <c r="B260" s="57" t="str">
        <f>IF(ISBLANK(MasterData!K260), "", MasterData!K260)</f>
        <v/>
      </c>
      <c r="C260" s="57" t="str">
        <f>IF(ISBLANK(MasterData!L260), "", MasterData!L260)</f>
        <v/>
      </c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 ht="15.75" customHeight="1">
      <c r="A261" s="57" t="str">
        <f>IF(ISBLANK(MasterData!A261), "", MasterData!A261)</f>
        <v/>
      </c>
      <c r="B261" s="57" t="str">
        <f>IF(ISBLANK(MasterData!K261), "", MasterData!K261)</f>
        <v/>
      </c>
      <c r="C261" s="57" t="str">
        <f>IF(ISBLANK(MasterData!L261), "", MasterData!L261)</f>
        <v/>
      </c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 ht="15.75" customHeight="1">
      <c r="A262" s="57" t="str">
        <f>IF(ISBLANK(MasterData!A262), "", MasterData!A262)</f>
        <v/>
      </c>
      <c r="B262" s="57" t="str">
        <f>IF(ISBLANK(MasterData!K262), "", MasterData!K262)</f>
        <v/>
      </c>
      <c r="C262" s="57" t="str">
        <f>IF(ISBLANK(MasterData!L262), "", MasterData!L262)</f>
        <v/>
      </c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 ht="15.75" customHeight="1">
      <c r="A263" s="57" t="str">
        <f>IF(ISBLANK(MasterData!A263), "", MasterData!A263)</f>
        <v/>
      </c>
      <c r="B263" s="57" t="str">
        <f>IF(ISBLANK(MasterData!K263), "", MasterData!K263)</f>
        <v/>
      </c>
      <c r="C263" s="57" t="str">
        <f>IF(ISBLANK(MasterData!L263), "", MasterData!L263)</f>
        <v/>
      </c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 ht="15.75" customHeight="1">
      <c r="A264" s="57" t="str">
        <f>IF(ISBLANK(MasterData!A264), "", MasterData!A264)</f>
        <v/>
      </c>
      <c r="B264" s="57" t="str">
        <f>IF(ISBLANK(MasterData!K264), "", MasterData!K264)</f>
        <v/>
      </c>
      <c r="C264" s="57" t="str">
        <f>IF(ISBLANK(MasterData!L264), "", MasterData!L264)</f>
        <v/>
      </c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 ht="15.75" customHeight="1">
      <c r="A265" s="57" t="str">
        <f>IF(ISBLANK(MasterData!A265), "", MasterData!A265)</f>
        <v/>
      </c>
      <c r="B265" s="57" t="str">
        <f>IF(ISBLANK(MasterData!K265), "", MasterData!K265)</f>
        <v/>
      </c>
      <c r="C265" s="57" t="str">
        <f>IF(ISBLANK(MasterData!L265), "", MasterData!L265)</f>
        <v/>
      </c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 ht="15.75" customHeight="1">
      <c r="A266" s="57" t="str">
        <f>IF(ISBLANK(MasterData!A266), "", MasterData!A266)</f>
        <v/>
      </c>
      <c r="B266" s="57" t="str">
        <f>IF(ISBLANK(MasterData!K266), "", MasterData!K266)</f>
        <v/>
      </c>
      <c r="C266" s="57" t="str">
        <f>IF(ISBLANK(MasterData!L266), "", MasterData!L266)</f>
        <v/>
      </c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 ht="15.75" customHeight="1">
      <c r="A267" s="57" t="str">
        <f>IF(ISBLANK(MasterData!A267), "", MasterData!A267)</f>
        <v/>
      </c>
      <c r="B267" s="57" t="str">
        <f>IF(ISBLANK(MasterData!K267), "", MasterData!K267)</f>
        <v/>
      </c>
      <c r="C267" s="57" t="str">
        <f>IF(ISBLANK(MasterData!L267), "", MasterData!L267)</f>
        <v/>
      </c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 ht="15.75" customHeight="1">
      <c r="A268" s="57" t="str">
        <f>IF(ISBLANK(MasterData!A268), "", MasterData!A268)</f>
        <v/>
      </c>
      <c r="B268" s="57" t="str">
        <f>IF(ISBLANK(MasterData!K268), "", MasterData!K268)</f>
        <v/>
      </c>
      <c r="C268" s="57" t="str">
        <f>IF(ISBLANK(MasterData!L268), "", MasterData!L268)</f>
        <v/>
      </c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 ht="15.75" customHeight="1">
      <c r="A269" s="57" t="str">
        <f>IF(ISBLANK(MasterData!A269), "", MasterData!A269)</f>
        <v/>
      </c>
      <c r="B269" s="57" t="str">
        <f>IF(ISBLANK(MasterData!K269), "", MasterData!K269)</f>
        <v/>
      </c>
      <c r="C269" s="57" t="str">
        <f>IF(ISBLANK(MasterData!L269), "", MasterData!L269)</f>
        <v/>
      </c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 ht="15.75" customHeight="1">
      <c r="A270" s="57" t="str">
        <f>IF(ISBLANK(MasterData!A270), "", MasterData!A270)</f>
        <v/>
      </c>
      <c r="B270" s="57" t="str">
        <f>IF(ISBLANK(MasterData!K270), "", MasterData!K270)</f>
        <v/>
      </c>
      <c r="C270" s="57" t="str">
        <f>IF(ISBLANK(MasterData!L270), "", MasterData!L270)</f>
        <v/>
      </c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 ht="15.75" customHeight="1">
      <c r="A271" s="57" t="str">
        <f>IF(ISBLANK(MasterData!A271), "", MasterData!A271)</f>
        <v/>
      </c>
      <c r="B271" s="57" t="str">
        <f>IF(ISBLANK(MasterData!K271), "", MasterData!K271)</f>
        <v/>
      </c>
      <c r="C271" s="57" t="str">
        <f>IF(ISBLANK(MasterData!L271), "", MasterData!L271)</f>
        <v/>
      </c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 ht="15.75" customHeight="1">
      <c r="A272" s="57" t="str">
        <f>IF(ISBLANK(MasterData!A272), "", MasterData!A272)</f>
        <v/>
      </c>
      <c r="B272" s="57" t="str">
        <f>IF(ISBLANK(MasterData!K272), "", MasterData!K272)</f>
        <v/>
      </c>
      <c r="C272" s="57" t="str">
        <f>IF(ISBLANK(MasterData!L272), "", MasterData!L272)</f>
        <v/>
      </c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 ht="15.75" customHeight="1">
      <c r="A273" s="57" t="str">
        <f>IF(ISBLANK(MasterData!A273), "", MasterData!A273)</f>
        <v/>
      </c>
      <c r="B273" s="57" t="str">
        <f>IF(ISBLANK(MasterData!K273), "", MasterData!K273)</f>
        <v/>
      </c>
      <c r="C273" s="57" t="str">
        <f>IF(ISBLANK(MasterData!L273), "", MasterData!L273)</f>
        <v/>
      </c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 ht="15.75" customHeight="1">
      <c r="A274" s="57" t="str">
        <f>IF(ISBLANK(MasterData!A274), "", MasterData!A274)</f>
        <v/>
      </c>
      <c r="B274" s="57" t="str">
        <f>IF(ISBLANK(MasterData!K274), "", MasterData!K274)</f>
        <v/>
      </c>
      <c r="C274" s="57" t="str">
        <f>IF(ISBLANK(MasterData!L274), "", MasterData!L274)</f>
        <v/>
      </c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 ht="15.75" customHeight="1">
      <c r="A275" s="57" t="str">
        <f>IF(ISBLANK(MasterData!A275), "", MasterData!A275)</f>
        <v/>
      </c>
      <c r="B275" s="57" t="str">
        <f>IF(ISBLANK(MasterData!K275), "", MasterData!K275)</f>
        <v/>
      </c>
      <c r="C275" s="57" t="str">
        <f>IF(ISBLANK(MasterData!L275), "", MasterData!L275)</f>
        <v/>
      </c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 ht="15.75" customHeight="1">
      <c r="A276" s="57" t="str">
        <f>IF(ISBLANK(MasterData!A276), "", MasterData!A276)</f>
        <v/>
      </c>
      <c r="B276" s="57" t="str">
        <f>IF(ISBLANK(MasterData!K276), "", MasterData!K276)</f>
        <v/>
      </c>
      <c r="C276" s="57" t="str">
        <f>IF(ISBLANK(MasterData!L276), "", MasterData!L276)</f>
        <v/>
      </c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 ht="15.75" customHeight="1">
      <c r="A277" s="57" t="str">
        <f>IF(ISBLANK(MasterData!A277), "", MasterData!A277)</f>
        <v/>
      </c>
      <c r="B277" s="57" t="str">
        <f>IF(ISBLANK(MasterData!K277), "", MasterData!K277)</f>
        <v/>
      </c>
      <c r="C277" s="57" t="str">
        <f>IF(ISBLANK(MasterData!L277), "", MasterData!L277)</f>
        <v/>
      </c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 ht="15.75" customHeight="1">
      <c r="A278" s="57" t="str">
        <f>IF(ISBLANK(MasterData!A278), "", MasterData!A278)</f>
        <v/>
      </c>
      <c r="B278" s="57" t="str">
        <f>IF(ISBLANK(MasterData!K278), "", MasterData!K278)</f>
        <v/>
      </c>
      <c r="C278" s="57" t="str">
        <f>IF(ISBLANK(MasterData!L278), "", MasterData!L278)</f>
        <v/>
      </c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 ht="15.75" customHeight="1">
      <c r="A279" s="57" t="str">
        <f>IF(ISBLANK(MasterData!A279), "", MasterData!A279)</f>
        <v/>
      </c>
      <c r="B279" s="57" t="str">
        <f>IF(ISBLANK(MasterData!K279), "", MasterData!K279)</f>
        <v/>
      </c>
      <c r="C279" s="57" t="str">
        <f>IF(ISBLANK(MasterData!L279), "", MasterData!L279)</f>
        <v/>
      </c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 ht="15.75" customHeight="1">
      <c r="A280" s="57" t="str">
        <f>IF(ISBLANK(MasterData!A280), "", MasterData!A280)</f>
        <v/>
      </c>
      <c r="B280" s="57" t="str">
        <f>IF(ISBLANK(MasterData!K280), "", MasterData!K280)</f>
        <v/>
      </c>
      <c r="C280" s="57" t="str">
        <f>IF(ISBLANK(MasterData!L280), "", MasterData!L280)</f>
        <v/>
      </c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 ht="15.75" customHeight="1">
      <c r="A281" s="57" t="str">
        <f>IF(ISBLANK(MasterData!A281), "", MasterData!A281)</f>
        <v/>
      </c>
      <c r="B281" s="57" t="str">
        <f>IF(ISBLANK(MasterData!K281), "", MasterData!K281)</f>
        <v/>
      </c>
      <c r="C281" s="57" t="str">
        <f>IF(ISBLANK(MasterData!L281), "", MasterData!L281)</f>
        <v/>
      </c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 ht="15.75" customHeight="1">
      <c r="A282" s="57" t="str">
        <f>IF(ISBLANK(MasterData!A282), "", MasterData!A282)</f>
        <v/>
      </c>
      <c r="B282" s="57" t="str">
        <f>IF(ISBLANK(MasterData!K282), "", MasterData!K282)</f>
        <v/>
      </c>
      <c r="C282" s="57" t="str">
        <f>IF(ISBLANK(MasterData!L282), "", MasterData!L282)</f>
        <v/>
      </c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 ht="15.75" customHeight="1">
      <c r="A283" s="57" t="str">
        <f>IF(ISBLANK(MasterData!A283), "", MasterData!A283)</f>
        <v/>
      </c>
      <c r="B283" s="57" t="str">
        <f>IF(ISBLANK(MasterData!K283), "", MasterData!K283)</f>
        <v/>
      </c>
      <c r="C283" s="57" t="str">
        <f>IF(ISBLANK(MasterData!L283), "", MasterData!L283)</f>
        <v/>
      </c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 ht="15.75" customHeight="1">
      <c r="A284" s="57" t="str">
        <f>IF(ISBLANK(MasterData!A284), "", MasterData!A284)</f>
        <v/>
      </c>
      <c r="B284" s="57" t="str">
        <f>IF(ISBLANK(MasterData!K284), "", MasterData!K284)</f>
        <v/>
      </c>
      <c r="C284" s="57" t="str">
        <f>IF(ISBLANK(MasterData!L284), "", MasterData!L284)</f>
        <v/>
      </c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 ht="15.75" customHeight="1">
      <c r="A285" s="57" t="str">
        <f>IF(ISBLANK(MasterData!A285), "", MasterData!A285)</f>
        <v/>
      </c>
      <c r="B285" s="57" t="str">
        <f>IF(ISBLANK(MasterData!K285), "", MasterData!K285)</f>
        <v/>
      </c>
      <c r="C285" s="57" t="str">
        <f>IF(ISBLANK(MasterData!L285), "", MasterData!L285)</f>
        <v/>
      </c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 ht="15.75" customHeight="1">
      <c r="A286" s="57" t="str">
        <f>IF(ISBLANK(MasterData!A286), "", MasterData!A286)</f>
        <v/>
      </c>
      <c r="B286" s="57" t="str">
        <f>IF(ISBLANK(MasterData!K286), "", MasterData!K286)</f>
        <v/>
      </c>
      <c r="C286" s="57" t="str">
        <f>IF(ISBLANK(MasterData!L286), "", MasterData!L286)</f>
        <v/>
      </c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 ht="15.75" customHeight="1">
      <c r="A287" s="57" t="str">
        <f>IF(ISBLANK(MasterData!A287), "", MasterData!A287)</f>
        <v/>
      </c>
      <c r="B287" s="57" t="str">
        <f>IF(ISBLANK(MasterData!K287), "", MasterData!K287)</f>
        <v/>
      </c>
      <c r="C287" s="57" t="str">
        <f>IF(ISBLANK(MasterData!L287), "", MasterData!L287)</f>
        <v/>
      </c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 ht="15.75" customHeight="1">
      <c r="A288" s="57" t="str">
        <f>IF(ISBLANK(MasterData!A288), "", MasterData!A288)</f>
        <v/>
      </c>
      <c r="B288" s="57" t="str">
        <f>IF(ISBLANK(MasterData!K288), "", MasterData!K288)</f>
        <v/>
      </c>
      <c r="C288" s="57" t="str">
        <f>IF(ISBLANK(MasterData!L288), "", MasterData!L288)</f>
        <v/>
      </c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 ht="15.75" customHeight="1">
      <c r="A289" s="57" t="str">
        <f>IF(ISBLANK(MasterData!A289), "", MasterData!A289)</f>
        <v/>
      </c>
      <c r="B289" s="57" t="str">
        <f>IF(ISBLANK(MasterData!K289), "", MasterData!K289)</f>
        <v/>
      </c>
      <c r="C289" s="57" t="str">
        <f>IF(ISBLANK(MasterData!L289), "", MasterData!L289)</f>
        <v/>
      </c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 ht="15.75" customHeight="1">
      <c r="A290" s="57" t="str">
        <f>IF(ISBLANK(MasterData!A290), "", MasterData!A290)</f>
        <v/>
      </c>
      <c r="B290" s="57" t="str">
        <f>IF(ISBLANK(MasterData!K290), "", MasterData!K290)</f>
        <v/>
      </c>
      <c r="C290" s="57" t="str">
        <f>IF(ISBLANK(MasterData!L290), "", MasterData!L290)</f>
        <v/>
      </c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 ht="15.75" customHeight="1">
      <c r="A291" s="57" t="str">
        <f>IF(ISBLANK(MasterData!A291), "", MasterData!A291)</f>
        <v/>
      </c>
      <c r="B291" s="57" t="str">
        <f>IF(ISBLANK(MasterData!K291), "", MasterData!K291)</f>
        <v/>
      </c>
      <c r="C291" s="57" t="str">
        <f>IF(ISBLANK(MasterData!L291), "", MasterData!L291)</f>
        <v/>
      </c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 ht="15.75" customHeight="1">
      <c r="A292" s="57" t="str">
        <f>IF(ISBLANK(MasterData!A292), "", MasterData!A292)</f>
        <v/>
      </c>
      <c r="B292" s="57" t="str">
        <f>IF(ISBLANK(MasterData!K292), "", MasterData!K292)</f>
        <v/>
      </c>
      <c r="C292" s="57" t="str">
        <f>IF(ISBLANK(MasterData!L292), "", MasterData!L292)</f>
        <v/>
      </c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 ht="15.75" customHeight="1">
      <c r="A293" s="57" t="str">
        <f>IF(ISBLANK(MasterData!A293), "", MasterData!A293)</f>
        <v/>
      </c>
      <c r="B293" s="57" t="str">
        <f>IF(ISBLANK(MasterData!K293), "", MasterData!K293)</f>
        <v/>
      </c>
      <c r="C293" s="57" t="str">
        <f>IF(ISBLANK(MasterData!L293), "", MasterData!L293)</f>
        <v/>
      </c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 ht="15.75" customHeight="1">
      <c r="A294" s="57" t="str">
        <f>IF(ISBLANK(MasterData!A294), "", MasterData!A294)</f>
        <v/>
      </c>
      <c r="B294" s="57" t="str">
        <f>IF(ISBLANK(MasterData!K294), "", MasterData!K294)</f>
        <v/>
      </c>
      <c r="C294" s="57" t="str">
        <f>IF(ISBLANK(MasterData!L294), "", MasterData!L294)</f>
        <v/>
      </c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 ht="15.75" customHeight="1">
      <c r="A295" s="57" t="str">
        <f>IF(ISBLANK(MasterData!A295), "", MasterData!A295)</f>
        <v/>
      </c>
      <c r="B295" s="57" t="str">
        <f>IF(ISBLANK(MasterData!K295), "", MasterData!K295)</f>
        <v/>
      </c>
      <c r="C295" s="57" t="str">
        <f>IF(ISBLANK(MasterData!L295), "", MasterData!L295)</f>
        <v/>
      </c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 ht="15.75" customHeight="1">
      <c r="A296" s="57" t="str">
        <f>IF(ISBLANK(MasterData!A296), "", MasterData!A296)</f>
        <v/>
      </c>
      <c r="B296" s="57" t="str">
        <f>IF(ISBLANK(MasterData!K296), "", MasterData!K296)</f>
        <v/>
      </c>
      <c r="C296" s="57" t="str">
        <f>IF(ISBLANK(MasterData!L296), "", MasterData!L296)</f>
        <v/>
      </c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 ht="15.75" customHeight="1">
      <c r="A297" s="57" t="str">
        <f>IF(ISBLANK(MasterData!A297), "", MasterData!A297)</f>
        <v/>
      </c>
      <c r="B297" s="57" t="str">
        <f>IF(ISBLANK(MasterData!K297), "", MasterData!K297)</f>
        <v/>
      </c>
      <c r="C297" s="57" t="str">
        <f>IF(ISBLANK(MasterData!L297), "", MasterData!L297)</f>
        <v/>
      </c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 ht="15.75" customHeight="1">
      <c r="A298" s="57" t="str">
        <f>IF(ISBLANK(MasterData!A298), "", MasterData!A298)</f>
        <v/>
      </c>
      <c r="B298" s="57" t="str">
        <f>IF(ISBLANK(MasterData!K298), "", MasterData!K298)</f>
        <v/>
      </c>
      <c r="C298" s="57" t="str">
        <f>IF(ISBLANK(MasterData!L298), "", MasterData!L298)</f>
        <v/>
      </c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 ht="15.75" customHeight="1">
      <c r="A299" s="57" t="str">
        <f>IF(ISBLANK(MasterData!A299), "", MasterData!A299)</f>
        <v/>
      </c>
      <c r="B299" s="57" t="str">
        <f>IF(ISBLANK(MasterData!K299), "", MasterData!K299)</f>
        <v/>
      </c>
      <c r="C299" s="57" t="str">
        <f>IF(ISBLANK(MasterData!L299), "", MasterData!L299)</f>
        <v/>
      </c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 ht="15.75" customHeight="1">
      <c r="A300" s="57" t="str">
        <f>IF(ISBLANK(MasterData!A300), "", MasterData!A300)</f>
        <v/>
      </c>
      <c r="B300" s="57" t="str">
        <f>IF(ISBLANK(MasterData!K300), "", MasterData!K300)</f>
        <v/>
      </c>
      <c r="C300" s="57" t="str">
        <f>IF(ISBLANK(MasterData!L300), "", MasterData!L300)</f>
        <v/>
      </c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 ht="15.75" customHeight="1">
      <c r="A301" s="57" t="str">
        <f>IF(ISBLANK(MasterData!A301), "", MasterData!A301)</f>
        <v/>
      </c>
      <c r="B301" s="57" t="str">
        <f>IF(ISBLANK(MasterData!K301), "", MasterData!K301)</f>
        <v/>
      </c>
      <c r="C301" s="57" t="str">
        <f>IF(ISBLANK(MasterData!L301), "", MasterData!L301)</f>
        <v/>
      </c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 ht="15.75" customHeight="1">
      <c r="A302" s="57" t="str">
        <f>IF(ISBLANK(MasterData!A302), "", MasterData!A302)</f>
        <v/>
      </c>
      <c r="B302" s="57" t="str">
        <f>IF(ISBLANK(MasterData!K302), "", MasterData!K302)</f>
        <v/>
      </c>
      <c r="C302" s="57" t="str">
        <f>IF(ISBLANK(MasterData!L302), "", MasterData!L302)</f>
        <v/>
      </c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 ht="15.75" customHeight="1">
      <c r="A303" s="57" t="str">
        <f>IF(ISBLANK(MasterData!A303), "", MasterData!A303)</f>
        <v/>
      </c>
      <c r="B303" s="57" t="str">
        <f>IF(ISBLANK(MasterData!K303), "", MasterData!K303)</f>
        <v/>
      </c>
      <c r="C303" s="57" t="str">
        <f>IF(ISBLANK(MasterData!L303), "", MasterData!L303)</f>
        <v/>
      </c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 ht="15.75" customHeight="1">
      <c r="A304" s="57" t="str">
        <f>IF(ISBLANK(MasterData!A304), "", MasterData!A304)</f>
        <v/>
      </c>
      <c r="B304" s="57" t="str">
        <f>IF(ISBLANK(MasterData!K304), "", MasterData!K304)</f>
        <v/>
      </c>
      <c r="C304" s="57" t="str">
        <f>IF(ISBLANK(MasterData!L304), "", MasterData!L304)</f>
        <v/>
      </c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 ht="15.75" customHeight="1">
      <c r="A305" s="57" t="str">
        <f>IF(ISBLANK(MasterData!A305), "", MasterData!A305)</f>
        <v/>
      </c>
      <c r="B305" s="57" t="str">
        <f>IF(ISBLANK(MasterData!K305), "", MasterData!K305)</f>
        <v/>
      </c>
      <c r="C305" s="57" t="str">
        <f>IF(ISBLANK(MasterData!L305), "", MasterData!L305)</f>
        <v/>
      </c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 ht="15.75" customHeight="1">
      <c r="A306" s="57" t="str">
        <f>IF(ISBLANK(MasterData!A306), "", MasterData!A306)</f>
        <v/>
      </c>
      <c r="B306" s="57" t="str">
        <f>IF(ISBLANK(MasterData!K306), "", MasterData!K306)</f>
        <v/>
      </c>
      <c r="C306" s="57" t="str">
        <f>IF(ISBLANK(MasterData!L306), "", MasterData!L306)</f>
        <v/>
      </c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 ht="15.75" customHeight="1">
      <c r="A307" s="57" t="str">
        <f>IF(ISBLANK(MasterData!A307), "", MasterData!A307)</f>
        <v/>
      </c>
      <c r="B307" s="57" t="str">
        <f>IF(ISBLANK(MasterData!K307), "", MasterData!K307)</f>
        <v/>
      </c>
      <c r="C307" s="57" t="str">
        <f>IF(ISBLANK(MasterData!L307), "", MasterData!L307)</f>
        <v/>
      </c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 ht="15.75" customHeight="1">
      <c r="A308" s="57" t="str">
        <f>IF(ISBLANK(MasterData!A308), "", MasterData!A308)</f>
        <v/>
      </c>
      <c r="B308" s="57" t="str">
        <f>IF(ISBLANK(MasterData!K308), "", MasterData!K308)</f>
        <v/>
      </c>
      <c r="C308" s="57" t="str">
        <f>IF(ISBLANK(MasterData!L308), "", MasterData!L308)</f>
        <v/>
      </c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 ht="15.75" customHeight="1">
      <c r="A309" s="57" t="str">
        <f>IF(ISBLANK(MasterData!A309), "", MasterData!A309)</f>
        <v/>
      </c>
      <c r="B309" s="57" t="str">
        <f>IF(ISBLANK(MasterData!K309), "", MasterData!K309)</f>
        <v/>
      </c>
      <c r="C309" s="57" t="str">
        <f>IF(ISBLANK(MasterData!L309), "", MasterData!L309)</f>
        <v/>
      </c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 ht="15.75" customHeight="1">
      <c r="A310" s="57" t="str">
        <f>IF(ISBLANK(MasterData!A310), "", MasterData!A310)</f>
        <v/>
      </c>
      <c r="B310" s="57" t="str">
        <f>IF(ISBLANK(MasterData!K310), "", MasterData!K310)</f>
        <v/>
      </c>
      <c r="C310" s="57" t="str">
        <f>IF(ISBLANK(MasterData!L310), "", MasterData!L310)</f>
        <v/>
      </c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 ht="15.75" customHeight="1">
      <c r="A311" s="57" t="str">
        <f>IF(ISBLANK(MasterData!A311), "", MasterData!A311)</f>
        <v/>
      </c>
      <c r="B311" s="57" t="str">
        <f>IF(ISBLANK(MasterData!K311), "", MasterData!K311)</f>
        <v/>
      </c>
      <c r="C311" s="57" t="str">
        <f>IF(ISBLANK(MasterData!L311), "", MasterData!L311)</f>
        <v/>
      </c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 ht="15.75" customHeight="1">
      <c r="A312" s="57" t="str">
        <f>IF(ISBLANK(MasterData!A312), "", MasterData!A312)</f>
        <v/>
      </c>
      <c r="B312" s="57" t="str">
        <f>IF(ISBLANK(MasterData!K312), "", MasterData!K312)</f>
        <v/>
      </c>
      <c r="C312" s="57" t="str">
        <f>IF(ISBLANK(MasterData!L312), "", MasterData!L312)</f>
        <v/>
      </c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 ht="15.75" customHeight="1">
      <c r="A313" s="57" t="str">
        <f>IF(ISBLANK(MasterData!A313), "", MasterData!A313)</f>
        <v/>
      </c>
      <c r="B313" s="57" t="str">
        <f>IF(ISBLANK(MasterData!K313), "", MasterData!K313)</f>
        <v/>
      </c>
      <c r="C313" s="57" t="str">
        <f>IF(ISBLANK(MasterData!L313), "", MasterData!L313)</f>
        <v/>
      </c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 ht="15.75" customHeight="1">
      <c r="A314" s="57" t="str">
        <f>IF(ISBLANK(MasterData!A314), "", MasterData!A314)</f>
        <v/>
      </c>
      <c r="B314" s="57" t="str">
        <f>IF(ISBLANK(MasterData!K314), "", MasterData!K314)</f>
        <v/>
      </c>
      <c r="C314" s="57" t="str">
        <f>IF(ISBLANK(MasterData!L314), "", MasterData!L314)</f>
        <v/>
      </c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 ht="15.75" customHeight="1">
      <c r="A315" s="57" t="str">
        <f>IF(ISBLANK(MasterData!A315), "", MasterData!A315)</f>
        <v/>
      </c>
      <c r="B315" s="57" t="str">
        <f>IF(ISBLANK(MasterData!K315), "", MasterData!K315)</f>
        <v/>
      </c>
      <c r="C315" s="57" t="str">
        <f>IF(ISBLANK(MasterData!L315), "", MasterData!L315)</f>
        <v/>
      </c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 ht="15.75" customHeight="1">
      <c r="A316" s="57" t="str">
        <f>IF(ISBLANK(MasterData!A316), "", MasterData!A316)</f>
        <v/>
      </c>
      <c r="B316" s="57" t="str">
        <f>IF(ISBLANK(MasterData!K316), "", MasterData!K316)</f>
        <v/>
      </c>
      <c r="C316" s="57" t="str">
        <f>IF(ISBLANK(MasterData!L316), "", MasterData!L316)</f>
        <v/>
      </c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 ht="15.75" customHeight="1">
      <c r="A317" s="57" t="str">
        <f>IF(ISBLANK(MasterData!A317), "", MasterData!A317)</f>
        <v/>
      </c>
      <c r="B317" s="57" t="str">
        <f>IF(ISBLANK(MasterData!K317), "", MasterData!K317)</f>
        <v/>
      </c>
      <c r="C317" s="57" t="str">
        <f>IF(ISBLANK(MasterData!L317), "", MasterData!L317)</f>
        <v/>
      </c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 ht="15.75" customHeight="1">
      <c r="A318" s="57" t="str">
        <f>IF(ISBLANK(MasterData!A318), "", MasterData!A318)</f>
        <v/>
      </c>
      <c r="B318" s="57" t="str">
        <f>IF(ISBLANK(MasterData!K318), "", MasterData!K318)</f>
        <v/>
      </c>
      <c r="C318" s="57" t="str">
        <f>IF(ISBLANK(MasterData!L318), "", MasterData!L318)</f>
        <v/>
      </c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 ht="15.75" customHeight="1">
      <c r="A319" s="57" t="str">
        <f>IF(ISBLANK(MasterData!A319), "", MasterData!A319)</f>
        <v/>
      </c>
      <c r="B319" s="57" t="str">
        <f>IF(ISBLANK(MasterData!K319), "", MasterData!K319)</f>
        <v/>
      </c>
      <c r="C319" s="57" t="str">
        <f>IF(ISBLANK(MasterData!L319), "", MasterData!L319)</f>
        <v/>
      </c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 ht="15.75" customHeight="1">
      <c r="A320" s="57" t="str">
        <f>IF(ISBLANK(MasterData!A320), "", MasterData!A320)</f>
        <v/>
      </c>
      <c r="B320" s="57" t="str">
        <f>IF(ISBLANK(MasterData!K320), "", MasterData!K320)</f>
        <v/>
      </c>
      <c r="C320" s="57" t="str">
        <f>IF(ISBLANK(MasterData!L320), "", MasterData!L320)</f>
        <v/>
      </c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 ht="15.75" customHeight="1">
      <c r="A321" s="57" t="str">
        <f>IF(ISBLANK(MasterData!A321), "", MasterData!A321)</f>
        <v/>
      </c>
      <c r="B321" s="57" t="str">
        <f>IF(ISBLANK(MasterData!K321), "", MasterData!K321)</f>
        <v/>
      </c>
      <c r="C321" s="57" t="str">
        <f>IF(ISBLANK(MasterData!L321), "", MasterData!L321)</f>
        <v/>
      </c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 ht="15.75" customHeight="1">
      <c r="A322" s="57" t="str">
        <f>IF(ISBLANK(MasterData!A322), "", MasterData!A322)</f>
        <v/>
      </c>
      <c r="B322" s="57" t="str">
        <f>IF(ISBLANK(MasterData!K322), "", MasterData!K322)</f>
        <v/>
      </c>
      <c r="C322" s="57" t="str">
        <f>IF(ISBLANK(MasterData!L322), "", MasterData!L322)</f>
        <v/>
      </c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 ht="15.75" customHeight="1">
      <c r="A323" s="57" t="str">
        <f>IF(ISBLANK(MasterData!A323), "", MasterData!A323)</f>
        <v/>
      </c>
      <c r="B323" s="57" t="str">
        <f>IF(ISBLANK(MasterData!K323), "", MasterData!K323)</f>
        <v/>
      </c>
      <c r="C323" s="57" t="str">
        <f>IF(ISBLANK(MasterData!L323), "", MasterData!L323)</f>
        <v/>
      </c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 ht="15.75" customHeight="1">
      <c r="A324" s="57" t="str">
        <f>IF(ISBLANK(MasterData!A324), "", MasterData!A324)</f>
        <v/>
      </c>
      <c r="B324" s="57" t="str">
        <f>IF(ISBLANK(MasterData!K324), "", MasterData!K324)</f>
        <v/>
      </c>
      <c r="C324" s="57" t="str">
        <f>IF(ISBLANK(MasterData!L324), "", MasterData!L324)</f>
        <v/>
      </c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 ht="15.75" customHeight="1">
      <c r="A325" s="57" t="str">
        <f>IF(ISBLANK(MasterData!A325), "", MasterData!A325)</f>
        <v/>
      </c>
      <c r="B325" s="57" t="str">
        <f>IF(ISBLANK(MasterData!K325), "", MasterData!K325)</f>
        <v/>
      </c>
      <c r="C325" s="57" t="str">
        <f>IF(ISBLANK(MasterData!L325), "", MasterData!L325)</f>
        <v/>
      </c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 ht="15.75" customHeight="1">
      <c r="A326" s="57" t="str">
        <f>IF(ISBLANK(MasterData!A326), "", MasterData!A326)</f>
        <v/>
      </c>
      <c r="B326" s="57" t="str">
        <f>IF(ISBLANK(MasterData!K326), "", MasterData!K326)</f>
        <v/>
      </c>
      <c r="C326" s="57" t="str">
        <f>IF(ISBLANK(MasterData!L326), "", MasterData!L326)</f>
        <v/>
      </c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 ht="15.75" customHeight="1">
      <c r="A327" s="57" t="str">
        <f>IF(ISBLANK(MasterData!A327), "", MasterData!A327)</f>
        <v/>
      </c>
      <c r="B327" s="57" t="str">
        <f>IF(ISBLANK(MasterData!K327), "", MasterData!K327)</f>
        <v/>
      </c>
      <c r="C327" s="57" t="str">
        <f>IF(ISBLANK(MasterData!L327), "", MasterData!L327)</f>
        <v/>
      </c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 ht="15.75" customHeight="1">
      <c r="A328" s="57" t="str">
        <f>IF(ISBLANK(MasterData!A328), "", MasterData!A328)</f>
        <v/>
      </c>
      <c r="B328" s="57" t="str">
        <f>IF(ISBLANK(MasterData!K328), "", MasterData!K328)</f>
        <v/>
      </c>
      <c r="C328" s="57" t="str">
        <f>IF(ISBLANK(MasterData!L328), "", MasterData!L328)</f>
        <v/>
      </c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 ht="15.75" customHeight="1">
      <c r="A329" s="57" t="str">
        <f>IF(ISBLANK(MasterData!A329), "", MasterData!A329)</f>
        <v/>
      </c>
      <c r="B329" s="57" t="str">
        <f>IF(ISBLANK(MasterData!K329), "", MasterData!K329)</f>
        <v/>
      </c>
      <c r="C329" s="57" t="str">
        <f>IF(ISBLANK(MasterData!L329), "", MasterData!L329)</f>
        <v/>
      </c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 ht="15.75" customHeight="1">
      <c r="A330" s="57" t="str">
        <f>IF(ISBLANK(MasterData!A330), "", MasterData!A330)</f>
        <v/>
      </c>
      <c r="B330" s="57" t="str">
        <f>IF(ISBLANK(MasterData!K330), "", MasterData!K330)</f>
        <v/>
      </c>
      <c r="C330" s="57" t="str">
        <f>IF(ISBLANK(MasterData!L330), "", MasterData!L330)</f>
        <v/>
      </c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 ht="15.75" customHeight="1">
      <c r="A331" s="57" t="str">
        <f>IF(ISBLANK(MasterData!A331), "", MasterData!A331)</f>
        <v/>
      </c>
      <c r="B331" s="57" t="str">
        <f>IF(ISBLANK(MasterData!K331), "", MasterData!K331)</f>
        <v/>
      </c>
      <c r="C331" s="57" t="str">
        <f>IF(ISBLANK(MasterData!L331), "", MasterData!L331)</f>
        <v/>
      </c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 ht="15.75" customHeight="1">
      <c r="A332" s="57" t="str">
        <f>IF(ISBLANK(MasterData!A332), "", MasterData!A332)</f>
        <v/>
      </c>
      <c r="B332" s="57" t="str">
        <f>IF(ISBLANK(MasterData!K332), "", MasterData!K332)</f>
        <v/>
      </c>
      <c r="C332" s="57" t="str">
        <f>IF(ISBLANK(MasterData!L332), "", MasterData!L332)</f>
        <v/>
      </c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 ht="15.75" customHeight="1">
      <c r="A333" s="57" t="str">
        <f>IF(ISBLANK(MasterData!A333), "", MasterData!A333)</f>
        <v/>
      </c>
      <c r="B333" s="57" t="str">
        <f>IF(ISBLANK(MasterData!K333), "", MasterData!K333)</f>
        <v/>
      </c>
      <c r="C333" s="57" t="str">
        <f>IF(ISBLANK(MasterData!L333), "", MasterData!L333)</f>
        <v/>
      </c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 ht="15.75" customHeight="1">
      <c r="A334" s="57" t="str">
        <f>IF(ISBLANK(MasterData!A334), "", MasterData!A334)</f>
        <v/>
      </c>
      <c r="B334" s="57" t="str">
        <f>IF(ISBLANK(MasterData!K334), "", MasterData!K334)</f>
        <v/>
      </c>
      <c r="C334" s="57" t="str">
        <f>IF(ISBLANK(MasterData!L334), "", MasterData!L334)</f>
        <v/>
      </c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 ht="15.75" customHeight="1">
      <c r="A335" s="57" t="str">
        <f>IF(ISBLANK(MasterData!A335), "", MasterData!A335)</f>
        <v/>
      </c>
      <c r="B335" s="57" t="str">
        <f>IF(ISBLANK(MasterData!K335), "", MasterData!K335)</f>
        <v/>
      </c>
      <c r="C335" s="57" t="str">
        <f>IF(ISBLANK(MasterData!L335), "", MasterData!L335)</f>
        <v/>
      </c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 ht="15.75" customHeight="1">
      <c r="A336" s="57" t="str">
        <f>IF(ISBLANK(MasterData!A336), "", MasterData!A336)</f>
        <v/>
      </c>
      <c r="B336" s="57" t="str">
        <f>IF(ISBLANK(MasterData!K336), "", MasterData!K336)</f>
        <v/>
      </c>
      <c r="C336" s="57" t="str">
        <f>IF(ISBLANK(MasterData!L336), "", MasterData!L336)</f>
        <v/>
      </c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 ht="15.75" customHeight="1">
      <c r="A337" s="57" t="str">
        <f>IF(ISBLANK(MasterData!A337), "", MasterData!A337)</f>
        <v/>
      </c>
      <c r="B337" s="57" t="str">
        <f>IF(ISBLANK(MasterData!K337), "", MasterData!K337)</f>
        <v/>
      </c>
      <c r="C337" s="57" t="str">
        <f>IF(ISBLANK(MasterData!L337), "", MasterData!L337)</f>
        <v/>
      </c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 ht="15.75" customHeight="1">
      <c r="A338" s="57" t="str">
        <f>IF(ISBLANK(MasterData!A338), "", MasterData!A338)</f>
        <v/>
      </c>
      <c r="B338" s="57" t="str">
        <f>IF(ISBLANK(MasterData!K338), "", MasterData!K338)</f>
        <v/>
      </c>
      <c r="C338" s="57" t="str">
        <f>IF(ISBLANK(MasterData!L338), "", MasterData!L338)</f>
        <v/>
      </c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 ht="15.75" customHeight="1">
      <c r="A339" s="57" t="str">
        <f>IF(ISBLANK(MasterData!A339), "", MasterData!A339)</f>
        <v/>
      </c>
      <c r="B339" s="57" t="str">
        <f>IF(ISBLANK(MasterData!K339), "", MasterData!K339)</f>
        <v/>
      </c>
      <c r="C339" s="57" t="str">
        <f>IF(ISBLANK(MasterData!L339), "", MasterData!L339)</f>
        <v/>
      </c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 ht="15.75" customHeight="1">
      <c r="A340" s="57" t="str">
        <f>IF(ISBLANK(MasterData!A340), "", MasterData!A340)</f>
        <v/>
      </c>
      <c r="B340" s="57" t="str">
        <f>IF(ISBLANK(MasterData!K340), "", MasterData!K340)</f>
        <v/>
      </c>
      <c r="C340" s="57" t="str">
        <f>IF(ISBLANK(MasterData!L340), "", MasterData!L340)</f>
        <v/>
      </c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 ht="15.75" customHeight="1">
      <c r="A341" s="57" t="str">
        <f>IF(ISBLANK(MasterData!A341), "", MasterData!A341)</f>
        <v/>
      </c>
      <c r="B341" s="57" t="str">
        <f>IF(ISBLANK(MasterData!K341), "", MasterData!K341)</f>
        <v/>
      </c>
      <c r="C341" s="57" t="str">
        <f>IF(ISBLANK(MasterData!L341), "", MasterData!L341)</f>
        <v/>
      </c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 ht="15.75" customHeight="1">
      <c r="A342" s="57" t="str">
        <f>IF(ISBLANK(MasterData!A342), "", MasterData!A342)</f>
        <v/>
      </c>
      <c r="B342" s="57" t="str">
        <f>IF(ISBLANK(MasterData!K342), "", MasterData!K342)</f>
        <v/>
      </c>
      <c r="C342" s="57" t="str">
        <f>IF(ISBLANK(MasterData!L342), "", MasterData!L342)</f>
        <v/>
      </c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 ht="15.75" customHeight="1">
      <c r="A343" s="57" t="str">
        <f>IF(ISBLANK(MasterData!A343), "", MasterData!A343)</f>
        <v/>
      </c>
      <c r="B343" s="57" t="str">
        <f>IF(ISBLANK(MasterData!K343), "", MasterData!K343)</f>
        <v/>
      </c>
      <c r="C343" s="57" t="str">
        <f>IF(ISBLANK(MasterData!L343), "", MasterData!L343)</f>
        <v/>
      </c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 ht="15.75" customHeight="1">
      <c r="A344" s="57" t="str">
        <f>IF(ISBLANK(MasterData!A344), "", MasterData!A344)</f>
        <v/>
      </c>
      <c r="B344" s="57" t="str">
        <f>IF(ISBLANK(MasterData!K344), "", MasterData!K344)</f>
        <v/>
      </c>
      <c r="C344" s="57" t="str">
        <f>IF(ISBLANK(MasterData!L344), "", MasterData!L344)</f>
        <v/>
      </c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 ht="15.75" customHeight="1">
      <c r="A345" s="57" t="str">
        <f>IF(ISBLANK(MasterData!A345), "", MasterData!A345)</f>
        <v/>
      </c>
      <c r="B345" s="57" t="str">
        <f>IF(ISBLANK(MasterData!K345), "", MasterData!K345)</f>
        <v/>
      </c>
      <c r="C345" s="57" t="str">
        <f>IF(ISBLANK(MasterData!L345), "", MasterData!L345)</f>
        <v/>
      </c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 ht="15.75" customHeight="1">
      <c r="A346" s="57" t="str">
        <f>IF(ISBLANK(MasterData!A346), "", MasterData!A346)</f>
        <v/>
      </c>
      <c r="B346" s="57" t="str">
        <f>IF(ISBLANK(MasterData!K346), "", MasterData!K346)</f>
        <v/>
      </c>
      <c r="C346" s="57" t="str">
        <f>IF(ISBLANK(MasterData!L346), "", MasterData!L346)</f>
        <v/>
      </c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 ht="15.75" customHeight="1">
      <c r="A347" s="57" t="str">
        <f>IF(ISBLANK(MasterData!A347), "", MasterData!A347)</f>
        <v/>
      </c>
      <c r="B347" s="57" t="str">
        <f>IF(ISBLANK(MasterData!K347), "", MasterData!K347)</f>
        <v/>
      </c>
      <c r="C347" s="57" t="str">
        <f>IF(ISBLANK(MasterData!L347), "", MasterData!L347)</f>
        <v/>
      </c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 ht="15.75" customHeight="1">
      <c r="A348" s="57" t="str">
        <f>IF(ISBLANK(MasterData!A348), "", MasterData!A348)</f>
        <v/>
      </c>
      <c r="B348" s="57" t="str">
        <f>IF(ISBLANK(MasterData!K348), "", MasterData!K348)</f>
        <v/>
      </c>
      <c r="C348" s="57" t="str">
        <f>IF(ISBLANK(MasterData!L348), "", MasterData!L348)</f>
        <v/>
      </c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 ht="15.75" customHeight="1">
      <c r="A349" s="57" t="str">
        <f>IF(ISBLANK(MasterData!A349), "", MasterData!A349)</f>
        <v/>
      </c>
      <c r="B349" s="57" t="str">
        <f>IF(ISBLANK(MasterData!K349), "", MasterData!K349)</f>
        <v/>
      </c>
      <c r="C349" s="57" t="str">
        <f>IF(ISBLANK(MasterData!L349), "", MasterData!L349)</f>
        <v/>
      </c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 ht="15.75" customHeight="1">
      <c r="A350" s="57" t="str">
        <f>IF(ISBLANK(MasterData!A350), "", MasterData!A350)</f>
        <v/>
      </c>
      <c r="B350" s="57" t="str">
        <f>IF(ISBLANK(MasterData!K350), "", MasterData!K350)</f>
        <v/>
      </c>
      <c r="C350" s="57" t="str">
        <f>IF(ISBLANK(MasterData!L350), "", MasterData!L350)</f>
        <v/>
      </c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 ht="15.75" customHeight="1">
      <c r="A351" s="57" t="str">
        <f>IF(ISBLANK(MasterData!A351), "", MasterData!A351)</f>
        <v/>
      </c>
      <c r="B351" s="57" t="str">
        <f>IF(ISBLANK(MasterData!K351), "", MasterData!K351)</f>
        <v/>
      </c>
      <c r="C351" s="57" t="str">
        <f>IF(ISBLANK(MasterData!L351), "", MasterData!L351)</f>
        <v/>
      </c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 ht="15.75" customHeight="1">
      <c r="A352" s="57" t="str">
        <f>IF(ISBLANK(MasterData!A352), "", MasterData!A352)</f>
        <v/>
      </c>
      <c r="B352" s="57" t="str">
        <f>IF(ISBLANK(MasterData!K352), "", MasterData!K352)</f>
        <v/>
      </c>
      <c r="C352" s="57" t="str">
        <f>IF(ISBLANK(MasterData!L352), "", MasterData!L352)</f>
        <v/>
      </c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 ht="15.75" customHeight="1">
      <c r="A353" s="57" t="str">
        <f>IF(ISBLANK(MasterData!A353), "", MasterData!A353)</f>
        <v/>
      </c>
      <c r="B353" s="57" t="str">
        <f>IF(ISBLANK(MasterData!K353), "", MasterData!K353)</f>
        <v/>
      </c>
      <c r="C353" s="57" t="str">
        <f>IF(ISBLANK(MasterData!L353), "", MasterData!L353)</f>
        <v/>
      </c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 ht="15.75" customHeight="1">
      <c r="A354" s="57" t="str">
        <f>IF(ISBLANK(MasterData!A354), "", MasterData!A354)</f>
        <v/>
      </c>
      <c r="B354" s="57" t="str">
        <f>IF(ISBLANK(MasterData!K354), "", MasterData!K354)</f>
        <v/>
      </c>
      <c r="C354" s="57" t="str">
        <f>IF(ISBLANK(MasterData!L354), "", MasterData!L354)</f>
        <v/>
      </c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 ht="15.75" customHeight="1">
      <c r="A355" s="57" t="str">
        <f>IF(ISBLANK(MasterData!A355), "", MasterData!A355)</f>
        <v/>
      </c>
      <c r="B355" s="57" t="str">
        <f>IF(ISBLANK(MasterData!K355), "", MasterData!K355)</f>
        <v/>
      </c>
      <c r="C355" s="57" t="str">
        <f>IF(ISBLANK(MasterData!L355), "", MasterData!L355)</f>
        <v/>
      </c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 ht="15.75" customHeight="1">
      <c r="A356" s="57" t="str">
        <f>IF(ISBLANK(MasterData!A356), "", MasterData!A356)</f>
        <v/>
      </c>
      <c r="B356" s="57" t="str">
        <f>IF(ISBLANK(MasterData!K356), "", MasterData!K356)</f>
        <v/>
      </c>
      <c r="C356" s="57" t="str">
        <f>IF(ISBLANK(MasterData!L356), "", MasterData!L356)</f>
        <v/>
      </c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 ht="15.75" customHeight="1">
      <c r="A357" s="57" t="str">
        <f>IF(ISBLANK(MasterData!A357), "", MasterData!A357)</f>
        <v/>
      </c>
      <c r="B357" s="57" t="str">
        <f>IF(ISBLANK(MasterData!K357), "", MasterData!K357)</f>
        <v/>
      </c>
      <c r="C357" s="57" t="str">
        <f>IF(ISBLANK(MasterData!L357), "", MasterData!L357)</f>
        <v/>
      </c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 ht="15.75" customHeight="1">
      <c r="A358" s="57" t="str">
        <f>IF(ISBLANK(MasterData!A358), "", MasterData!A358)</f>
        <v/>
      </c>
      <c r="B358" s="57" t="str">
        <f>IF(ISBLANK(MasterData!K358), "", MasterData!K358)</f>
        <v/>
      </c>
      <c r="C358" s="57" t="str">
        <f>IF(ISBLANK(MasterData!L358), "", MasterData!L358)</f>
        <v/>
      </c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 ht="15.75" customHeight="1">
      <c r="A359" s="57" t="str">
        <f>IF(ISBLANK(MasterData!A359), "", MasterData!A359)</f>
        <v/>
      </c>
      <c r="B359" s="57" t="str">
        <f>IF(ISBLANK(MasterData!K359), "", MasterData!K359)</f>
        <v/>
      </c>
      <c r="C359" s="57" t="str">
        <f>IF(ISBLANK(MasterData!L359), "", MasterData!L359)</f>
        <v/>
      </c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 ht="15.75" customHeight="1">
      <c r="A360" s="57" t="str">
        <f>IF(ISBLANK(MasterData!A360), "", MasterData!A360)</f>
        <v/>
      </c>
      <c r="B360" s="57" t="str">
        <f>IF(ISBLANK(MasterData!K360), "", MasterData!K360)</f>
        <v/>
      </c>
      <c r="C360" s="57" t="str">
        <f>IF(ISBLANK(MasterData!L360), "", MasterData!L360)</f>
        <v/>
      </c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 ht="15.75" customHeight="1">
      <c r="A361" s="57" t="str">
        <f>IF(ISBLANK(MasterData!A361), "", MasterData!A361)</f>
        <v/>
      </c>
      <c r="B361" s="57" t="str">
        <f>IF(ISBLANK(MasterData!K361), "", MasterData!K361)</f>
        <v/>
      </c>
      <c r="C361" s="57" t="str">
        <f>IF(ISBLANK(MasterData!L361), "", MasterData!L361)</f>
        <v/>
      </c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 ht="15.75" customHeight="1">
      <c r="A362" s="57" t="str">
        <f>IF(ISBLANK(MasterData!A362), "", MasterData!A362)</f>
        <v/>
      </c>
      <c r="B362" s="57" t="str">
        <f>IF(ISBLANK(MasterData!K362), "", MasterData!K362)</f>
        <v/>
      </c>
      <c r="C362" s="57" t="str">
        <f>IF(ISBLANK(MasterData!L362), "", MasterData!L362)</f>
        <v/>
      </c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 ht="15.75" customHeight="1">
      <c r="A363" s="57" t="str">
        <f>IF(ISBLANK(MasterData!A363), "", MasterData!A363)</f>
        <v/>
      </c>
      <c r="B363" s="57" t="str">
        <f>IF(ISBLANK(MasterData!K363), "", MasterData!K363)</f>
        <v/>
      </c>
      <c r="C363" s="57" t="str">
        <f>IF(ISBLANK(MasterData!L363), "", MasterData!L363)</f>
        <v/>
      </c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 ht="15.75" customHeight="1">
      <c r="A364" s="57" t="str">
        <f>IF(ISBLANK(MasterData!A364), "", MasterData!A364)</f>
        <v/>
      </c>
      <c r="B364" s="57" t="str">
        <f>IF(ISBLANK(MasterData!K364), "", MasterData!K364)</f>
        <v/>
      </c>
      <c r="C364" s="57" t="str">
        <f>IF(ISBLANK(MasterData!L364), "", MasterData!L364)</f>
        <v/>
      </c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 ht="15.75" customHeight="1">
      <c r="A365" s="57" t="str">
        <f>IF(ISBLANK(MasterData!A365), "", MasterData!A365)</f>
        <v/>
      </c>
      <c r="B365" s="57" t="str">
        <f>IF(ISBLANK(MasterData!K365), "", MasterData!K365)</f>
        <v/>
      </c>
      <c r="C365" s="57" t="str">
        <f>IF(ISBLANK(MasterData!L365), "", MasterData!L365)</f>
        <v/>
      </c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 ht="15.75" customHeight="1">
      <c r="A366" s="57" t="str">
        <f>IF(ISBLANK(MasterData!A366), "", MasterData!A366)</f>
        <v/>
      </c>
      <c r="B366" s="57" t="str">
        <f>IF(ISBLANK(MasterData!K366), "", MasterData!K366)</f>
        <v/>
      </c>
      <c r="C366" s="57" t="str">
        <f>IF(ISBLANK(MasterData!L366), "", MasterData!L366)</f>
        <v/>
      </c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 ht="15.75" customHeight="1">
      <c r="A367" s="57" t="str">
        <f>IF(ISBLANK(MasterData!A367), "", MasterData!A367)</f>
        <v/>
      </c>
      <c r="B367" s="57" t="str">
        <f>IF(ISBLANK(MasterData!K367), "", MasterData!K367)</f>
        <v/>
      </c>
      <c r="C367" s="57" t="str">
        <f>IF(ISBLANK(MasterData!L367), "", MasterData!L367)</f>
        <v/>
      </c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 ht="15.75" customHeight="1">
      <c r="A368" s="57" t="str">
        <f>IF(ISBLANK(MasterData!A368), "", MasterData!A368)</f>
        <v/>
      </c>
      <c r="B368" s="57" t="str">
        <f>IF(ISBLANK(MasterData!K368), "", MasterData!K368)</f>
        <v/>
      </c>
      <c r="C368" s="57" t="str">
        <f>IF(ISBLANK(MasterData!L368), "", MasterData!L368)</f>
        <v/>
      </c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 ht="15.75" customHeight="1">
      <c r="A369" s="57" t="str">
        <f>IF(ISBLANK(MasterData!A369), "", MasterData!A369)</f>
        <v/>
      </c>
      <c r="B369" s="57" t="str">
        <f>IF(ISBLANK(MasterData!K369), "", MasterData!K369)</f>
        <v/>
      </c>
      <c r="C369" s="57" t="str">
        <f>IF(ISBLANK(MasterData!L369), "", MasterData!L369)</f>
        <v/>
      </c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 ht="15.75" customHeight="1">
      <c r="A370" s="57" t="str">
        <f>IF(ISBLANK(MasterData!A370), "", MasterData!A370)</f>
        <v/>
      </c>
      <c r="B370" s="57" t="str">
        <f>IF(ISBLANK(MasterData!K370), "", MasterData!K370)</f>
        <v/>
      </c>
      <c r="C370" s="57" t="str">
        <f>IF(ISBLANK(MasterData!L370), "", MasterData!L370)</f>
        <v/>
      </c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 ht="15.75" customHeight="1">
      <c r="A371" s="57" t="str">
        <f>IF(ISBLANK(MasterData!A371), "", MasterData!A371)</f>
        <v/>
      </c>
      <c r="B371" s="57" t="str">
        <f>IF(ISBLANK(MasterData!K371), "", MasterData!K371)</f>
        <v/>
      </c>
      <c r="C371" s="57" t="str">
        <f>IF(ISBLANK(MasterData!L371), "", MasterData!L371)</f>
        <v/>
      </c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 ht="15.75" customHeight="1">
      <c r="A372" s="57" t="str">
        <f>IF(ISBLANK(MasterData!A372), "", MasterData!A372)</f>
        <v/>
      </c>
      <c r="B372" s="57" t="str">
        <f>IF(ISBLANK(MasterData!K372), "", MasterData!K372)</f>
        <v/>
      </c>
      <c r="C372" s="57" t="str">
        <f>IF(ISBLANK(MasterData!L372), "", MasterData!L372)</f>
        <v/>
      </c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 ht="15.75" customHeight="1">
      <c r="A373" s="57" t="str">
        <f>IF(ISBLANK(MasterData!A373), "", MasterData!A373)</f>
        <v/>
      </c>
      <c r="B373" s="57" t="str">
        <f>IF(ISBLANK(MasterData!K373), "", MasterData!K373)</f>
        <v/>
      </c>
      <c r="C373" s="57" t="str">
        <f>IF(ISBLANK(MasterData!L373), "", MasterData!L373)</f>
        <v/>
      </c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 ht="15.75" customHeight="1">
      <c r="A374" s="57" t="str">
        <f>IF(ISBLANK(MasterData!A374), "", MasterData!A374)</f>
        <v/>
      </c>
      <c r="B374" s="57" t="str">
        <f>IF(ISBLANK(MasterData!K374), "", MasterData!K374)</f>
        <v/>
      </c>
      <c r="C374" s="57" t="str">
        <f>IF(ISBLANK(MasterData!L374), "", MasterData!L374)</f>
        <v/>
      </c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 ht="15.75" customHeight="1">
      <c r="A375" s="57" t="str">
        <f>IF(ISBLANK(MasterData!A375), "", MasterData!A375)</f>
        <v/>
      </c>
      <c r="B375" s="57" t="str">
        <f>IF(ISBLANK(MasterData!K375), "", MasterData!K375)</f>
        <v/>
      </c>
      <c r="C375" s="57" t="str">
        <f>IF(ISBLANK(MasterData!L375), "", MasterData!L375)</f>
        <v/>
      </c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 ht="15.75" customHeight="1">
      <c r="A376" s="57" t="str">
        <f>IF(ISBLANK(MasterData!A376), "", MasterData!A376)</f>
        <v/>
      </c>
      <c r="B376" s="57" t="str">
        <f>IF(ISBLANK(MasterData!K376), "", MasterData!K376)</f>
        <v/>
      </c>
      <c r="C376" s="57" t="str">
        <f>IF(ISBLANK(MasterData!L376), "", MasterData!L376)</f>
        <v/>
      </c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 ht="15.75" customHeight="1">
      <c r="A377" s="57" t="str">
        <f>IF(ISBLANK(MasterData!A377), "", MasterData!A377)</f>
        <v/>
      </c>
      <c r="B377" s="57" t="str">
        <f>IF(ISBLANK(MasterData!K377), "", MasterData!K377)</f>
        <v/>
      </c>
      <c r="C377" s="57" t="str">
        <f>IF(ISBLANK(MasterData!L377), "", MasterData!L377)</f>
        <v/>
      </c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 ht="15.75" customHeight="1">
      <c r="A378" s="57" t="str">
        <f>IF(ISBLANK(MasterData!A378), "", MasterData!A378)</f>
        <v/>
      </c>
      <c r="B378" s="57" t="str">
        <f>IF(ISBLANK(MasterData!K378), "", MasterData!K378)</f>
        <v/>
      </c>
      <c r="C378" s="57" t="str">
        <f>IF(ISBLANK(MasterData!L378), "", MasterData!L378)</f>
        <v/>
      </c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 ht="15.75" customHeight="1">
      <c r="A379" s="57" t="str">
        <f>IF(ISBLANK(MasterData!A379), "", MasterData!A379)</f>
        <v/>
      </c>
      <c r="B379" s="57" t="str">
        <f>IF(ISBLANK(MasterData!K379), "", MasterData!K379)</f>
        <v/>
      </c>
      <c r="C379" s="57" t="str">
        <f>IF(ISBLANK(MasterData!L379), "", MasterData!L379)</f>
        <v/>
      </c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 ht="15.75" customHeight="1">
      <c r="A380" s="57" t="str">
        <f>IF(ISBLANK(MasterData!A380), "", MasterData!A380)</f>
        <v/>
      </c>
      <c r="B380" s="57" t="str">
        <f>IF(ISBLANK(MasterData!K380), "", MasterData!K380)</f>
        <v/>
      </c>
      <c r="C380" s="57" t="str">
        <f>IF(ISBLANK(MasterData!L380), "", MasterData!L380)</f>
        <v/>
      </c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 ht="15.75" customHeight="1">
      <c r="A381" s="57" t="str">
        <f>IF(ISBLANK(MasterData!A381), "", MasterData!A381)</f>
        <v/>
      </c>
      <c r="B381" s="57" t="str">
        <f>IF(ISBLANK(MasterData!K381), "", MasterData!K381)</f>
        <v/>
      </c>
      <c r="C381" s="57" t="str">
        <f>IF(ISBLANK(MasterData!L381), "", MasterData!L381)</f>
        <v/>
      </c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 ht="15.75" customHeight="1">
      <c r="A382" s="57" t="str">
        <f>IF(ISBLANK(MasterData!A382), "", MasterData!A382)</f>
        <v/>
      </c>
      <c r="B382" s="57" t="str">
        <f>IF(ISBLANK(MasterData!K382), "", MasterData!K382)</f>
        <v/>
      </c>
      <c r="C382" s="57" t="str">
        <f>IF(ISBLANK(MasterData!L382), "", MasterData!L382)</f>
        <v/>
      </c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 ht="15.75" customHeight="1">
      <c r="A383" s="57" t="str">
        <f>IF(ISBLANK(MasterData!A383), "", MasterData!A383)</f>
        <v/>
      </c>
      <c r="B383" s="57" t="str">
        <f>IF(ISBLANK(MasterData!K383), "", MasterData!K383)</f>
        <v/>
      </c>
      <c r="C383" s="57" t="str">
        <f>IF(ISBLANK(MasterData!L383), "", MasterData!L383)</f>
        <v/>
      </c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 ht="15.75" customHeight="1">
      <c r="A384" s="57" t="str">
        <f>IF(ISBLANK(MasterData!A384), "", MasterData!A384)</f>
        <v/>
      </c>
      <c r="B384" s="57" t="str">
        <f>IF(ISBLANK(MasterData!K384), "", MasterData!K384)</f>
        <v/>
      </c>
      <c r="C384" s="57" t="str">
        <f>IF(ISBLANK(MasterData!L384), "", MasterData!L384)</f>
        <v/>
      </c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 ht="15.75" customHeight="1">
      <c r="A385" s="57" t="str">
        <f>IF(ISBLANK(MasterData!A385), "", MasterData!A385)</f>
        <v/>
      </c>
      <c r="B385" s="57" t="str">
        <f>IF(ISBLANK(MasterData!K385), "", MasterData!K385)</f>
        <v/>
      </c>
      <c r="C385" s="57" t="str">
        <f>IF(ISBLANK(MasterData!L385), "", MasterData!L385)</f>
        <v/>
      </c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 ht="15.75" customHeight="1">
      <c r="A386" s="57" t="str">
        <f>IF(ISBLANK(MasterData!A386), "", MasterData!A386)</f>
        <v/>
      </c>
      <c r="B386" s="57" t="str">
        <f>IF(ISBLANK(MasterData!K386), "", MasterData!K386)</f>
        <v/>
      </c>
      <c r="C386" s="57" t="str">
        <f>IF(ISBLANK(MasterData!L386), "", MasterData!L386)</f>
        <v/>
      </c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 ht="15.75" customHeight="1">
      <c r="A387" s="57" t="str">
        <f>IF(ISBLANK(MasterData!A387), "", MasterData!A387)</f>
        <v/>
      </c>
      <c r="B387" s="57" t="str">
        <f>IF(ISBLANK(MasterData!K387), "", MasterData!K387)</f>
        <v/>
      </c>
      <c r="C387" s="57" t="str">
        <f>IF(ISBLANK(MasterData!L387), "", MasterData!L387)</f>
        <v/>
      </c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 ht="15.75" customHeight="1">
      <c r="A388" s="57" t="str">
        <f>IF(ISBLANK(MasterData!A388), "", MasterData!A388)</f>
        <v/>
      </c>
      <c r="B388" s="57" t="str">
        <f>IF(ISBLANK(MasterData!K388), "", MasterData!K388)</f>
        <v/>
      </c>
      <c r="C388" s="57" t="str">
        <f>IF(ISBLANK(MasterData!L388), "", MasterData!L388)</f>
        <v/>
      </c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 ht="15.75" customHeight="1">
      <c r="A389" s="57" t="str">
        <f>IF(ISBLANK(MasterData!A389), "", MasterData!A389)</f>
        <v/>
      </c>
      <c r="B389" s="57" t="str">
        <f>IF(ISBLANK(MasterData!K389), "", MasterData!K389)</f>
        <v/>
      </c>
      <c r="C389" s="57" t="str">
        <f>IF(ISBLANK(MasterData!L389), "", MasterData!L389)</f>
        <v/>
      </c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 ht="15.75" customHeight="1">
      <c r="A390" s="57" t="str">
        <f>IF(ISBLANK(MasterData!A390), "", MasterData!A390)</f>
        <v/>
      </c>
      <c r="B390" s="57" t="str">
        <f>IF(ISBLANK(MasterData!K390), "", MasterData!K390)</f>
        <v/>
      </c>
      <c r="C390" s="57" t="str">
        <f>IF(ISBLANK(MasterData!L390), "", MasterData!L390)</f>
        <v/>
      </c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 ht="15.75" customHeight="1">
      <c r="A391" s="57" t="str">
        <f>IF(ISBLANK(MasterData!A391), "", MasterData!A391)</f>
        <v/>
      </c>
      <c r="B391" s="57" t="str">
        <f>IF(ISBLANK(MasterData!K391), "", MasterData!K391)</f>
        <v/>
      </c>
      <c r="C391" s="57" t="str">
        <f>IF(ISBLANK(MasterData!L391), "", MasterData!L391)</f>
        <v/>
      </c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 ht="15.75" customHeight="1">
      <c r="A392" s="57" t="str">
        <f>IF(ISBLANK(MasterData!A392), "", MasterData!A392)</f>
        <v/>
      </c>
      <c r="B392" s="57" t="str">
        <f>IF(ISBLANK(MasterData!K392), "", MasterData!K392)</f>
        <v/>
      </c>
      <c r="C392" s="57" t="str">
        <f>IF(ISBLANK(MasterData!L392), "", MasterData!L392)</f>
        <v/>
      </c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 ht="15.75" customHeight="1">
      <c r="A393" s="57" t="str">
        <f>IF(ISBLANK(MasterData!A393), "", MasterData!A393)</f>
        <v/>
      </c>
      <c r="B393" s="57" t="str">
        <f>IF(ISBLANK(MasterData!K393), "", MasterData!K393)</f>
        <v/>
      </c>
      <c r="C393" s="57" t="str">
        <f>IF(ISBLANK(MasterData!L393), "", MasterData!L393)</f>
        <v/>
      </c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 ht="15.75" customHeight="1">
      <c r="A394" s="57" t="str">
        <f>IF(ISBLANK(MasterData!A394), "", MasterData!A394)</f>
        <v/>
      </c>
      <c r="B394" s="57" t="str">
        <f>IF(ISBLANK(MasterData!K394), "", MasterData!K394)</f>
        <v/>
      </c>
      <c r="C394" s="57" t="str">
        <f>IF(ISBLANK(MasterData!L394), "", MasterData!L394)</f>
        <v/>
      </c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 ht="15.75" customHeight="1">
      <c r="A395" s="57" t="str">
        <f>IF(ISBLANK(MasterData!A395), "", MasterData!A395)</f>
        <v/>
      </c>
      <c r="B395" s="57" t="str">
        <f>IF(ISBLANK(MasterData!K395), "", MasterData!K395)</f>
        <v/>
      </c>
      <c r="C395" s="57" t="str">
        <f>IF(ISBLANK(MasterData!L395), "", MasterData!L395)</f>
        <v/>
      </c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 ht="15.75" customHeight="1">
      <c r="A396" s="57" t="str">
        <f>IF(ISBLANK(MasterData!A396), "", MasterData!A396)</f>
        <v/>
      </c>
      <c r="B396" s="57" t="str">
        <f>IF(ISBLANK(MasterData!K396), "", MasterData!K396)</f>
        <v/>
      </c>
      <c r="C396" s="57" t="str">
        <f>IF(ISBLANK(MasterData!L396), "", MasterData!L396)</f>
        <v/>
      </c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 ht="15.75" customHeight="1">
      <c r="A397" s="57" t="str">
        <f>IF(ISBLANK(MasterData!A397), "", MasterData!A397)</f>
        <v/>
      </c>
      <c r="B397" s="57" t="str">
        <f>IF(ISBLANK(MasterData!K397), "", MasterData!K397)</f>
        <v/>
      </c>
      <c r="C397" s="57" t="str">
        <f>IF(ISBLANK(MasterData!L397), "", MasterData!L397)</f>
        <v/>
      </c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 ht="15.75" customHeight="1">
      <c r="A398" s="57" t="str">
        <f>IF(ISBLANK(MasterData!A398), "", MasterData!A398)</f>
        <v/>
      </c>
      <c r="B398" s="57" t="str">
        <f>IF(ISBLANK(MasterData!K398), "", MasterData!K398)</f>
        <v/>
      </c>
      <c r="C398" s="57" t="str">
        <f>IF(ISBLANK(MasterData!L398), "", MasterData!L398)</f>
        <v/>
      </c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 ht="15.75" customHeight="1">
      <c r="A399" s="57" t="str">
        <f>IF(ISBLANK(MasterData!A399), "", MasterData!A399)</f>
        <v/>
      </c>
      <c r="B399" s="57" t="str">
        <f>IF(ISBLANK(MasterData!K399), "", MasterData!K399)</f>
        <v/>
      </c>
      <c r="C399" s="57" t="str">
        <f>IF(ISBLANK(MasterData!L399), "", MasterData!L399)</f>
        <v/>
      </c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 ht="15.75" customHeight="1">
      <c r="A400" s="57" t="str">
        <f>IF(ISBLANK(MasterData!A400), "", MasterData!A400)</f>
        <v/>
      </c>
      <c r="B400" s="57" t="str">
        <f>IF(ISBLANK(MasterData!K400), "", MasterData!K400)</f>
        <v/>
      </c>
      <c r="C400" s="57" t="str">
        <f>IF(ISBLANK(MasterData!L400), "", MasterData!L400)</f>
        <v/>
      </c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 ht="15.75" customHeight="1">
      <c r="A401" s="57" t="str">
        <f>IF(ISBLANK(MasterData!A401), "", MasterData!A401)</f>
        <v/>
      </c>
      <c r="B401" s="57" t="str">
        <f>IF(ISBLANK(MasterData!K401), "", MasterData!K401)</f>
        <v/>
      </c>
      <c r="C401" s="57" t="str">
        <f>IF(ISBLANK(MasterData!L401), "", MasterData!L401)</f>
        <v/>
      </c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 ht="15.75" customHeight="1">
      <c r="A402" s="57" t="str">
        <f>IF(ISBLANK(MasterData!A402), "", MasterData!A402)</f>
        <v/>
      </c>
      <c r="B402" s="57" t="str">
        <f>IF(ISBLANK(MasterData!K402), "", MasterData!K402)</f>
        <v/>
      </c>
      <c r="C402" s="57" t="str">
        <f>IF(ISBLANK(MasterData!L402), "", MasterData!L402)</f>
        <v/>
      </c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 ht="15.75" customHeight="1">
      <c r="A403" s="57" t="str">
        <f>IF(ISBLANK(MasterData!A403), "", MasterData!A403)</f>
        <v/>
      </c>
      <c r="B403" s="57" t="str">
        <f>IF(ISBLANK(MasterData!K403), "", MasterData!K403)</f>
        <v/>
      </c>
      <c r="C403" s="57" t="str">
        <f>IF(ISBLANK(MasterData!L403), "", MasterData!L403)</f>
        <v/>
      </c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 ht="15.75" customHeight="1">
      <c r="A404" s="57" t="str">
        <f>IF(ISBLANK(MasterData!A404), "", MasterData!A404)</f>
        <v/>
      </c>
      <c r="B404" s="57" t="str">
        <f>IF(ISBLANK(MasterData!K404), "", MasterData!K404)</f>
        <v/>
      </c>
      <c r="C404" s="57" t="str">
        <f>IF(ISBLANK(MasterData!L404), "", MasterData!L404)</f>
        <v/>
      </c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 ht="15.75" customHeight="1">
      <c r="A405" s="57" t="str">
        <f>IF(ISBLANK(MasterData!A405), "", MasterData!A405)</f>
        <v/>
      </c>
      <c r="B405" s="57" t="str">
        <f>IF(ISBLANK(MasterData!K405), "", MasterData!K405)</f>
        <v/>
      </c>
      <c r="C405" s="57" t="str">
        <f>IF(ISBLANK(MasterData!L405), "", MasterData!L405)</f>
        <v/>
      </c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 ht="15.75" customHeight="1">
      <c r="A406" s="57" t="str">
        <f>IF(ISBLANK(MasterData!A406), "", MasterData!A406)</f>
        <v/>
      </c>
      <c r="B406" s="57" t="str">
        <f>IF(ISBLANK(MasterData!K406), "", MasterData!K406)</f>
        <v/>
      </c>
      <c r="C406" s="57" t="str">
        <f>IF(ISBLANK(MasterData!L406), "", MasterData!L406)</f>
        <v/>
      </c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 ht="15.75" customHeight="1">
      <c r="A407" s="57" t="str">
        <f>IF(ISBLANK(MasterData!A407), "", MasterData!A407)</f>
        <v/>
      </c>
      <c r="B407" s="57" t="str">
        <f>IF(ISBLANK(MasterData!K407), "", MasterData!K407)</f>
        <v/>
      </c>
      <c r="C407" s="57" t="str">
        <f>IF(ISBLANK(MasterData!L407), "", MasterData!L407)</f>
        <v/>
      </c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 ht="15.75" customHeight="1">
      <c r="A408" s="57" t="str">
        <f>IF(ISBLANK(MasterData!A408), "", MasterData!A408)</f>
        <v/>
      </c>
      <c r="B408" s="57" t="str">
        <f>IF(ISBLANK(MasterData!K408), "", MasterData!K408)</f>
        <v/>
      </c>
      <c r="C408" s="57" t="str">
        <f>IF(ISBLANK(MasterData!L408), "", MasterData!L408)</f>
        <v/>
      </c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 ht="15.75" customHeight="1">
      <c r="A409" s="57" t="str">
        <f>IF(ISBLANK(MasterData!A409), "", MasterData!A409)</f>
        <v/>
      </c>
      <c r="B409" s="57" t="str">
        <f>IF(ISBLANK(MasterData!K409), "", MasterData!K409)</f>
        <v/>
      </c>
      <c r="C409" s="57" t="str">
        <f>IF(ISBLANK(MasterData!L409), "", MasterData!L409)</f>
        <v/>
      </c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 ht="15.75" customHeight="1">
      <c r="A410" s="57" t="str">
        <f>IF(ISBLANK(MasterData!A410), "", MasterData!A410)</f>
        <v/>
      </c>
      <c r="B410" s="57" t="str">
        <f>IF(ISBLANK(MasterData!K410), "", MasterData!K410)</f>
        <v/>
      </c>
      <c r="C410" s="57" t="str">
        <f>IF(ISBLANK(MasterData!L410), "", MasterData!L410)</f>
        <v/>
      </c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 ht="15.75" customHeight="1">
      <c r="A411" s="57" t="str">
        <f>IF(ISBLANK(MasterData!A411), "", MasterData!A411)</f>
        <v/>
      </c>
      <c r="B411" s="57" t="str">
        <f>IF(ISBLANK(MasterData!K411), "", MasterData!K411)</f>
        <v/>
      </c>
      <c r="C411" s="57" t="str">
        <f>IF(ISBLANK(MasterData!L411), "", MasterData!L411)</f>
        <v/>
      </c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 ht="15.75" customHeight="1">
      <c r="A412" s="57" t="str">
        <f>IF(ISBLANK(MasterData!A412), "", MasterData!A412)</f>
        <v/>
      </c>
      <c r="B412" s="57" t="str">
        <f>IF(ISBLANK(MasterData!K412), "", MasterData!K412)</f>
        <v/>
      </c>
      <c r="C412" s="57" t="str">
        <f>IF(ISBLANK(MasterData!L412), "", MasterData!L412)</f>
        <v/>
      </c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 ht="15.75" customHeight="1">
      <c r="A413" s="57" t="str">
        <f>IF(ISBLANK(MasterData!A413), "", MasterData!A413)</f>
        <v/>
      </c>
      <c r="B413" s="57" t="str">
        <f>IF(ISBLANK(MasterData!K413), "", MasterData!K413)</f>
        <v/>
      </c>
      <c r="C413" s="57" t="str">
        <f>IF(ISBLANK(MasterData!L413), "", MasterData!L413)</f>
        <v/>
      </c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 ht="15.75" customHeight="1">
      <c r="A414" s="57" t="str">
        <f>IF(ISBLANK(MasterData!A414), "", MasterData!A414)</f>
        <v/>
      </c>
      <c r="B414" s="57" t="str">
        <f>IF(ISBLANK(MasterData!K414), "", MasterData!K414)</f>
        <v/>
      </c>
      <c r="C414" s="57" t="str">
        <f>IF(ISBLANK(MasterData!L414), "", MasterData!L414)</f>
        <v/>
      </c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 ht="15.75" customHeight="1">
      <c r="A415" s="57" t="str">
        <f>IF(ISBLANK(MasterData!A415), "", MasterData!A415)</f>
        <v/>
      </c>
      <c r="B415" s="57" t="str">
        <f>IF(ISBLANK(MasterData!K415), "", MasterData!K415)</f>
        <v/>
      </c>
      <c r="C415" s="57" t="str">
        <f>IF(ISBLANK(MasterData!L415), "", MasterData!L415)</f>
        <v/>
      </c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 ht="15.75" customHeight="1">
      <c r="A416" s="57" t="str">
        <f>IF(ISBLANK(MasterData!A416), "", MasterData!A416)</f>
        <v/>
      </c>
      <c r="B416" s="57" t="str">
        <f>IF(ISBLANK(MasterData!K416), "", MasterData!K416)</f>
        <v/>
      </c>
      <c r="C416" s="57" t="str">
        <f>IF(ISBLANK(MasterData!L416), "", MasterData!L416)</f>
        <v/>
      </c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 ht="15.75" customHeight="1">
      <c r="A417" s="57" t="str">
        <f>IF(ISBLANK(MasterData!A417), "", MasterData!A417)</f>
        <v/>
      </c>
      <c r="B417" s="57" t="str">
        <f>IF(ISBLANK(MasterData!K417), "", MasterData!K417)</f>
        <v/>
      </c>
      <c r="C417" s="57" t="str">
        <f>IF(ISBLANK(MasterData!L417), "", MasterData!L417)</f>
        <v/>
      </c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 ht="15.75" customHeight="1">
      <c r="A418" s="57" t="str">
        <f>IF(ISBLANK(MasterData!A418), "", MasterData!A418)</f>
        <v/>
      </c>
      <c r="B418" s="57" t="str">
        <f>IF(ISBLANK(MasterData!K418), "", MasterData!K418)</f>
        <v/>
      </c>
      <c r="C418" s="57" t="str">
        <f>IF(ISBLANK(MasterData!L418), "", MasterData!L418)</f>
        <v/>
      </c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 ht="15.75" customHeight="1">
      <c r="A419" s="57" t="str">
        <f>IF(ISBLANK(MasterData!A419), "", MasterData!A419)</f>
        <v/>
      </c>
      <c r="B419" s="57" t="str">
        <f>IF(ISBLANK(MasterData!K419), "", MasterData!K419)</f>
        <v/>
      </c>
      <c r="C419" s="57" t="str">
        <f>IF(ISBLANK(MasterData!L419), "", MasterData!L419)</f>
        <v/>
      </c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 ht="15.75" customHeight="1">
      <c r="A420" s="57" t="str">
        <f>IF(ISBLANK(MasterData!A420), "", MasterData!A420)</f>
        <v/>
      </c>
      <c r="B420" s="57" t="str">
        <f>IF(ISBLANK(MasterData!K420), "", MasterData!K420)</f>
        <v/>
      </c>
      <c r="C420" s="57" t="str">
        <f>IF(ISBLANK(MasterData!L420), "", MasterData!L420)</f>
        <v/>
      </c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 ht="15.75" customHeight="1">
      <c r="A421" s="57" t="str">
        <f>IF(ISBLANK(MasterData!A421), "", MasterData!A421)</f>
        <v/>
      </c>
      <c r="B421" s="57" t="str">
        <f>IF(ISBLANK(MasterData!K421), "", MasterData!K421)</f>
        <v/>
      </c>
      <c r="C421" s="57" t="str">
        <f>IF(ISBLANK(MasterData!L421), "", MasterData!L421)</f>
        <v/>
      </c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 ht="15.75" customHeight="1">
      <c r="A422" s="57" t="str">
        <f>IF(ISBLANK(MasterData!A422), "", MasterData!A422)</f>
        <v/>
      </c>
      <c r="B422" s="57" t="str">
        <f>IF(ISBLANK(MasterData!K422), "", MasterData!K422)</f>
        <v/>
      </c>
      <c r="C422" s="57" t="str">
        <f>IF(ISBLANK(MasterData!L422), "", MasterData!L422)</f>
        <v/>
      </c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 ht="15.75" customHeight="1">
      <c r="A423" s="57" t="str">
        <f>IF(ISBLANK(MasterData!A423), "", MasterData!A423)</f>
        <v/>
      </c>
      <c r="B423" s="57" t="str">
        <f>IF(ISBLANK(MasterData!K423), "", MasterData!K423)</f>
        <v/>
      </c>
      <c r="C423" s="57" t="str">
        <f>IF(ISBLANK(MasterData!L423), "", MasterData!L423)</f>
        <v/>
      </c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 ht="15.75" customHeight="1">
      <c r="A424" s="57" t="str">
        <f>IF(ISBLANK(MasterData!A424), "", MasterData!A424)</f>
        <v/>
      </c>
      <c r="B424" s="57" t="str">
        <f>IF(ISBLANK(MasterData!K424), "", MasterData!K424)</f>
        <v/>
      </c>
      <c r="C424" s="57" t="str">
        <f>IF(ISBLANK(MasterData!L424), "", MasterData!L424)</f>
        <v/>
      </c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 ht="15.75" customHeight="1">
      <c r="A425" s="57" t="str">
        <f>IF(ISBLANK(MasterData!A425), "", MasterData!A425)</f>
        <v/>
      </c>
      <c r="B425" s="57" t="str">
        <f>IF(ISBLANK(MasterData!K425), "", MasterData!K425)</f>
        <v/>
      </c>
      <c r="C425" s="57" t="str">
        <f>IF(ISBLANK(MasterData!L425), "", MasterData!L425)</f>
        <v/>
      </c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 ht="15.75" customHeight="1">
      <c r="A426" s="57" t="str">
        <f>IF(ISBLANK(MasterData!A426), "", MasterData!A426)</f>
        <v/>
      </c>
      <c r="B426" s="57" t="str">
        <f>IF(ISBLANK(MasterData!K426), "", MasterData!K426)</f>
        <v/>
      </c>
      <c r="C426" s="57" t="str">
        <f>IF(ISBLANK(MasterData!L426), "", MasterData!L426)</f>
        <v/>
      </c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 ht="15.75" customHeight="1">
      <c r="A427" s="57" t="str">
        <f>IF(ISBLANK(MasterData!A427), "", MasterData!A427)</f>
        <v/>
      </c>
      <c r="B427" s="57" t="str">
        <f>IF(ISBLANK(MasterData!K427), "", MasterData!K427)</f>
        <v/>
      </c>
      <c r="C427" s="57" t="str">
        <f>IF(ISBLANK(MasterData!L427), "", MasterData!L427)</f>
        <v/>
      </c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 ht="15.75" customHeight="1">
      <c r="A428" s="57" t="str">
        <f>IF(ISBLANK(MasterData!A428), "", MasterData!A428)</f>
        <v/>
      </c>
      <c r="B428" s="57" t="str">
        <f>IF(ISBLANK(MasterData!K428), "", MasterData!K428)</f>
        <v/>
      </c>
      <c r="C428" s="57" t="str">
        <f>IF(ISBLANK(MasterData!L428), "", MasterData!L428)</f>
        <v/>
      </c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 ht="15.75" customHeight="1">
      <c r="A429" s="57" t="str">
        <f>IF(ISBLANK(MasterData!A429), "", MasterData!A429)</f>
        <v/>
      </c>
      <c r="B429" s="57" t="str">
        <f>IF(ISBLANK(MasterData!K429), "", MasterData!K429)</f>
        <v/>
      </c>
      <c r="C429" s="57" t="str">
        <f>IF(ISBLANK(MasterData!L429), "", MasterData!L429)</f>
        <v/>
      </c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 ht="15.75" customHeight="1">
      <c r="A430" s="57" t="str">
        <f>IF(ISBLANK(MasterData!A430), "", MasterData!A430)</f>
        <v/>
      </c>
      <c r="B430" s="57" t="str">
        <f>IF(ISBLANK(MasterData!K430), "", MasterData!K430)</f>
        <v/>
      </c>
      <c r="C430" s="57" t="str">
        <f>IF(ISBLANK(MasterData!L430), "", MasterData!L430)</f>
        <v/>
      </c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 ht="15.75" customHeight="1">
      <c r="A431" s="57" t="str">
        <f>IF(ISBLANK(MasterData!A431), "", MasterData!A431)</f>
        <v/>
      </c>
      <c r="B431" s="57" t="str">
        <f>IF(ISBLANK(MasterData!K431), "", MasterData!K431)</f>
        <v/>
      </c>
      <c r="C431" s="57" t="str">
        <f>IF(ISBLANK(MasterData!L431), "", MasterData!L431)</f>
        <v/>
      </c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 ht="15.75" customHeight="1">
      <c r="A432" s="57" t="str">
        <f>IF(ISBLANK(MasterData!A432), "", MasterData!A432)</f>
        <v/>
      </c>
      <c r="B432" s="57" t="str">
        <f>IF(ISBLANK(MasterData!K432), "", MasterData!K432)</f>
        <v/>
      </c>
      <c r="C432" s="57" t="str">
        <f>IF(ISBLANK(MasterData!L432), "", MasterData!L432)</f>
        <v/>
      </c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 ht="15.75" customHeight="1">
      <c r="A433" s="57" t="str">
        <f>IF(ISBLANK(MasterData!A433), "", MasterData!A433)</f>
        <v/>
      </c>
      <c r="B433" s="57" t="str">
        <f>IF(ISBLANK(MasterData!K433), "", MasterData!K433)</f>
        <v/>
      </c>
      <c r="C433" s="57" t="str">
        <f>IF(ISBLANK(MasterData!L433), "", MasterData!L433)</f>
        <v/>
      </c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 ht="15.75" customHeight="1">
      <c r="A434" s="57" t="str">
        <f>IF(ISBLANK(MasterData!A434), "", MasterData!A434)</f>
        <v/>
      </c>
      <c r="B434" s="57" t="str">
        <f>IF(ISBLANK(MasterData!K434), "", MasterData!K434)</f>
        <v/>
      </c>
      <c r="C434" s="57" t="str">
        <f>IF(ISBLANK(MasterData!L434), "", MasterData!L434)</f>
        <v/>
      </c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 ht="15.75" customHeight="1">
      <c r="A435" s="57" t="str">
        <f>IF(ISBLANK(MasterData!A435), "", MasterData!A435)</f>
        <v/>
      </c>
      <c r="B435" s="57" t="str">
        <f>IF(ISBLANK(MasterData!K435), "", MasterData!K435)</f>
        <v/>
      </c>
      <c r="C435" s="57" t="str">
        <f>IF(ISBLANK(MasterData!L435), "", MasterData!L435)</f>
        <v/>
      </c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 ht="15.75" customHeight="1">
      <c r="A436" s="57" t="str">
        <f>IF(ISBLANK(MasterData!A436), "", MasterData!A436)</f>
        <v/>
      </c>
      <c r="B436" s="57" t="str">
        <f>IF(ISBLANK(MasterData!K436), "", MasterData!K436)</f>
        <v/>
      </c>
      <c r="C436" s="57" t="str">
        <f>IF(ISBLANK(MasterData!L436), "", MasterData!L436)</f>
        <v/>
      </c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 ht="15.75" customHeight="1">
      <c r="A437" s="57" t="str">
        <f>IF(ISBLANK(MasterData!A437), "", MasterData!A437)</f>
        <v/>
      </c>
      <c r="B437" s="57" t="str">
        <f>IF(ISBLANK(MasterData!K437), "", MasterData!K437)</f>
        <v/>
      </c>
      <c r="C437" s="57" t="str">
        <f>IF(ISBLANK(MasterData!L437), "", MasterData!L437)</f>
        <v/>
      </c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 ht="15.75" customHeight="1">
      <c r="A438" s="57" t="str">
        <f>IF(ISBLANK(MasterData!A438), "", MasterData!A438)</f>
        <v/>
      </c>
      <c r="B438" s="57" t="str">
        <f>IF(ISBLANK(MasterData!K438), "", MasterData!K438)</f>
        <v/>
      </c>
      <c r="C438" s="57" t="str">
        <f>IF(ISBLANK(MasterData!L438), "", MasterData!L438)</f>
        <v/>
      </c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 ht="15.75" customHeight="1">
      <c r="A439" s="57" t="str">
        <f>IF(ISBLANK(MasterData!A439), "", MasterData!A439)</f>
        <v/>
      </c>
      <c r="B439" s="57" t="str">
        <f>IF(ISBLANK(MasterData!K439), "", MasterData!K439)</f>
        <v/>
      </c>
      <c r="C439" s="57" t="str">
        <f>IF(ISBLANK(MasterData!L439), "", MasterData!L439)</f>
        <v/>
      </c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 ht="15.75" customHeight="1">
      <c r="A440" s="57" t="str">
        <f>IF(ISBLANK(MasterData!A440), "", MasterData!A440)</f>
        <v/>
      </c>
      <c r="B440" s="57" t="str">
        <f>IF(ISBLANK(MasterData!K440), "", MasterData!K440)</f>
        <v/>
      </c>
      <c r="C440" s="57" t="str">
        <f>IF(ISBLANK(MasterData!L440), "", MasterData!L440)</f>
        <v/>
      </c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 ht="15.75" customHeight="1">
      <c r="A441" s="57" t="str">
        <f>IF(ISBLANK(MasterData!A441), "", MasterData!A441)</f>
        <v/>
      </c>
      <c r="B441" s="57" t="str">
        <f>IF(ISBLANK(MasterData!K441), "", MasterData!K441)</f>
        <v/>
      </c>
      <c r="C441" s="57" t="str">
        <f>IF(ISBLANK(MasterData!L441), "", MasterData!L441)</f>
        <v/>
      </c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 ht="15.75" customHeight="1">
      <c r="A442" s="57" t="str">
        <f>IF(ISBLANK(MasterData!A442), "", MasterData!A442)</f>
        <v/>
      </c>
      <c r="B442" s="57" t="str">
        <f>IF(ISBLANK(MasterData!K442), "", MasterData!K442)</f>
        <v/>
      </c>
      <c r="C442" s="57" t="str">
        <f>IF(ISBLANK(MasterData!L442), "", MasterData!L442)</f>
        <v/>
      </c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 ht="15.75" customHeight="1">
      <c r="A443" s="57" t="str">
        <f>IF(ISBLANK(MasterData!A443), "", MasterData!A443)</f>
        <v/>
      </c>
      <c r="B443" s="57" t="str">
        <f>IF(ISBLANK(MasterData!K443), "", MasterData!K443)</f>
        <v/>
      </c>
      <c r="C443" s="57" t="str">
        <f>IF(ISBLANK(MasterData!L443), "", MasterData!L443)</f>
        <v/>
      </c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 ht="15.75" customHeight="1">
      <c r="A444" s="57" t="str">
        <f>IF(ISBLANK(MasterData!A444), "", MasterData!A444)</f>
        <v/>
      </c>
      <c r="B444" s="57" t="str">
        <f>IF(ISBLANK(MasterData!K444), "", MasterData!K444)</f>
        <v/>
      </c>
      <c r="C444" s="57" t="str">
        <f>IF(ISBLANK(MasterData!L444), "", MasterData!L444)</f>
        <v/>
      </c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 ht="15.75" customHeight="1">
      <c r="A445" s="57" t="str">
        <f>IF(ISBLANK(MasterData!A445), "", MasterData!A445)</f>
        <v/>
      </c>
      <c r="B445" s="57" t="str">
        <f>IF(ISBLANK(MasterData!K445), "", MasterData!K445)</f>
        <v/>
      </c>
      <c r="C445" s="57" t="str">
        <f>IF(ISBLANK(MasterData!L445), "", MasterData!L445)</f>
        <v/>
      </c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 ht="15.75" customHeight="1">
      <c r="A446" s="57" t="str">
        <f>IF(ISBLANK(MasterData!A446), "", MasterData!A446)</f>
        <v/>
      </c>
      <c r="B446" s="57" t="str">
        <f>IF(ISBLANK(MasterData!K446), "", MasterData!K446)</f>
        <v/>
      </c>
      <c r="C446" s="57" t="str">
        <f>IF(ISBLANK(MasterData!L446), "", MasterData!L446)</f>
        <v/>
      </c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 ht="15.75" customHeight="1">
      <c r="A447" s="57" t="str">
        <f>IF(ISBLANK(MasterData!A447), "", MasterData!A447)</f>
        <v/>
      </c>
      <c r="B447" s="57" t="str">
        <f>IF(ISBLANK(MasterData!K447), "", MasterData!K447)</f>
        <v/>
      </c>
      <c r="C447" s="57" t="str">
        <f>IF(ISBLANK(MasterData!L447), "", MasterData!L447)</f>
        <v/>
      </c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 ht="15.75" customHeight="1">
      <c r="A448" s="57" t="str">
        <f>IF(ISBLANK(MasterData!A448), "", MasterData!A448)</f>
        <v/>
      </c>
      <c r="B448" s="57" t="str">
        <f>IF(ISBLANK(MasterData!K448), "", MasterData!K448)</f>
        <v/>
      </c>
      <c r="C448" s="57" t="str">
        <f>IF(ISBLANK(MasterData!L448), "", MasterData!L448)</f>
        <v/>
      </c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 ht="15.75" customHeight="1">
      <c r="A449" s="57" t="str">
        <f>IF(ISBLANK(MasterData!A449), "", MasterData!A449)</f>
        <v/>
      </c>
      <c r="B449" s="57" t="str">
        <f>IF(ISBLANK(MasterData!K449), "", MasterData!K449)</f>
        <v/>
      </c>
      <c r="C449" s="57" t="str">
        <f>IF(ISBLANK(MasterData!L449), "", MasterData!L449)</f>
        <v/>
      </c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 ht="15.75" customHeight="1">
      <c r="A450" s="57" t="str">
        <f>IF(ISBLANK(MasterData!A450), "", MasterData!A450)</f>
        <v/>
      </c>
      <c r="B450" s="57" t="str">
        <f>IF(ISBLANK(MasterData!K450), "", MasterData!K450)</f>
        <v/>
      </c>
      <c r="C450" s="57" t="str">
        <f>IF(ISBLANK(MasterData!L450), "", MasterData!L450)</f>
        <v/>
      </c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 ht="15.75" customHeight="1">
      <c r="A451" s="57" t="str">
        <f>IF(ISBLANK(MasterData!A451), "", MasterData!A451)</f>
        <v/>
      </c>
      <c r="B451" s="57" t="str">
        <f>IF(ISBLANK(MasterData!K451), "", MasterData!K451)</f>
        <v/>
      </c>
      <c r="C451" s="57" t="str">
        <f>IF(ISBLANK(MasterData!L451), "", MasterData!L451)</f>
        <v/>
      </c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 ht="15.75" customHeight="1">
      <c r="A452" s="57" t="str">
        <f>IF(ISBLANK(MasterData!A452), "", MasterData!A452)</f>
        <v/>
      </c>
      <c r="B452" s="57" t="str">
        <f>IF(ISBLANK(MasterData!K452), "", MasterData!K452)</f>
        <v/>
      </c>
      <c r="C452" s="57" t="str">
        <f>IF(ISBLANK(MasterData!L452), "", MasterData!L452)</f>
        <v/>
      </c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 ht="15.75" customHeight="1">
      <c r="A453" s="57" t="str">
        <f>IF(ISBLANK(MasterData!A453), "", MasterData!A453)</f>
        <v/>
      </c>
      <c r="B453" s="57" t="str">
        <f>IF(ISBLANK(MasterData!K453), "", MasterData!K453)</f>
        <v/>
      </c>
      <c r="C453" s="57" t="str">
        <f>IF(ISBLANK(MasterData!L453), "", MasterData!L453)</f>
        <v/>
      </c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 ht="15.75" customHeight="1">
      <c r="A454" s="57" t="str">
        <f>IF(ISBLANK(MasterData!A454), "", MasterData!A454)</f>
        <v/>
      </c>
      <c r="B454" s="57" t="str">
        <f>IF(ISBLANK(MasterData!K454), "", MasterData!K454)</f>
        <v/>
      </c>
      <c r="C454" s="57" t="str">
        <f>IF(ISBLANK(MasterData!L454), "", MasterData!L454)</f>
        <v/>
      </c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 ht="15.75" customHeight="1">
      <c r="A455" s="57" t="str">
        <f>IF(ISBLANK(MasterData!A455), "", MasterData!A455)</f>
        <v/>
      </c>
      <c r="B455" s="57" t="str">
        <f>IF(ISBLANK(MasterData!K455), "", MasterData!K455)</f>
        <v/>
      </c>
      <c r="C455" s="57" t="str">
        <f>IF(ISBLANK(MasterData!L455), "", MasterData!L455)</f>
        <v/>
      </c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 ht="15.75" customHeight="1">
      <c r="A456" s="57" t="str">
        <f>IF(ISBLANK(MasterData!A456), "", MasterData!A456)</f>
        <v/>
      </c>
      <c r="B456" s="57" t="str">
        <f>IF(ISBLANK(MasterData!K456), "", MasterData!K456)</f>
        <v/>
      </c>
      <c r="C456" s="57" t="str">
        <f>IF(ISBLANK(MasterData!L456), "", MasterData!L456)</f>
        <v/>
      </c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 ht="15.75" customHeight="1">
      <c r="A457" s="57" t="str">
        <f>IF(ISBLANK(MasterData!A457), "", MasterData!A457)</f>
        <v/>
      </c>
      <c r="B457" s="57" t="str">
        <f>IF(ISBLANK(MasterData!K457), "", MasterData!K457)</f>
        <v/>
      </c>
      <c r="C457" s="57" t="str">
        <f>IF(ISBLANK(MasterData!L457), "", MasterData!L457)</f>
        <v/>
      </c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 ht="15.75" customHeight="1">
      <c r="A458" s="57" t="str">
        <f>IF(ISBLANK(MasterData!A458), "", MasterData!A458)</f>
        <v/>
      </c>
      <c r="B458" s="57" t="str">
        <f>IF(ISBLANK(MasterData!K458), "", MasterData!K458)</f>
        <v/>
      </c>
      <c r="C458" s="57" t="str">
        <f>IF(ISBLANK(MasterData!L458), "", MasterData!L458)</f>
        <v/>
      </c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 ht="15.75" customHeight="1">
      <c r="A459" s="57" t="str">
        <f>IF(ISBLANK(MasterData!A459), "", MasterData!A459)</f>
        <v/>
      </c>
      <c r="B459" s="57" t="str">
        <f>IF(ISBLANK(MasterData!K459), "", MasterData!K459)</f>
        <v/>
      </c>
      <c r="C459" s="57" t="str">
        <f>IF(ISBLANK(MasterData!L459), "", MasterData!L459)</f>
        <v/>
      </c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 ht="15.75" customHeight="1">
      <c r="A460" s="57" t="str">
        <f>IF(ISBLANK(MasterData!A460), "", MasterData!A460)</f>
        <v/>
      </c>
      <c r="B460" s="57" t="str">
        <f>IF(ISBLANK(MasterData!K460), "", MasterData!K460)</f>
        <v/>
      </c>
      <c r="C460" s="57" t="str">
        <f>IF(ISBLANK(MasterData!L460), "", MasterData!L460)</f>
        <v/>
      </c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 ht="15.75" customHeight="1">
      <c r="A461" s="57" t="str">
        <f>IF(ISBLANK(MasterData!A461), "", MasterData!A461)</f>
        <v/>
      </c>
      <c r="B461" s="57" t="str">
        <f>IF(ISBLANK(MasterData!K461), "", MasterData!K461)</f>
        <v/>
      </c>
      <c r="C461" s="57" t="str">
        <f>IF(ISBLANK(MasterData!L461), "", MasterData!L461)</f>
        <v/>
      </c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 ht="15.75" customHeight="1">
      <c r="A462" s="57" t="str">
        <f>IF(ISBLANK(MasterData!A462), "", MasterData!A462)</f>
        <v/>
      </c>
      <c r="B462" s="57" t="str">
        <f>IF(ISBLANK(MasterData!K462), "", MasterData!K462)</f>
        <v/>
      </c>
      <c r="C462" s="57" t="str">
        <f>IF(ISBLANK(MasterData!L462), "", MasterData!L462)</f>
        <v/>
      </c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 ht="15.75" customHeight="1">
      <c r="A463" s="57" t="str">
        <f>IF(ISBLANK(MasterData!A463), "", MasterData!A463)</f>
        <v/>
      </c>
      <c r="B463" s="57" t="str">
        <f>IF(ISBLANK(MasterData!K463), "", MasterData!K463)</f>
        <v/>
      </c>
      <c r="C463" s="57" t="str">
        <f>IF(ISBLANK(MasterData!L463), "", MasterData!L463)</f>
        <v/>
      </c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 ht="15.75" customHeight="1">
      <c r="A464" s="57" t="str">
        <f>IF(ISBLANK(MasterData!A464), "", MasterData!A464)</f>
        <v/>
      </c>
      <c r="B464" s="57" t="str">
        <f>IF(ISBLANK(MasterData!K464), "", MasterData!K464)</f>
        <v/>
      </c>
      <c r="C464" s="57" t="str">
        <f>IF(ISBLANK(MasterData!L464), "", MasterData!L464)</f>
        <v/>
      </c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 ht="15.75" customHeight="1">
      <c r="A465" s="57" t="str">
        <f>IF(ISBLANK(MasterData!A465), "", MasterData!A465)</f>
        <v/>
      </c>
      <c r="B465" s="57" t="str">
        <f>IF(ISBLANK(MasterData!K465), "", MasterData!K465)</f>
        <v/>
      </c>
      <c r="C465" s="57" t="str">
        <f>IF(ISBLANK(MasterData!L465), "", MasterData!L465)</f>
        <v/>
      </c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 ht="15.75" customHeight="1">
      <c r="A466" s="57" t="str">
        <f>IF(ISBLANK(MasterData!A466), "", MasterData!A466)</f>
        <v/>
      </c>
      <c r="B466" s="57" t="str">
        <f>IF(ISBLANK(MasterData!K466), "", MasterData!K466)</f>
        <v/>
      </c>
      <c r="C466" s="57" t="str">
        <f>IF(ISBLANK(MasterData!L466), "", MasterData!L466)</f>
        <v/>
      </c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 ht="15.75" customHeight="1">
      <c r="A467" s="57" t="str">
        <f>IF(ISBLANK(MasterData!A467), "", MasterData!A467)</f>
        <v/>
      </c>
      <c r="B467" s="57" t="str">
        <f>IF(ISBLANK(MasterData!K467), "", MasterData!K467)</f>
        <v/>
      </c>
      <c r="C467" s="57" t="str">
        <f>IF(ISBLANK(MasterData!L467), "", MasterData!L467)</f>
        <v/>
      </c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 ht="15.75" customHeight="1">
      <c r="A468" s="57" t="str">
        <f>IF(ISBLANK(MasterData!A468), "", MasterData!A468)</f>
        <v/>
      </c>
      <c r="B468" s="57" t="str">
        <f>IF(ISBLANK(MasterData!K468), "", MasterData!K468)</f>
        <v/>
      </c>
      <c r="C468" s="57" t="str">
        <f>IF(ISBLANK(MasterData!L468), "", MasterData!L468)</f>
        <v/>
      </c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 ht="15.75" customHeight="1">
      <c r="A469" s="57" t="str">
        <f>IF(ISBLANK(MasterData!A469), "", MasterData!A469)</f>
        <v/>
      </c>
      <c r="B469" s="57" t="str">
        <f>IF(ISBLANK(MasterData!K469), "", MasterData!K469)</f>
        <v/>
      </c>
      <c r="C469" s="57" t="str">
        <f>IF(ISBLANK(MasterData!L469), "", MasterData!L469)</f>
        <v/>
      </c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 ht="15.75" customHeight="1">
      <c r="A470" s="57" t="str">
        <f>IF(ISBLANK(MasterData!A470), "", MasterData!A470)</f>
        <v/>
      </c>
      <c r="B470" s="57" t="str">
        <f>IF(ISBLANK(MasterData!K470), "", MasterData!K470)</f>
        <v/>
      </c>
      <c r="C470" s="57" t="str">
        <f>IF(ISBLANK(MasterData!L470), "", MasterData!L470)</f>
        <v/>
      </c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 ht="15.75" customHeight="1">
      <c r="A471" s="57" t="str">
        <f>IF(ISBLANK(MasterData!A471), "", MasterData!A471)</f>
        <v/>
      </c>
      <c r="B471" s="57" t="str">
        <f>IF(ISBLANK(MasterData!K471), "", MasterData!K471)</f>
        <v/>
      </c>
      <c r="C471" s="57" t="str">
        <f>IF(ISBLANK(MasterData!L471), "", MasterData!L471)</f>
        <v/>
      </c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 ht="15.75" customHeight="1">
      <c r="A472" s="57" t="str">
        <f>IF(ISBLANK(MasterData!A472), "", MasterData!A472)</f>
        <v/>
      </c>
      <c r="B472" s="57" t="str">
        <f>IF(ISBLANK(MasterData!K472), "", MasterData!K472)</f>
        <v/>
      </c>
      <c r="C472" s="57" t="str">
        <f>IF(ISBLANK(MasterData!L472), "", MasterData!L472)</f>
        <v/>
      </c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 ht="15.75" customHeight="1">
      <c r="A473" s="57" t="str">
        <f>IF(ISBLANK(MasterData!A473), "", MasterData!A473)</f>
        <v/>
      </c>
      <c r="B473" s="57" t="str">
        <f>IF(ISBLANK(MasterData!K473), "", MasterData!K473)</f>
        <v/>
      </c>
      <c r="C473" s="57" t="str">
        <f>IF(ISBLANK(MasterData!L473), "", MasterData!L473)</f>
        <v/>
      </c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 ht="15.75" customHeight="1">
      <c r="A474" s="57" t="str">
        <f>IF(ISBLANK(MasterData!A474), "", MasterData!A474)</f>
        <v/>
      </c>
      <c r="B474" s="57" t="str">
        <f>IF(ISBLANK(MasterData!K474), "", MasterData!K474)</f>
        <v/>
      </c>
      <c r="C474" s="57" t="str">
        <f>IF(ISBLANK(MasterData!L474), "", MasterData!L474)</f>
        <v/>
      </c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 ht="15.75" customHeight="1">
      <c r="A475" s="57" t="str">
        <f>IF(ISBLANK(MasterData!A475), "", MasterData!A475)</f>
        <v/>
      </c>
      <c r="B475" s="57" t="str">
        <f>IF(ISBLANK(MasterData!K475), "", MasterData!K475)</f>
        <v/>
      </c>
      <c r="C475" s="57" t="str">
        <f>IF(ISBLANK(MasterData!L475), "", MasterData!L475)</f>
        <v/>
      </c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 ht="15.75" customHeight="1">
      <c r="A476" s="57" t="str">
        <f>IF(ISBLANK(MasterData!A476), "", MasterData!A476)</f>
        <v/>
      </c>
      <c r="B476" s="57" t="str">
        <f>IF(ISBLANK(MasterData!K476), "", MasterData!K476)</f>
        <v/>
      </c>
      <c r="C476" s="57" t="str">
        <f>IF(ISBLANK(MasterData!L476), "", MasterData!L476)</f>
        <v/>
      </c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 ht="15.75" customHeight="1">
      <c r="A477" s="57" t="str">
        <f>IF(ISBLANK(MasterData!A477), "", MasterData!A477)</f>
        <v/>
      </c>
      <c r="B477" s="57" t="str">
        <f>IF(ISBLANK(MasterData!K477), "", MasterData!K477)</f>
        <v/>
      </c>
      <c r="C477" s="57" t="str">
        <f>IF(ISBLANK(MasterData!L477), "", MasterData!L477)</f>
        <v/>
      </c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 ht="15.75" customHeight="1">
      <c r="A478" s="57" t="str">
        <f>IF(ISBLANK(MasterData!A478), "", MasterData!A478)</f>
        <v/>
      </c>
      <c r="B478" s="57" t="str">
        <f>IF(ISBLANK(MasterData!K478), "", MasterData!K478)</f>
        <v/>
      </c>
      <c r="C478" s="57" t="str">
        <f>IF(ISBLANK(MasterData!L478), "", MasterData!L478)</f>
        <v/>
      </c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 ht="15.75" customHeight="1">
      <c r="A479" s="57" t="str">
        <f>IF(ISBLANK(MasterData!A479), "", MasterData!A479)</f>
        <v/>
      </c>
      <c r="B479" s="57" t="str">
        <f>IF(ISBLANK(MasterData!K479), "", MasterData!K479)</f>
        <v/>
      </c>
      <c r="C479" s="57" t="str">
        <f>IF(ISBLANK(MasterData!L479), "", MasterData!L479)</f>
        <v/>
      </c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 ht="15.75" customHeight="1">
      <c r="A480" s="57" t="str">
        <f>IF(ISBLANK(MasterData!A480), "", MasterData!A480)</f>
        <v/>
      </c>
      <c r="B480" s="57" t="str">
        <f>IF(ISBLANK(MasterData!K480), "", MasterData!K480)</f>
        <v/>
      </c>
      <c r="C480" s="57" t="str">
        <f>IF(ISBLANK(MasterData!L480), "", MasterData!L480)</f>
        <v/>
      </c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 ht="15.75" customHeight="1">
      <c r="A481" s="57" t="str">
        <f>IF(ISBLANK(MasterData!A481), "", MasterData!A481)</f>
        <v/>
      </c>
      <c r="B481" s="57" t="str">
        <f>IF(ISBLANK(MasterData!K481), "", MasterData!K481)</f>
        <v/>
      </c>
      <c r="C481" s="57" t="str">
        <f>IF(ISBLANK(MasterData!L481), "", MasterData!L481)</f>
        <v/>
      </c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 ht="15.75" customHeight="1">
      <c r="A482" s="57" t="str">
        <f>IF(ISBLANK(MasterData!A482), "", MasterData!A482)</f>
        <v/>
      </c>
      <c r="B482" s="57" t="str">
        <f>IF(ISBLANK(MasterData!K482), "", MasterData!K482)</f>
        <v/>
      </c>
      <c r="C482" s="57" t="str">
        <f>IF(ISBLANK(MasterData!L482), "", MasterData!L482)</f>
        <v/>
      </c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 ht="15.75" customHeight="1">
      <c r="A483" s="57" t="str">
        <f>IF(ISBLANK(MasterData!A483), "", MasterData!A483)</f>
        <v/>
      </c>
      <c r="B483" s="57" t="str">
        <f>IF(ISBLANK(MasterData!K483), "", MasterData!K483)</f>
        <v/>
      </c>
      <c r="C483" s="57" t="str">
        <f>IF(ISBLANK(MasterData!L483), "", MasterData!L483)</f>
        <v/>
      </c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 ht="15.75" customHeight="1">
      <c r="A484" s="57" t="str">
        <f>IF(ISBLANK(MasterData!A484), "", MasterData!A484)</f>
        <v/>
      </c>
      <c r="B484" s="57" t="str">
        <f>IF(ISBLANK(MasterData!K484), "", MasterData!K484)</f>
        <v/>
      </c>
      <c r="C484" s="57" t="str">
        <f>IF(ISBLANK(MasterData!L484), "", MasterData!L484)</f>
        <v/>
      </c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 ht="15.75" customHeight="1">
      <c r="A485" s="57" t="str">
        <f>IF(ISBLANK(MasterData!A485), "", MasterData!A485)</f>
        <v/>
      </c>
      <c r="B485" s="57" t="str">
        <f>IF(ISBLANK(MasterData!K485), "", MasterData!K485)</f>
        <v/>
      </c>
      <c r="C485" s="57" t="str">
        <f>IF(ISBLANK(MasterData!L485), "", MasterData!L485)</f>
        <v/>
      </c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 ht="15.75" customHeight="1">
      <c r="A486" s="57" t="str">
        <f>IF(ISBLANK(MasterData!A486), "", MasterData!A486)</f>
        <v/>
      </c>
      <c r="B486" s="57" t="str">
        <f>IF(ISBLANK(MasterData!K486), "", MasterData!K486)</f>
        <v/>
      </c>
      <c r="C486" s="57" t="str">
        <f>IF(ISBLANK(MasterData!L486), "", MasterData!L486)</f>
        <v/>
      </c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 ht="15.75" customHeight="1">
      <c r="A487" s="57" t="str">
        <f>IF(ISBLANK(MasterData!A487), "", MasterData!A487)</f>
        <v/>
      </c>
      <c r="B487" s="57" t="str">
        <f>IF(ISBLANK(MasterData!K487), "", MasterData!K487)</f>
        <v/>
      </c>
      <c r="C487" s="57" t="str">
        <f>IF(ISBLANK(MasterData!L487), "", MasterData!L487)</f>
        <v/>
      </c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 ht="15.75" customHeight="1">
      <c r="A488" s="57" t="str">
        <f>IF(ISBLANK(MasterData!A488), "", MasterData!A488)</f>
        <v/>
      </c>
      <c r="B488" s="57" t="str">
        <f>IF(ISBLANK(MasterData!K488), "", MasterData!K488)</f>
        <v/>
      </c>
      <c r="C488" s="57" t="str">
        <f>IF(ISBLANK(MasterData!L488), "", MasterData!L488)</f>
        <v/>
      </c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 ht="15.75" customHeight="1">
      <c r="A489" s="57" t="str">
        <f>IF(ISBLANK(MasterData!A489), "", MasterData!A489)</f>
        <v/>
      </c>
      <c r="B489" s="57" t="str">
        <f>IF(ISBLANK(MasterData!K489), "", MasterData!K489)</f>
        <v/>
      </c>
      <c r="C489" s="57" t="str">
        <f>IF(ISBLANK(MasterData!L489), "", MasterData!L489)</f>
        <v/>
      </c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 ht="15.75" customHeight="1">
      <c r="A490" s="57" t="str">
        <f>IF(ISBLANK(MasterData!A490), "", MasterData!A490)</f>
        <v/>
      </c>
      <c r="B490" s="57" t="str">
        <f>IF(ISBLANK(MasterData!K490), "", MasterData!K490)</f>
        <v/>
      </c>
      <c r="C490" s="57" t="str">
        <f>IF(ISBLANK(MasterData!L490), "", MasterData!L490)</f>
        <v/>
      </c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 ht="15.75" customHeight="1">
      <c r="A491" s="57" t="str">
        <f>IF(ISBLANK(MasterData!A491), "", MasterData!A491)</f>
        <v/>
      </c>
      <c r="B491" s="57" t="str">
        <f>IF(ISBLANK(MasterData!K491), "", MasterData!K491)</f>
        <v/>
      </c>
      <c r="C491" s="57" t="str">
        <f>IF(ISBLANK(MasterData!L491), "", MasterData!L491)</f>
        <v/>
      </c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 ht="15.75" customHeight="1">
      <c r="A492" s="57" t="str">
        <f>IF(ISBLANK(MasterData!A492), "", MasterData!A492)</f>
        <v/>
      </c>
      <c r="B492" s="57" t="str">
        <f>IF(ISBLANK(MasterData!K492), "", MasterData!K492)</f>
        <v/>
      </c>
      <c r="C492" s="57" t="str">
        <f>IF(ISBLANK(MasterData!L492), "", MasterData!L492)</f>
        <v/>
      </c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 ht="15.75" customHeight="1">
      <c r="A493" s="57" t="str">
        <f>IF(ISBLANK(MasterData!A493), "", MasterData!A493)</f>
        <v/>
      </c>
      <c r="B493" s="57" t="str">
        <f>IF(ISBLANK(MasterData!K493), "", MasterData!K493)</f>
        <v/>
      </c>
      <c r="C493" s="57" t="str">
        <f>IF(ISBLANK(MasterData!L493), "", MasterData!L493)</f>
        <v/>
      </c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 ht="15.75" customHeight="1">
      <c r="A494" s="57" t="str">
        <f>IF(ISBLANK(MasterData!A494), "", MasterData!A494)</f>
        <v/>
      </c>
      <c r="B494" s="57" t="str">
        <f>IF(ISBLANK(MasterData!K494), "", MasterData!K494)</f>
        <v/>
      </c>
      <c r="C494" s="57" t="str">
        <f>IF(ISBLANK(MasterData!L494), "", MasterData!L494)</f>
        <v/>
      </c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 ht="15.75" customHeight="1">
      <c r="A495" s="57" t="str">
        <f>IF(ISBLANK(MasterData!A495), "", MasterData!A495)</f>
        <v/>
      </c>
      <c r="B495" s="57" t="str">
        <f>IF(ISBLANK(MasterData!K495), "", MasterData!K495)</f>
        <v/>
      </c>
      <c r="C495" s="57" t="str">
        <f>IF(ISBLANK(MasterData!L495), "", MasterData!L495)</f>
        <v/>
      </c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 ht="15.75" customHeight="1">
      <c r="A496" s="57" t="str">
        <f>IF(ISBLANK(MasterData!A496), "", MasterData!A496)</f>
        <v/>
      </c>
      <c r="B496" s="57" t="str">
        <f>IF(ISBLANK(MasterData!K496), "", MasterData!K496)</f>
        <v/>
      </c>
      <c r="C496" s="57" t="str">
        <f>IF(ISBLANK(MasterData!L496), "", MasterData!L496)</f>
        <v/>
      </c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 ht="15.75" customHeight="1">
      <c r="A497" s="57" t="str">
        <f>IF(ISBLANK(MasterData!A497), "", MasterData!A497)</f>
        <v/>
      </c>
      <c r="B497" s="57" t="str">
        <f>IF(ISBLANK(MasterData!K497), "", MasterData!K497)</f>
        <v/>
      </c>
      <c r="C497" s="57" t="str">
        <f>IF(ISBLANK(MasterData!L497), "", MasterData!L497)</f>
        <v/>
      </c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 ht="15.75" customHeight="1">
      <c r="A498" s="57" t="str">
        <f>IF(ISBLANK(MasterData!A498), "", MasterData!A498)</f>
        <v/>
      </c>
      <c r="B498" s="57" t="str">
        <f>IF(ISBLANK(MasterData!K498), "", MasterData!K498)</f>
        <v/>
      </c>
      <c r="C498" s="57" t="str">
        <f>IF(ISBLANK(MasterData!L498), "", MasterData!L498)</f>
        <v/>
      </c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 ht="15.75" customHeight="1">
      <c r="A499" s="57" t="str">
        <f>IF(ISBLANK(MasterData!A499), "", MasterData!A499)</f>
        <v/>
      </c>
      <c r="B499" s="57" t="str">
        <f>IF(ISBLANK(MasterData!K499), "", MasterData!K499)</f>
        <v/>
      </c>
      <c r="C499" s="57" t="str">
        <f>IF(ISBLANK(MasterData!L499), "", MasterData!L499)</f>
        <v/>
      </c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 ht="15.75" customHeight="1">
      <c r="A500" s="57" t="str">
        <f>IF(ISBLANK(MasterData!A500), "", MasterData!A500)</f>
        <v/>
      </c>
      <c r="B500" s="57" t="str">
        <f>IF(ISBLANK(MasterData!K500), "", MasterData!K500)</f>
        <v/>
      </c>
      <c r="C500" s="57" t="str">
        <f>IF(ISBLANK(MasterData!L500), "", MasterData!L500)</f>
        <v/>
      </c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 ht="15.75" customHeight="1">
      <c r="A501" s="57" t="str">
        <f>IF(ISBLANK(MasterData!A501), "", MasterData!A501)</f>
        <v/>
      </c>
      <c r="B501" s="57" t="str">
        <f>IF(ISBLANK(MasterData!K501), "", MasterData!K501)</f>
        <v/>
      </c>
      <c r="C501" s="57" t="str">
        <f>IF(ISBLANK(MasterData!L501), "", MasterData!L501)</f>
        <v/>
      </c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 ht="15.75" customHeight="1">
      <c r="A502" s="57" t="str">
        <f>IF(ISBLANK(MasterData!A502), "", MasterData!A502)</f>
        <v/>
      </c>
      <c r="B502" s="57" t="str">
        <f>IF(ISBLANK(MasterData!K502), "", MasterData!K502)</f>
        <v/>
      </c>
      <c r="C502" s="57" t="str">
        <f>IF(ISBLANK(MasterData!L502), "", MasterData!L502)</f>
        <v/>
      </c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 ht="15.75" customHeight="1">
      <c r="A503" s="57" t="str">
        <f>IF(ISBLANK(MasterData!A503), "", MasterData!A503)</f>
        <v/>
      </c>
      <c r="B503" s="57" t="str">
        <f>IF(ISBLANK(MasterData!K503), "", MasterData!K503)</f>
        <v/>
      </c>
      <c r="C503" s="57" t="str">
        <f>IF(ISBLANK(MasterData!L503), "", MasterData!L503)</f>
        <v/>
      </c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 ht="15.75" customHeight="1">
      <c r="A504" s="57" t="str">
        <f>IF(ISBLANK(MasterData!A504), "", MasterData!A504)</f>
        <v/>
      </c>
      <c r="B504" s="57" t="str">
        <f>IF(ISBLANK(MasterData!K504), "", MasterData!K504)</f>
        <v/>
      </c>
      <c r="C504" s="57" t="str">
        <f>IF(ISBLANK(MasterData!L504), "", MasterData!L504)</f>
        <v/>
      </c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 ht="15.75" customHeight="1">
      <c r="A505" s="57" t="str">
        <f>IF(ISBLANK(MasterData!A505), "", MasterData!A505)</f>
        <v/>
      </c>
      <c r="B505" s="57" t="str">
        <f>IF(ISBLANK(MasterData!K505), "", MasterData!K505)</f>
        <v/>
      </c>
      <c r="C505" s="57" t="str">
        <f>IF(ISBLANK(MasterData!L505), "", MasterData!L505)</f>
        <v/>
      </c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 ht="15.75" customHeight="1">
      <c r="A506" s="57" t="str">
        <f>IF(ISBLANK(MasterData!A506), "", MasterData!A506)</f>
        <v/>
      </c>
      <c r="B506" s="57" t="str">
        <f>IF(ISBLANK(MasterData!K506), "", MasterData!K506)</f>
        <v/>
      </c>
      <c r="C506" s="57" t="str">
        <f>IF(ISBLANK(MasterData!L506), "", MasterData!L506)</f>
        <v/>
      </c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 ht="15.75" customHeight="1">
      <c r="A507" s="57" t="str">
        <f>IF(ISBLANK(MasterData!A507), "", MasterData!A507)</f>
        <v/>
      </c>
      <c r="B507" s="57" t="str">
        <f>IF(ISBLANK(MasterData!K507), "", MasterData!K507)</f>
        <v/>
      </c>
      <c r="C507" s="57" t="str">
        <f>IF(ISBLANK(MasterData!L507), "", MasterData!L507)</f>
        <v/>
      </c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 ht="15.75" customHeight="1">
      <c r="A508" s="57" t="str">
        <f>IF(ISBLANK(MasterData!A508), "", MasterData!A508)</f>
        <v/>
      </c>
      <c r="B508" s="57" t="str">
        <f>IF(ISBLANK(MasterData!K508), "", MasterData!K508)</f>
        <v/>
      </c>
      <c r="C508" s="57" t="str">
        <f>IF(ISBLANK(MasterData!L508), "", MasterData!L508)</f>
        <v/>
      </c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 ht="15.75" customHeight="1">
      <c r="A509" s="57" t="str">
        <f>IF(ISBLANK(MasterData!A509), "", MasterData!A509)</f>
        <v/>
      </c>
      <c r="B509" s="57" t="str">
        <f>IF(ISBLANK(MasterData!K509), "", MasterData!K509)</f>
        <v/>
      </c>
      <c r="C509" s="57" t="str">
        <f>IF(ISBLANK(MasterData!L509), "", MasterData!L509)</f>
        <v/>
      </c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 ht="15.75" customHeight="1">
      <c r="A510" s="57" t="str">
        <f>IF(ISBLANK(MasterData!A510), "", MasterData!A510)</f>
        <v/>
      </c>
      <c r="B510" s="57" t="str">
        <f>IF(ISBLANK(MasterData!K510), "", MasterData!K510)</f>
        <v/>
      </c>
      <c r="C510" s="57" t="str">
        <f>IF(ISBLANK(MasterData!L510), "", MasterData!L510)</f>
        <v/>
      </c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 ht="15.75" customHeight="1">
      <c r="A511" s="57" t="str">
        <f>IF(ISBLANK(MasterData!A511), "", MasterData!A511)</f>
        <v/>
      </c>
      <c r="B511" s="57" t="str">
        <f>IF(ISBLANK(MasterData!K511), "", MasterData!K511)</f>
        <v/>
      </c>
      <c r="C511" s="57" t="str">
        <f>IF(ISBLANK(MasterData!L511), "", MasterData!L511)</f>
        <v/>
      </c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 ht="15.75" customHeight="1">
      <c r="A512" s="57" t="str">
        <f>IF(ISBLANK(MasterData!A512), "", MasterData!A512)</f>
        <v/>
      </c>
      <c r="B512" s="57" t="str">
        <f>IF(ISBLANK(MasterData!K512), "", MasterData!K512)</f>
        <v/>
      </c>
      <c r="C512" s="57" t="str">
        <f>IF(ISBLANK(MasterData!L512), "", MasterData!L512)</f>
        <v/>
      </c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 ht="15.75" customHeight="1">
      <c r="A513" s="57" t="str">
        <f>IF(ISBLANK(MasterData!A513), "", MasterData!A513)</f>
        <v/>
      </c>
      <c r="B513" s="57" t="str">
        <f>IF(ISBLANK(MasterData!K513), "", MasterData!K513)</f>
        <v/>
      </c>
      <c r="C513" s="57" t="str">
        <f>IF(ISBLANK(MasterData!L513), "", MasterData!L513)</f>
        <v/>
      </c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 ht="15.75" customHeight="1">
      <c r="A514" s="57" t="str">
        <f>IF(ISBLANK(MasterData!A514), "", MasterData!A514)</f>
        <v/>
      </c>
      <c r="B514" s="57" t="str">
        <f>IF(ISBLANK(MasterData!K514), "", MasterData!K514)</f>
        <v/>
      </c>
      <c r="C514" s="57" t="str">
        <f>IF(ISBLANK(MasterData!L514), "", MasterData!L514)</f>
        <v/>
      </c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 ht="15.75" customHeight="1">
      <c r="A515" s="57" t="str">
        <f>IF(ISBLANK(MasterData!A515), "", MasterData!A515)</f>
        <v/>
      </c>
      <c r="B515" s="57" t="str">
        <f>IF(ISBLANK(MasterData!K515), "", MasterData!K515)</f>
        <v/>
      </c>
      <c r="C515" s="57" t="str">
        <f>IF(ISBLANK(MasterData!L515), "", MasterData!L515)</f>
        <v/>
      </c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 ht="15.75" customHeight="1">
      <c r="A516" s="57" t="str">
        <f>IF(ISBLANK(MasterData!A516), "", MasterData!A516)</f>
        <v/>
      </c>
      <c r="B516" s="57" t="str">
        <f>IF(ISBLANK(MasterData!K516), "", MasterData!K516)</f>
        <v/>
      </c>
      <c r="C516" s="57" t="str">
        <f>IF(ISBLANK(MasterData!L516), "", MasterData!L516)</f>
        <v/>
      </c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 ht="15.75" customHeight="1">
      <c r="A517" s="57" t="str">
        <f>IF(ISBLANK(MasterData!A517), "", MasterData!A517)</f>
        <v/>
      </c>
      <c r="B517" s="57" t="str">
        <f>IF(ISBLANK(MasterData!K517), "", MasterData!K517)</f>
        <v/>
      </c>
      <c r="C517" s="57" t="str">
        <f>IF(ISBLANK(MasterData!L517), "", MasterData!L517)</f>
        <v/>
      </c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 ht="15.75" customHeight="1">
      <c r="A518" s="57" t="str">
        <f>IF(ISBLANK(MasterData!A518), "", MasterData!A518)</f>
        <v/>
      </c>
      <c r="B518" s="57" t="str">
        <f>IF(ISBLANK(MasterData!K518), "", MasterData!K518)</f>
        <v/>
      </c>
      <c r="C518" s="57" t="str">
        <f>IF(ISBLANK(MasterData!L518), "", MasterData!L518)</f>
        <v/>
      </c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 ht="15.75" customHeight="1">
      <c r="A519" s="57" t="str">
        <f>IF(ISBLANK(MasterData!A519), "", MasterData!A519)</f>
        <v/>
      </c>
      <c r="B519" s="57" t="str">
        <f>IF(ISBLANK(MasterData!K519), "", MasterData!K519)</f>
        <v/>
      </c>
      <c r="C519" s="57" t="str">
        <f>IF(ISBLANK(MasterData!L519), "", MasterData!L519)</f>
        <v/>
      </c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 ht="15.75" customHeight="1">
      <c r="A520" s="57" t="str">
        <f>IF(ISBLANK(MasterData!A520), "", MasterData!A520)</f>
        <v/>
      </c>
      <c r="B520" s="57" t="str">
        <f>IF(ISBLANK(MasterData!K520), "", MasterData!K520)</f>
        <v/>
      </c>
      <c r="C520" s="57" t="str">
        <f>IF(ISBLANK(MasterData!L520), "", MasterData!L520)</f>
        <v/>
      </c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 ht="15.75" customHeight="1">
      <c r="A521" s="57" t="str">
        <f>IF(ISBLANK(MasterData!A521), "", MasterData!A521)</f>
        <v/>
      </c>
      <c r="B521" s="57" t="str">
        <f>IF(ISBLANK(MasterData!K521), "", MasterData!K521)</f>
        <v/>
      </c>
      <c r="C521" s="57" t="str">
        <f>IF(ISBLANK(MasterData!L521), "", MasterData!L521)</f>
        <v/>
      </c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 ht="15.75" customHeight="1">
      <c r="A522" s="57" t="str">
        <f>IF(ISBLANK(MasterData!A522), "", MasterData!A522)</f>
        <v/>
      </c>
      <c r="B522" s="57" t="str">
        <f>IF(ISBLANK(MasterData!K522), "", MasterData!K522)</f>
        <v/>
      </c>
      <c r="C522" s="57" t="str">
        <f>IF(ISBLANK(MasterData!L522), "", MasterData!L522)</f>
        <v/>
      </c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 ht="15.75" customHeight="1">
      <c r="A523" s="57" t="str">
        <f>IF(ISBLANK(MasterData!A523), "", MasterData!A523)</f>
        <v/>
      </c>
      <c r="B523" s="57" t="str">
        <f>IF(ISBLANK(MasterData!K523), "", MasterData!K523)</f>
        <v/>
      </c>
      <c r="C523" s="57" t="str">
        <f>IF(ISBLANK(MasterData!L523), "", MasterData!L523)</f>
        <v/>
      </c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 ht="15.75" customHeight="1">
      <c r="A524" s="57" t="str">
        <f>IF(ISBLANK(MasterData!A524), "", MasterData!A524)</f>
        <v/>
      </c>
      <c r="B524" s="57" t="str">
        <f>IF(ISBLANK(MasterData!K524), "", MasterData!K524)</f>
        <v/>
      </c>
      <c r="C524" s="57" t="str">
        <f>IF(ISBLANK(MasterData!L524), "", MasterData!L524)</f>
        <v/>
      </c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 ht="15.75" customHeight="1">
      <c r="A525" s="57" t="str">
        <f>IF(ISBLANK(MasterData!A525), "", MasterData!A525)</f>
        <v/>
      </c>
      <c r="B525" s="57" t="str">
        <f>IF(ISBLANK(MasterData!K525), "", MasterData!K525)</f>
        <v/>
      </c>
      <c r="C525" s="57" t="str">
        <f>IF(ISBLANK(MasterData!L525), "", MasterData!L525)</f>
        <v/>
      </c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 ht="15.75" customHeight="1">
      <c r="A526" s="57" t="str">
        <f>IF(ISBLANK(MasterData!A526), "", MasterData!A526)</f>
        <v/>
      </c>
      <c r="B526" s="57" t="str">
        <f>IF(ISBLANK(MasterData!K526), "", MasterData!K526)</f>
        <v/>
      </c>
      <c r="C526" s="57" t="str">
        <f>IF(ISBLANK(MasterData!L526), "", MasterData!L526)</f>
        <v/>
      </c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 ht="15.75" customHeight="1">
      <c r="A527" s="57" t="str">
        <f>IF(ISBLANK(MasterData!A527), "", MasterData!A527)</f>
        <v/>
      </c>
      <c r="B527" s="57" t="str">
        <f>IF(ISBLANK(MasterData!K527), "", MasterData!K527)</f>
        <v/>
      </c>
      <c r="C527" s="57" t="str">
        <f>IF(ISBLANK(MasterData!L527), "", MasterData!L527)</f>
        <v/>
      </c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 ht="15.75" customHeight="1">
      <c r="A528" s="57" t="str">
        <f>IF(ISBLANK(MasterData!A528), "", MasterData!A528)</f>
        <v/>
      </c>
      <c r="B528" s="57" t="str">
        <f>IF(ISBLANK(MasterData!K528), "", MasterData!K528)</f>
        <v/>
      </c>
      <c r="C528" s="57" t="str">
        <f>IF(ISBLANK(MasterData!L528), "", MasterData!L528)</f>
        <v/>
      </c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 ht="15.75" customHeight="1">
      <c r="A529" s="57" t="str">
        <f>IF(ISBLANK(MasterData!A529), "", MasterData!A529)</f>
        <v/>
      </c>
      <c r="B529" s="57" t="str">
        <f>IF(ISBLANK(MasterData!K529), "", MasterData!K529)</f>
        <v/>
      </c>
      <c r="C529" s="57" t="str">
        <f>IF(ISBLANK(MasterData!L529), "", MasterData!L529)</f>
        <v/>
      </c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 ht="15.75" customHeight="1">
      <c r="A530" s="57" t="str">
        <f>IF(ISBLANK(MasterData!A530), "", MasterData!A530)</f>
        <v/>
      </c>
      <c r="B530" s="57" t="str">
        <f>IF(ISBLANK(MasterData!K530), "", MasterData!K530)</f>
        <v/>
      </c>
      <c r="C530" s="57" t="str">
        <f>IF(ISBLANK(MasterData!L530), "", MasterData!L530)</f>
        <v/>
      </c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 ht="15.75" customHeight="1">
      <c r="A531" s="57" t="str">
        <f>IF(ISBLANK(MasterData!A531), "", MasterData!A531)</f>
        <v/>
      </c>
      <c r="B531" s="57" t="str">
        <f>IF(ISBLANK(MasterData!K531), "", MasterData!K531)</f>
        <v/>
      </c>
      <c r="C531" s="57" t="str">
        <f>IF(ISBLANK(MasterData!L531), "", MasterData!L531)</f>
        <v/>
      </c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 ht="15.75" customHeight="1">
      <c r="A532" s="57" t="str">
        <f>IF(ISBLANK(MasterData!A532), "", MasterData!A532)</f>
        <v/>
      </c>
      <c r="B532" s="57" t="str">
        <f>IF(ISBLANK(MasterData!K532), "", MasterData!K532)</f>
        <v/>
      </c>
      <c r="C532" s="57" t="str">
        <f>IF(ISBLANK(MasterData!L532), "", MasterData!L532)</f>
        <v/>
      </c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 ht="15.75" customHeight="1">
      <c r="A533" s="57" t="str">
        <f>IF(ISBLANK(MasterData!A533), "", MasterData!A533)</f>
        <v/>
      </c>
      <c r="B533" s="57" t="str">
        <f>IF(ISBLANK(MasterData!K533), "", MasterData!K533)</f>
        <v/>
      </c>
      <c r="C533" s="57" t="str">
        <f>IF(ISBLANK(MasterData!L533), "", MasterData!L533)</f>
        <v/>
      </c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 ht="15.75" customHeight="1">
      <c r="A534" s="57" t="str">
        <f>IF(ISBLANK(MasterData!A534), "", MasterData!A534)</f>
        <v/>
      </c>
      <c r="B534" s="57" t="str">
        <f>IF(ISBLANK(MasterData!K534), "", MasterData!K534)</f>
        <v/>
      </c>
      <c r="C534" s="57" t="str">
        <f>IF(ISBLANK(MasterData!L534), "", MasterData!L534)</f>
        <v/>
      </c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 ht="15.75" customHeight="1">
      <c r="A535" s="57" t="str">
        <f>IF(ISBLANK(MasterData!A535), "", MasterData!A535)</f>
        <v/>
      </c>
      <c r="B535" s="57" t="str">
        <f>IF(ISBLANK(MasterData!K535), "", MasterData!K535)</f>
        <v/>
      </c>
      <c r="C535" s="57" t="str">
        <f>IF(ISBLANK(MasterData!L535), "", MasterData!L535)</f>
        <v/>
      </c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 ht="15.75" customHeight="1">
      <c r="A536" s="57" t="str">
        <f>IF(ISBLANK(MasterData!A536), "", MasterData!A536)</f>
        <v/>
      </c>
      <c r="B536" s="57" t="str">
        <f>IF(ISBLANK(MasterData!K536), "", MasterData!K536)</f>
        <v/>
      </c>
      <c r="C536" s="57" t="str">
        <f>IF(ISBLANK(MasterData!L536), "", MasterData!L536)</f>
        <v/>
      </c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 ht="15.75" customHeight="1">
      <c r="A537" s="57" t="str">
        <f>IF(ISBLANK(MasterData!A537), "", MasterData!A537)</f>
        <v/>
      </c>
      <c r="B537" s="57" t="str">
        <f>IF(ISBLANK(MasterData!K537), "", MasterData!K537)</f>
        <v/>
      </c>
      <c r="C537" s="57" t="str">
        <f>IF(ISBLANK(MasterData!L537), "", MasterData!L537)</f>
        <v/>
      </c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 ht="15.75" customHeight="1">
      <c r="A538" s="57" t="str">
        <f>IF(ISBLANK(MasterData!A538), "", MasterData!A538)</f>
        <v/>
      </c>
      <c r="B538" s="57" t="str">
        <f>IF(ISBLANK(MasterData!K538), "", MasterData!K538)</f>
        <v/>
      </c>
      <c r="C538" s="57" t="str">
        <f>IF(ISBLANK(MasterData!L538), "", MasterData!L538)</f>
        <v/>
      </c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 ht="15.75" customHeight="1">
      <c r="A539" s="57" t="str">
        <f>IF(ISBLANK(MasterData!A539), "", MasterData!A539)</f>
        <v/>
      </c>
      <c r="B539" s="57" t="str">
        <f>IF(ISBLANK(MasterData!K539), "", MasterData!K539)</f>
        <v/>
      </c>
      <c r="C539" s="57" t="str">
        <f>IF(ISBLANK(MasterData!L539), "", MasterData!L539)</f>
        <v/>
      </c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 ht="15.75" customHeight="1">
      <c r="A540" s="57" t="str">
        <f>IF(ISBLANK(MasterData!A540), "", MasterData!A540)</f>
        <v/>
      </c>
      <c r="B540" s="57" t="str">
        <f>IF(ISBLANK(MasterData!K540), "", MasterData!K540)</f>
        <v/>
      </c>
      <c r="C540" s="57" t="str">
        <f>IF(ISBLANK(MasterData!L540), "", MasterData!L540)</f>
        <v/>
      </c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 ht="15.75" customHeight="1">
      <c r="A541" s="57" t="str">
        <f>IF(ISBLANK(MasterData!A541), "", MasterData!A541)</f>
        <v/>
      </c>
      <c r="B541" s="57" t="str">
        <f>IF(ISBLANK(MasterData!K541), "", MasterData!K541)</f>
        <v/>
      </c>
      <c r="C541" s="57" t="str">
        <f>IF(ISBLANK(MasterData!L541), "", MasterData!L541)</f>
        <v/>
      </c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 ht="15.75" customHeight="1">
      <c r="A542" s="57" t="str">
        <f>IF(ISBLANK(MasterData!A542), "", MasterData!A542)</f>
        <v/>
      </c>
      <c r="B542" s="57" t="str">
        <f>IF(ISBLANK(MasterData!K542), "", MasterData!K542)</f>
        <v/>
      </c>
      <c r="C542" s="57" t="str">
        <f>IF(ISBLANK(MasterData!L542), "", MasterData!L542)</f>
        <v/>
      </c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 ht="15.75" customHeight="1">
      <c r="A543" s="57" t="str">
        <f>IF(ISBLANK(MasterData!A543), "", MasterData!A543)</f>
        <v/>
      </c>
      <c r="B543" s="57" t="str">
        <f>IF(ISBLANK(MasterData!K543), "", MasterData!K543)</f>
        <v/>
      </c>
      <c r="C543" s="57" t="str">
        <f>IF(ISBLANK(MasterData!L543), "", MasterData!L543)</f>
        <v/>
      </c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 ht="15.75" customHeight="1">
      <c r="A544" s="57" t="str">
        <f>IF(ISBLANK(MasterData!A544), "", MasterData!A544)</f>
        <v/>
      </c>
      <c r="B544" s="57" t="str">
        <f>IF(ISBLANK(MasterData!K544), "", MasterData!K544)</f>
        <v/>
      </c>
      <c r="C544" s="57" t="str">
        <f>IF(ISBLANK(MasterData!L544), "", MasterData!L544)</f>
        <v/>
      </c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 ht="15.75" customHeight="1">
      <c r="A545" s="57" t="str">
        <f>IF(ISBLANK(MasterData!A545), "", MasterData!A545)</f>
        <v/>
      </c>
      <c r="B545" s="57" t="str">
        <f>IF(ISBLANK(MasterData!K545), "", MasterData!K545)</f>
        <v/>
      </c>
      <c r="C545" s="57" t="str">
        <f>IF(ISBLANK(MasterData!L545), "", MasterData!L545)</f>
        <v/>
      </c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 ht="15.75" customHeight="1">
      <c r="A546" s="57" t="str">
        <f>IF(ISBLANK(MasterData!A546), "", MasterData!A546)</f>
        <v/>
      </c>
      <c r="B546" s="57" t="str">
        <f>IF(ISBLANK(MasterData!K546), "", MasterData!K546)</f>
        <v/>
      </c>
      <c r="C546" s="57" t="str">
        <f>IF(ISBLANK(MasterData!L546), "", MasterData!L546)</f>
        <v/>
      </c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 ht="15.75" customHeight="1">
      <c r="A547" s="57" t="str">
        <f>IF(ISBLANK(MasterData!A547), "", MasterData!A547)</f>
        <v/>
      </c>
      <c r="B547" s="57" t="str">
        <f>IF(ISBLANK(MasterData!K547), "", MasterData!K547)</f>
        <v/>
      </c>
      <c r="C547" s="57" t="str">
        <f>IF(ISBLANK(MasterData!L547), "", MasterData!L547)</f>
        <v/>
      </c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 ht="15.75" customHeight="1">
      <c r="A548" s="57" t="str">
        <f>IF(ISBLANK(MasterData!A548), "", MasterData!A548)</f>
        <v/>
      </c>
      <c r="B548" s="57" t="str">
        <f>IF(ISBLANK(MasterData!K548), "", MasterData!K548)</f>
        <v/>
      </c>
      <c r="C548" s="57" t="str">
        <f>IF(ISBLANK(MasterData!L548), "", MasterData!L548)</f>
        <v/>
      </c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 ht="15.75" customHeight="1">
      <c r="A549" s="57" t="str">
        <f>IF(ISBLANK(MasterData!A549), "", MasterData!A549)</f>
        <v/>
      </c>
      <c r="B549" s="57" t="str">
        <f>IF(ISBLANK(MasterData!K549), "", MasterData!K549)</f>
        <v/>
      </c>
      <c r="C549" s="57" t="str">
        <f>IF(ISBLANK(MasterData!L549), "", MasterData!L549)</f>
        <v/>
      </c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 ht="15.75" customHeight="1">
      <c r="A550" s="57" t="str">
        <f>IF(ISBLANK(MasterData!A550), "", MasterData!A550)</f>
        <v/>
      </c>
      <c r="B550" s="57" t="str">
        <f>IF(ISBLANK(MasterData!K550), "", MasterData!K550)</f>
        <v/>
      </c>
      <c r="C550" s="57" t="str">
        <f>IF(ISBLANK(MasterData!L550), "", MasterData!L550)</f>
        <v/>
      </c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 ht="15.75" customHeight="1">
      <c r="A551" s="57" t="str">
        <f>IF(ISBLANK(MasterData!A551), "", MasterData!A551)</f>
        <v/>
      </c>
      <c r="B551" s="57" t="str">
        <f>IF(ISBLANK(MasterData!K551), "", MasterData!K551)</f>
        <v/>
      </c>
      <c r="C551" s="57" t="str">
        <f>IF(ISBLANK(MasterData!L551), "", MasterData!L551)</f>
        <v/>
      </c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 ht="15.75" customHeight="1">
      <c r="A552" s="57" t="str">
        <f>IF(ISBLANK(MasterData!A552), "", MasterData!A552)</f>
        <v/>
      </c>
      <c r="B552" s="57" t="str">
        <f>IF(ISBLANK(MasterData!K552), "", MasterData!K552)</f>
        <v/>
      </c>
      <c r="C552" s="57" t="str">
        <f>IF(ISBLANK(MasterData!L552), "", MasterData!L552)</f>
        <v/>
      </c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 ht="15.75" customHeight="1">
      <c r="A553" s="57" t="str">
        <f>IF(ISBLANK(MasterData!A553), "", MasterData!A553)</f>
        <v/>
      </c>
      <c r="B553" s="57" t="str">
        <f>IF(ISBLANK(MasterData!K553), "", MasterData!K553)</f>
        <v/>
      </c>
      <c r="C553" s="57" t="str">
        <f>IF(ISBLANK(MasterData!L553), "", MasterData!L553)</f>
        <v/>
      </c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 ht="15.75" customHeight="1">
      <c r="A554" s="57" t="str">
        <f>IF(ISBLANK(MasterData!A554), "", MasterData!A554)</f>
        <v/>
      </c>
      <c r="B554" s="57" t="str">
        <f>IF(ISBLANK(MasterData!K554), "", MasterData!K554)</f>
        <v/>
      </c>
      <c r="C554" s="57" t="str">
        <f>IF(ISBLANK(MasterData!L554), "", MasterData!L554)</f>
        <v/>
      </c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 ht="15.75" customHeight="1">
      <c r="A555" s="57" t="str">
        <f>IF(ISBLANK(MasterData!A555), "", MasterData!A555)</f>
        <v/>
      </c>
      <c r="B555" s="57" t="str">
        <f>IF(ISBLANK(MasterData!K555), "", MasterData!K555)</f>
        <v/>
      </c>
      <c r="C555" s="57" t="str">
        <f>IF(ISBLANK(MasterData!L555), "", MasterData!L555)</f>
        <v/>
      </c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 ht="15.75" customHeight="1">
      <c r="A556" s="57" t="str">
        <f>IF(ISBLANK(MasterData!A556), "", MasterData!A556)</f>
        <v/>
      </c>
      <c r="B556" s="57" t="str">
        <f>IF(ISBLANK(MasterData!K556), "", MasterData!K556)</f>
        <v/>
      </c>
      <c r="C556" s="57" t="str">
        <f>IF(ISBLANK(MasterData!L556), "", MasterData!L556)</f>
        <v/>
      </c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 ht="15.75" customHeight="1">
      <c r="A557" s="57" t="str">
        <f>IF(ISBLANK(MasterData!A557), "", MasterData!A557)</f>
        <v/>
      </c>
      <c r="B557" s="57" t="str">
        <f>IF(ISBLANK(MasterData!K557), "", MasterData!K557)</f>
        <v/>
      </c>
      <c r="C557" s="57" t="str">
        <f>IF(ISBLANK(MasterData!L557), "", MasterData!L557)</f>
        <v/>
      </c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 ht="15.75" customHeight="1">
      <c r="A558" s="57" t="str">
        <f>IF(ISBLANK(MasterData!A558), "", MasterData!A558)</f>
        <v/>
      </c>
      <c r="B558" s="57" t="str">
        <f>IF(ISBLANK(MasterData!K558), "", MasterData!K558)</f>
        <v/>
      </c>
      <c r="C558" s="57" t="str">
        <f>IF(ISBLANK(MasterData!L558), "", MasterData!L558)</f>
        <v/>
      </c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 ht="15.75" customHeight="1">
      <c r="A559" s="57" t="str">
        <f>IF(ISBLANK(MasterData!A559), "", MasterData!A559)</f>
        <v/>
      </c>
      <c r="B559" s="57" t="str">
        <f>IF(ISBLANK(MasterData!K559), "", MasterData!K559)</f>
        <v/>
      </c>
      <c r="C559" s="57" t="str">
        <f>IF(ISBLANK(MasterData!L559), "", MasterData!L559)</f>
        <v/>
      </c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 ht="15.75" customHeight="1">
      <c r="A560" s="57" t="str">
        <f>IF(ISBLANK(MasterData!A560), "", MasterData!A560)</f>
        <v/>
      </c>
      <c r="B560" s="57" t="str">
        <f>IF(ISBLANK(MasterData!K560), "", MasterData!K560)</f>
        <v/>
      </c>
      <c r="C560" s="57" t="str">
        <f>IF(ISBLANK(MasterData!L560), "", MasterData!L560)</f>
        <v/>
      </c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 ht="15.75" customHeight="1">
      <c r="A561" s="57" t="str">
        <f>IF(ISBLANK(MasterData!A561), "", MasterData!A561)</f>
        <v/>
      </c>
      <c r="B561" s="57" t="str">
        <f>IF(ISBLANK(MasterData!K561), "", MasterData!K561)</f>
        <v/>
      </c>
      <c r="C561" s="57" t="str">
        <f>IF(ISBLANK(MasterData!L561), "", MasterData!L561)</f>
        <v/>
      </c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 ht="15.75" customHeight="1">
      <c r="A562" s="57" t="str">
        <f>IF(ISBLANK(MasterData!A562), "", MasterData!A562)</f>
        <v/>
      </c>
      <c r="B562" s="57" t="str">
        <f>IF(ISBLANK(MasterData!K562), "", MasterData!K562)</f>
        <v/>
      </c>
      <c r="C562" s="57" t="str">
        <f>IF(ISBLANK(MasterData!L562), "", MasterData!L562)</f>
        <v/>
      </c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 ht="15.75" customHeight="1">
      <c r="A563" s="57" t="str">
        <f>IF(ISBLANK(MasterData!A563), "", MasterData!A563)</f>
        <v/>
      </c>
      <c r="B563" s="57" t="str">
        <f>IF(ISBLANK(MasterData!K563), "", MasterData!K563)</f>
        <v/>
      </c>
      <c r="C563" s="57" t="str">
        <f>IF(ISBLANK(MasterData!L563), "", MasterData!L563)</f>
        <v/>
      </c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 ht="15.75" customHeight="1">
      <c r="A564" s="57" t="str">
        <f>IF(ISBLANK(MasterData!A564), "", MasterData!A564)</f>
        <v/>
      </c>
      <c r="B564" s="57" t="str">
        <f>IF(ISBLANK(MasterData!K564), "", MasterData!K564)</f>
        <v/>
      </c>
      <c r="C564" s="57" t="str">
        <f>IF(ISBLANK(MasterData!L564), "", MasterData!L564)</f>
        <v/>
      </c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 ht="15.75" customHeight="1">
      <c r="A565" s="57" t="str">
        <f>IF(ISBLANK(MasterData!A565), "", MasterData!A565)</f>
        <v/>
      </c>
      <c r="B565" s="57" t="str">
        <f>IF(ISBLANK(MasterData!K565), "", MasterData!K565)</f>
        <v/>
      </c>
      <c r="C565" s="57" t="str">
        <f>IF(ISBLANK(MasterData!L565), "", MasterData!L565)</f>
        <v/>
      </c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 ht="15.75" customHeight="1">
      <c r="A566" s="57" t="str">
        <f>IF(ISBLANK(MasterData!A566), "", MasterData!A566)</f>
        <v/>
      </c>
      <c r="B566" s="57" t="str">
        <f>IF(ISBLANK(MasterData!K566), "", MasterData!K566)</f>
        <v/>
      </c>
      <c r="C566" s="57" t="str">
        <f>IF(ISBLANK(MasterData!L566), "", MasterData!L566)</f>
        <v/>
      </c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 ht="15.75" customHeight="1">
      <c r="A567" s="57" t="str">
        <f>IF(ISBLANK(MasterData!A567), "", MasterData!A567)</f>
        <v/>
      </c>
      <c r="B567" s="57" t="str">
        <f>IF(ISBLANK(MasterData!K567), "", MasterData!K567)</f>
        <v/>
      </c>
      <c r="C567" s="57" t="str">
        <f>IF(ISBLANK(MasterData!L567), "", MasterData!L567)</f>
        <v/>
      </c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 ht="15.75" customHeight="1">
      <c r="A568" s="57" t="str">
        <f>IF(ISBLANK(MasterData!A568), "", MasterData!A568)</f>
        <v/>
      </c>
      <c r="B568" s="57" t="str">
        <f>IF(ISBLANK(MasterData!K568), "", MasterData!K568)</f>
        <v/>
      </c>
      <c r="C568" s="57" t="str">
        <f>IF(ISBLANK(MasterData!L568), "", MasterData!L568)</f>
        <v/>
      </c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 ht="15.75" customHeight="1">
      <c r="A569" s="57" t="str">
        <f>IF(ISBLANK(MasterData!A569), "", MasterData!A569)</f>
        <v/>
      </c>
      <c r="B569" s="57" t="str">
        <f>IF(ISBLANK(MasterData!K569), "", MasterData!K569)</f>
        <v/>
      </c>
      <c r="C569" s="57" t="str">
        <f>IF(ISBLANK(MasterData!L569), "", MasterData!L569)</f>
        <v/>
      </c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 ht="15.75" customHeight="1">
      <c r="A570" s="57" t="str">
        <f>IF(ISBLANK(MasterData!A570), "", MasterData!A570)</f>
        <v/>
      </c>
      <c r="B570" s="57" t="str">
        <f>IF(ISBLANK(MasterData!K570), "", MasterData!K570)</f>
        <v/>
      </c>
      <c r="C570" s="57" t="str">
        <f>IF(ISBLANK(MasterData!L570), "", MasterData!L570)</f>
        <v/>
      </c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 ht="15.75" customHeight="1">
      <c r="A571" s="57" t="str">
        <f>IF(ISBLANK(MasterData!A571), "", MasterData!A571)</f>
        <v/>
      </c>
      <c r="B571" s="57" t="str">
        <f>IF(ISBLANK(MasterData!K571), "", MasterData!K571)</f>
        <v/>
      </c>
      <c r="C571" s="57" t="str">
        <f>IF(ISBLANK(MasterData!L571), "", MasterData!L571)</f>
        <v/>
      </c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 ht="15.75" customHeight="1">
      <c r="A572" s="57" t="str">
        <f>IF(ISBLANK(MasterData!A572), "", MasterData!A572)</f>
        <v/>
      </c>
      <c r="B572" s="57" t="str">
        <f>IF(ISBLANK(MasterData!K572), "", MasterData!K572)</f>
        <v/>
      </c>
      <c r="C572" s="57" t="str">
        <f>IF(ISBLANK(MasterData!L572), "", MasterData!L572)</f>
        <v/>
      </c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 ht="15.75" customHeight="1">
      <c r="A573" s="57" t="str">
        <f>IF(ISBLANK(MasterData!A573), "", MasterData!A573)</f>
        <v/>
      </c>
      <c r="B573" s="57" t="str">
        <f>IF(ISBLANK(MasterData!K573), "", MasterData!K573)</f>
        <v/>
      </c>
      <c r="C573" s="57" t="str">
        <f>IF(ISBLANK(MasterData!L573), "", MasterData!L573)</f>
        <v/>
      </c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 ht="15.75" customHeight="1">
      <c r="A574" s="57" t="str">
        <f>IF(ISBLANK(MasterData!A574), "", MasterData!A574)</f>
        <v/>
      </c>
      <c r="B574" s="57" t="str">
        <f>IF(ISBLANK(MasterData!K574), "", MasterData!K574)</f>
        <v/>
      </c>
      <c r="C574" s="57" t="str">
        <f>IF(ISBLANK(MasterData!L574), "", MasterData!L574)</f>
        <v/>
      </c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 ht="15.75" customHeight="1">
      <c r="A575" s="57" t="str">
        <f>IF(ISBLANK(MasterData!A575), "", MasterData!A575)</f>
        <v/>
      </c>
      <c r="B575" s="57" t="str">
        <f>IF(ISBLANK(MasterData!K575), "", MasterData!K575)</f>
        <v/>
      </c>
      <c r="C575" s="57" t="str">
        <f>IF(ISBLANK(MasterData!L575), "", MasterData!L575)</f>
        <v/>
      </c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 ht="15.75" customHeight="1">
      <c r="A576" s="57" t="str">
        <f>IF(ISBLANK(MasterData!A576), "", MasterData!A576)</f>
        <v/>
      </c>
      <c r="B576" s="57" t="str">
        <f>IF(ISBLANK(MasterData!K576), "", MasterData!K576)</f>
        <v/>
      </c>
      <c r="C576" s="57" t="str">
        <f>IF(ISBLANK(MasterData!L576), "", MasterData!L576)</f>
        <v/>
      </c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 ht="15.75" customHeight="1">
      <c r="A577" s="57" t="str">
        <f>IF(ISBLANK(MasterData!A577), "", MasterData!A577)</f>
        <v/>
      </c>
      <c r="B577" s="57" t="str">
        <f>IF(ISBLANK(MasterData!K577), "", MasterData!K577)</f>
        <v/>
      </c>
      <c r="C577" s="57" t="str">
        <f>IF(ISBLANK(MasterData!L577), "", MasterData!L577)</f>
        <v/>
      </c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 ht="15.75" customHeight="1">
      <c r="A578" s="57" t="str">
        <f>IF(ISBLANK(MasterData!A578), "", MasterData!A578)</f>
        <v/>
      </c>
      <c r="B578" s="57" t="str">
        <f>IF(ISBLANK(MasterData!K578), "", MasterData!K578)</f>
        <v/>
      </c>
      <c r="C578" s="57" t="str">
        <f>IF(ISBLANK(MasterData!L578), "", MasterData!L578)</f>
        <v/>
      </c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 ht="15.75" customHeight="1">
      <c r="A579" s="57" t="str">
        <f>IF(ISBLANK(MasterData!A579), "", MasterData!A579)</f>
        <v/>
      </c>
      <c r="B579" s="57" t="str">
        <f>IF(ISBLANK(MasterData!K579), "", MasterData!K579)</f>
        <v/>
      </c>
      <c r="C579" s="57" t="str">
        <f>IF(ISBLANK(MasterData!L579), "", MasterData!L579)</f>
        <v/>
      </c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 ht="15.75" customHeight="1">
      <c r="A580" s="57" t="str">
        <f>IF(ISBLANK(MasterData!A580), "", MasterData!A580)</f>
        <v/>
      </c>
      <c r="B580" s="57" t="str">
        <f>IF(ISBLANK(MasterData!K580), "", MasterData!K580)</f>
        <v/>
      </c>
      <c r="C580" s="57" t="str">
        <f>IF(ISBLANK(MasterData!L580), "", MasterData!L580)</f>
        <v/>
      </c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 ht="15.75" customHeight="1">
      <c r="A581" s="57" t="str">
        <f>IF(ISBLANK(MasterData!A581), "", MasterData!A581)</f>
        <v/>
      </c>
      <c r="B581" s="57" t="str">
        <f>IF(ISBLANK(MasterData!K581), "", MasterData!K581)</f>
        <v/>
      </c>
      <c r="C581" s="57" t="str">
        <f>IF(ISBLANK(MasterData!L581), "", MasterData!L581)</f>
        <v/>
      </c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 ht="15.75" customHeight="1">
      <c r="A582" s="57" t="str">
        <f>IF(ISBLANK(MasterData!A582), "", MasterData!A582)</f>
        <v/>
      </c>
      <c r="B582" s="57" t="str">
        <f>IF(ISBLANK(MasterData!K582), "", MasterData!K582)</f>
        <v/>
      </c>
      <c r="C582" s="57" t="str">
        <f>IF(ISBLANK(MasterData!L582), "", MasterData!L582)</f>
        <v/>
      </c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 ht="15.75" customHeight="1">
      <c r="A583" s="57" t="str">
        <f>IF(ISBLANK(MasterData!A583), "", MasterData!A583)</f>
        <v/>
      </c>
      <c r="B583" s="57" t="str">
        <f>IF(ISBLANK(MasterData!K583), "", MasterData!K583)</f>
        <v/>
      </c>
      <c r="C583" s="57" t="str">
        <f>IF(ISBLANK(MasterData!L583), "", MasterData!L583)</f>
        <v/>
      </c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 ht="15.75" customHeight="1">
      <c r="A584" s="57" t="str">
        <f>IF(ISBLANK(MasterData!A584), "", MasterData!A584)</f>
        <v/>
      </c>
      <c r="B584" s="57" t="str">
        <f>IF(ISBLANK(MasterData!K584), "", MasterData!K584)</f>
        <v/>
      </c>
      <c r="C584" s="57" t="str">
        <f>IF(ISBLANK(MasterData!L584), "", MasterData!L584)</f>
        <v/>
      </c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 ht="15.75" customHeight="1">
      <c r="A585" s="57" t="str">
        <f>IF(ISBLANK(MasterData!A585), "", MasterData!A585)</f>
        <v/>
      </c>
      <c r="B585" s="57" t="str">
        <f>IF(ISBLANK(MasterData!K585), "", MasterData!K585)</f>
        <v/>
      </c>
      <c r="C585" s="57" t="str">
        <f>IF(ISBLANK(MasterData!L585), "", MasterData!L585)</f>
        <v/>
      </c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 ht="15.75" customHeight="1">
      <c r="A586" s="57" t="str">
        <f>IF(ISBLANK(MasterData!A586), "", MasterData!A586)</f>
        <v/>
      </c>
      <c r="B586" s="57" t="str">
        <f>IF(ISBLANK(MasterData!K586), "", MasterData!K586)</f>
        <v/>
      </c>
      <c r="C586" s="57" t="str">
        <f>IF(ISBLANK(MasterData!L586), "", MasterData!L586)</f>
        <v/>
      </c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 ht="15.75" customHeight="1">
      <c r="A587" s="57" t="str">
        <f>IF(ISBLANK(MasterData!A587), "", MasterData!A587)</f>
        <v/>
      </c>
      <c r="B587" s="57" t="str">
        <f>IF(ISBLANK(MasterData!K587), "", MasterData!K587)</f>
        <v/>
      </c>
      <c r="C587" s="57" t="str">
        <f>IF(ISBLANK(MasterData!L587), "", MasterData!L587)</f>
        <v/>
      </c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 ht="15.75" customHeight="1">
      <c r="A588" s="57" t="str">
        <f>IF(ISBLANK(MasterData!A588), "", MasterData!A588)</f>
        <v/>
      </c>
      <c r="B588" s="57" t="str">
        <f>IF(ISBLANK(MasterData!K588), "", MasterData!K588)</f>
        <v/>
      </c>
      <c r="C588" s="57" t="str">
        <f>IF(ISBLANK(MasterData!L588), "", MasterData!L588)</f>
        <v/>
      </c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 ht="15.75" customHeight="1">
      <c r="A589" s="57" t="str">
        <f>IF(ISBLANK(MasterData!A589), "", MasterData!A589)</f>
        <v/>
      </c>
      <c r="B589" s="57" t="str">
        <f>IF(ISBLANK(MasterData!K589), "", MasterData!K589)</f>
        <v/>
      </c>
      <c r="C589" s="57" t="str">
        <f>IF(ISBLANK(MasterData!L589), "", MasterData!L589)</f>
        <v/>
      </c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 ht="15.75" customHeight="1">
      <c r="A590" s="57" t="str">
        <f>IF(ISBLANK(MasterData!A590), "", MasterData!A590)</f>
        <v/>
      </c>
      <c r="B590" s="57" t="str">
        <f>IF(ISBLANK(MasterData!K590), "", MasterData!K590)</f>
        <v/>
      </c>
      <c r="C590" s="57" t="str">
        <f>IF(ISBLANK(MasterData!L590), "", MasterData!L590)</f>
        <v/>
      </c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 ht="15.75" customHeight="1">
      <c r="A591" s="57" t="str">
        <f>IF(ISBLANK(MasterData!A591), "", MasterData!A591)</f>
        <v/>
      </c>
      <c r="B591" s="57" t="str">
        <f>IF(ISBLANK(MasterData!K591), "", MasterData!K591)</f>
        <v/>
      </c>
      <c r="C591" s="57" t="str">
        <f>IF(ISBLANK(MasterData!L591), "", MasterData!L591)</f>
        <v/>
      </c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 ht="15.75" customHeight="1">
      <c r="A592" s="57" t="str">
        <f>IF(ISBLANK(MasterData!A592), "", MasterData!A592)</f>
        <v/>
      </c>
      <c r="B592" s="57" t="str">
        <f>IF(ISBLANK(MasterData!K592), "", MasterData!K592)</f>
        <v/>
      </c>
      <c r="C592" s="57" t="str">
        <f>IF(ISBLANK(MasterData!L592), "", MasterData!L592)</f>
        <v/>
      </c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 ht="15.75" customHeight="1">
      <c r="A593" s="57" t="str">
        <f>IF(ISBLANK(MasterData!A593), "", MasterData!A593)</f>
        <v/>
      </c>
      <c r="B593" s="57" t="str">
        <f>IF(ISBLANK(MasterData!K593), "", MasterData!K593)</f>
        <v/>
      </c>
      <c r="C593" s="57" t="str">
        <f>IF(ISBLANK(MasterData!L593), "", MasterData!L593)</f>
        <v/>
      </c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 ht="15.75" customHeight="1">
      <c r="A594" s="57" t="str">
        <f>IF(ISBLANK(MasterData!A594), "", MasterData!A594)</f>
        <v/>
      </c>
      <c r="B594" s="57" t="str">
        <f>IF(ISBLANK(MasterData!K594), "", MasterData!K594)</f>
        <v/>
      </c>
      <c r="C594" s="57" t="str">
        <f>IF(ISBLANK(MasterData!L594), "", MasterData!L594)</f>
        <v/>
      </c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 ht="15.75" customHeight="1">
      <c r="A595" s="57" t="str">
        <f>IF(ISBLANK(MasterData!A595), "", MasterData!A595)</f>
        <v/>
      </c>
      <c r="B595" s="57" t="str">
        <f>IF(ISBLANK(MasterData!K595), "", MasterData!K595)</f>
        <v/>
      </c>
      <c r="C595" s="57" t="str">
        <f>IF(ISBLANK(MasterData!L595), "", MasterData!L595)</f>
        <v/>
      </c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 ht="15.75" customHeight="1">
      <c r="A596" s="57" t="str">
        <f>IF(ISBLANK(MasterData!A596), "", MasterData!A596)</f>
        <v/>
      </c>
      <c r="B596" s="57" t="str">
        <f>IF(ISBLANK(MasterData!K596), "", MasterData!K596)</f>
        <v/>
      </c>
      <c r="C596" s="57" t="str">
        <f>IF(ISBLANK(MasterData!L596), "", MasterData!L596)</f>
        <v/>
      </c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 ht="15.75" customHeight="1">
      <c r="A597" s="57" t="str">
        <f>IF(ISBLANK(MasterData!A597), "", MasterData!A597)</f>
        <v/>
      </c>
      <c r="B597" s="57" t="str">
        <f>IF(ISBLANK(MasterData!K597), "", MasterData!K597)</f>
        <v/>
      </c>
      <c r="C597" s="57" t="str">
        <f>IF(ISBLANK(MasterData!L597), "", MasterData!L597)</f>
        <v/>
      </c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 ht="15.75" customHeight="1">
      <c r="A598" s="57" t="str">
        <f>IF(ISBLANK(MasterData!A598), "", MasterData!A598)</f>
        <v/>
      </c>
      <c r="B598" s="57" t="str">
        <f>IF(ISBLANK(MasterData!K598), "", MasterData!K598)</f>
        <v/>
      </c>
      <c r="C598" s="57" t="str">
        <f>IF(ISBLANK(MasterData!L598), "", MasterData!L598)</f>
        <v/>
      </c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 ht="15.75" customHeight="1">
      <c r="A599" s="57" t="str">
        <f>IF(ISBLANK(MasterData!A599), "", MasterData!A599)</f>
        <v/>
      </c>
      <c r="B599" s="57" t="str">
        <f>IF(ISBLANK(MasterData!K599), "", MasterData!K599)</f>
        <v/>
      </c>
      <c r="C599" s="57" t="str">
        <f>IF(ISBLANK(MasterData!L599), "", MasterData!L599)</f>
        <v/>
      </c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 ht="15.75" customHeight="1">
      <c r="A600" s="57" t="str">
        <f>IF(ISBLANK(MasterData!A600), "", MasterData!A600)</f>
        <v/>
      </c>
      <c r="B600" s="57" t="str">
        <f>IF(ISBLANK(MasterData!K600), "", MasterData!K600)</f>
        <v/>
      </c>
      <c r="C600" s="57" t="str">
        <f>IF(ISBLANK(MasterData!L600), "", MasterData!L600)</f>
        <v/>
      </c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 ht="15.75" customHeight="1">
      <c r="A601" s="57" t="str">
        <f>IF(ISBLANK(MasterData!A601), "", MasterData!A601)</f>
        <v/>
      </c>
      <c r="B601" s="57" t="str">
        <f>IF(ISBLANK(MasterData!K601), "", MasterData!K601)</f>
        <v/>
      </c>
      <c r="C601" s="57" t="str">
        <f>IF(ISBLANK(MasterData!L601), "", MasterData!L601)</f>
        <v/>
      </c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 ht="15.75" customHeight="1">
      <c r="A602" s="57" t="str">
        <f>IF(ISBLANK(MasterData!A602), "", MasterData!A602)</f>
        <v/>
      </c>
      <c r="B602" s="57" t="str">
        <f>IF(ISBLANK(MasterData!K602), "", MasterData!K602)</f>
        <v/>
      </c>
      <c r="C602" s="57" t="str">
        <f>IF(ISBLANK(MasterData!L602), "", MasterData!L602)</f>
        <v/>
      </c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 ht="15.75" customHeight="1">
      <c r="A603" s="57" t="str">
        <f>IF(ISBLANK(MasterData!A603), "", MasterData!A603)</f>
        <v/>
      </c>
      <c r="B603" s="57" t="str">
        <f>IF(ISBLANK(MasterData!K603), "", MasterData!K603)</f>
        <v/>
      </c>
      <c r="C603" s="57" t="str">
        <f>IF(ISBLANK(MasterData!L603), "", MasterData!L603)</f>
        <v/>
      </c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 ht="15.75" customHeight="1">
      <c r="A604" s="57" t="str">
        <f>IF(ISBLANK(MasterData!A604), "", MasterData!A604)</f>
        <v/>
      </c>
      <c r="B604" s="57" t="str">
        <f>IF(ISBLANK(MasterData!K604), "", MasterData!K604)</f>
        <v/>
      </c>
      <c r="C604" s="57" t="str">
        <f>IF(ISBLANK(MasterData!L604), "", MasterData!L604)</f>
        <v/>
      </c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 ht="15.75" customHeight="1">
      <c r="A605" s="57" t="str">
        <f>IF(ISBLANK(MasterData!A605), "", MasterData!A605)</f>
        <v/>
      </c>
      <c r="B605" s="57" t="str">
        <f>IF(ISBLANK(MasterData!K605), "", MasterData!K605)</f>
        <v/>
      </c>
      <c r="C605" s="57" t="str">
        <f>IF(ISBLANK(MasterData!L605), "", MasterData!L605)</f>
        <v/>
      </c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 ht="15.75" customHeight="1">
      <c r="A606" s="57" t="str">
        <f>IF(ISBLANK(MasterData!A606), "", MasterData!A606)</f>
        <v/>
      </c>
      <c r="B606" s="57" t="str">
        <f>IF(ISBLANK(MasterData!K606), "", MasterData!K606)</f>
        <v/>
      </c>
      <c r="C606" s="57" t="str">
        <f>IF(ISBLANK(MasterData!L606), "", MasterData!L606)</f>
        <v/>
      </c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 ht="15.75" customHeight="1">
      <c r="A607" s="57" t="str">
        <f>IF(ISBLANK(MasterData!A607), "", MasterData!A607)</f>
        <v/>
      </c>
      <c r="B607" s="57" t="str">
        <f>IF(ISBLANK(MasterData!K607), "", MasterData!K607)</f>
        <v/>
      </c>
      <c r="C607" s="57" t="str">
        <f>IF(ISBLANK(MasterData!L607), "", MasterData!L607)</f>
        <v/>
      </c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 ht="15.75" customHeight="1">
      <c r="A608" s="57" t="str">
        <f>IF(ISBLANK(MasterData!A608), "", MasterData!A608)</f>
        <v/>
      </c>
      <c r="B608" s="57" t="str">
        <f>IF(ISBLANK(MasterData!K608), "", MasterData!K608)</f>
        <v/>
      </c>
      <c r="C608" s="57" t="str">
        <f>IF(ISBLANK(MasterData!L608), "", MasterData!L608)</f>
        <v/>
      </c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 ht="15.75" customHeight="1">
      <c r="A609" s="57" t="str">
        <f>IF(ISBLANK(MasterData!A609), "", MasterData!A609)</f>
        <v/>
      </c>
      <c r="B609" s="57" t="str">
        <f>IF(ISBLANK(MasterData!K609), "", MasterData!K609)</f>
        <v/>
      </c>
      <c r="C609" s="57" t="str">
        <f>IF(ISBLANK(MasterData!L609), "", MasterData!L609)</f>
        <v/>
      </c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 ht="15.75" customHeight="1">
      <c r="A610" s="57" t="str">
        <f>IF(ISBLANK(MasterData!A610), "", MasterData!A610)</f>
        <v/>
      </c>
      <c r="B610" s="57" t="str">
        <f>IF(ISBLANK(MasterData!K610), "", MasterData!K610)</f>
        <v/>
      </c>
      <c r="C610" s="57" t="str">
        <f>IF(ISBLANK(MasterData!L610), "", MasterData!L610)</f>
        <v/>
      </c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 ht="15.75" customHeight="1">
      <c r="A611" s="57" t="str">
        <f>IF(ISBLANK(MasterData!A611), "", MasterData!A611)</f>
        <v/>
      </c>
      <c r="B611" s="57" t="str">
        <f>IF(ISBLANK(MasterData!K611), "", MasterData!K611)</f>
        <v/>
      </c>
      <c r="C611" s="57" t="str">
        <f>IF(ISBLANK(MasterData!L611), "", MasterData!L611)</f>
        <v/>
      </c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 ht="15.75" customHeight="1">
      <c r="A612" s="57" t="str">
        <f>IF(ISBLANK(MasterData!A612), "", MasterData!A612)</f>
        <v/>
      </c>
      <c r="B612" s="57" t="str">
        <f>IF(ISBLANK(MasterData!K612), "", MasterData!K612)</f>
        <v/>
      </c>
      <c r="C612" s="57" t="str">
        <f>IF(ISBLANK(MasterData!L612), "", MasterData!L612)</f>
        <v/>
      </c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 ht="15.75" customHeight="1">
      <c r="A613" s="57" t="str">
        <f>IF(ISBLANK(MasterData!A613), "", MasterData!A613)</f>
        <v/>
      </c>
      <c r="B613" s="57" t="str">
        <f>IF(ISBLANK(MasterData!K613), "", MasterData!K613)</f>
        <v/>
      </c>
      <c r="C613" s="57" t="str">
        <f>IF(ISBLANK(MasterData!L613), "", MasterData!L613)</f>
        <v/>
      </c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 ht="15.75" customHeight="1">
      <c r="A614" s="57" t="str">
        <f>IF(ISBLANK(MasterData!A614), "", MasterData!A614)</f>
        <v/>
      </c>
      <c r="B614" s="57" t="str">
        <f>IF(ISBLANK(MasterData!K614), "", MasterData!K614)</f>
        <v/>
      </c>
      <c r="C614" s="57" t="str">
        <f>IF(ISBLANK(MasterData!L614), "", MasterData!L614)</f>
        <v/>
      </c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 ht="15.75" customHeight="1">
      <c r="A615" s="57" t="str">
        <f>IF(ISBLANK(MasterData!A615), "", MasterData!A615)</f>
        <v/>
      </c>
      <c r="B615" s="57" t="str">
        <f>IF(ISBLANK(MasterData!K615), "", MasterData!K615)</f>
        <v/>
      </c>
      <c r="C615" s="57" t="str">
        <f>IF(ISBLANK(MasterData!L615), "", MasterData!L615)</f>
        <v/>
      </c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 ht="15.75" customHeight="1">
      <c r="A616" s="57" t="str">
        <f>IF(ISBLANK(MasterData!A616), "", MasterData!A616)</f>
        <v/>
      </c>
      <c r="B616" s="57" t="str">
        <f>IF(ISBLANK(MasterData!K616), "", MasterData!K616)</f>
        <v/>
      </c>
      <c r="C616" s="57" t="str">
        <f>IF(ISBLANK(MasterData!L616), "", MasterData!L616)</f>
        <v/>
      </c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 ht="15.75" customHeight="1">
      <c r="A617" s="57" t="str">
        <f>IF(ISBLANK(MasterData!A617), "", MasterData!A617)</f>
        <v/>
      </c>
      <c r="B617" s="57" t="str">
        <f>IF(ISBLANK(MasterData!K617), "", MasterData!K617)</f>
        <v/>
      </c>
      <c r="C617" s="57" t="str">
        <f>IF(ISBLANK(MasterData!L617), "", MasterData!L617)</f>
        <v/>
      </c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 ht="15.75" customHeight="1">
      <c r="A618" s="57" t="str">
        <f>IF(ISBLANK(MasterData!A618), "", MasterData!A618)</f>
        <v/>
      </c>
      <c r="B618" s="57" t="str">
        <f>IF(ISBLANK(MasterData!K618), "", MasterData!K618)</f>
        <v/>
      </c>
      <c r="C618" s="57" t="str">
        <f>IF(ISBLANK(MasterData!L618), "", MasterData!L618)</f>
        <v/>
      </c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 ht="15.75" customHeight="1">
      <c r="A619" s="57" t="str">
        <f>IF(ISBLANK(MasterData!A619), "", MasterData!A619)</f>
        <v/>
      </c>
      <c r="B619" s="57" t="str">
        <f>IF(ISBLANK(MasterData!K619), "", MasterData!K619)</f>
        <v/>
      </c>
      <c r="C619" s="57" t="str">
        <f>IF(ISBLANK(MasterData!L619), "", MasterData!L619)</f>
        <v/>
      </c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 ht="15.75" customHeight="1">
      <c r="A620" s="57" t="str">
        <f>IF(ISBLANK(MasterData!A620), "", MasterData!A620)</f>
        <v/>
      </c>
      <c r="B620" s="57" t="str">
        <f>IF(ISBLANK(MasterData!K620), "", MasterData!K620)</f>
        <v/>
      </c>
      <c r="C620" s="57" t="str">
        <f>IF(ISBLANK(MasterData!L620), "", MasterData!L620)</f>
        <v/>
      </c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 ht="15.75" customHeight="1">
      <c r="A621" s="57" t="str">
        <f>IF(ISBLANK(MasterData!A621), "", MasterData!A621)</f>
        <v/>
      </c>
      <c r="B621" s="57" t="str">
        <f>IF(ISBLANK(MasterData!K621), "", MasterData!K621)</f>
        <v/>
      </c>
      <c r="C621" s="57" t="str">
        <f>IF(ISBLANK(MasterData!L621), "", MasterData!L621)</f>
        <v/>
      </c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 ht="15.75" customHeight="1">
      <c r="A622" s="57" t="str">
        <f>IF(ISBLANK(MasterData!A622), "", MasterData!A622)</f>
        <v/>
      </c>
      <c r="B622" s="57" t="str">
        <f>IF(ISBLANK(MasterData!K622), "", MasterData!K622)</f>
        <v/>
      </c>
      <c r="C622" s="57" t="str">
        <f>IF(ISBLANK(MasterData!L622), "", MasterData!L622)</f>
        <v/>
      </c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 ht="15.75" customHeight="1">
      <c r="A623" s="57" t="str">
        <f>IF(ISBLANK(MasterData!A623), "", MasterData!A623)</f>
        <v/>
      </c>
      <c r="B623" s="57" t="str">
        <f>IF(ISBLANK(MasterData!K623), "", MasterData!K623)</f>
        <v/>
      </c>
      <c r="C623" s="57" t="str">
        <f>IF(ISBLANK(MasterData!L623), "", MasterData!L623)</f>
        <v/>
      </c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 ht="15.75" customHeight="1">
      <c r="A624" s="57" t="str">
        <f>IF(ISBLANK(MasterData!A624), "", MasterData!A624)</f>
        <v/>
      </c>
      <c r="B624" s="57" t="str">
        <f>IF(ISBLANK(MasterData!K624), "", MasterData!K624)</f>
        <v/>
      </c>
      <c r="C624" s="57" t="str">
        <f>IF(ISBLANK(MasterData!L624), "", MasterData!L624)</f>
        <v/>
      </c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 ht="15.75" customHeight="1">
      <c r="A625" s="57" t="str">
        <f>IF(ISBLANK(MasterData!A625), "", MasterData!A625)</f>
        <v/>
      </c>
      <c r="B625" s="57" t="str">
        <f>IF(ISBLANK(MasterData!K625), "", MasterData!K625)</f>
        <v/>
      </c>
      <c r="C625" s="57" t="str">
        <f>IF(ISBLANK(MasterData!L625), "", MasterData!L625)</f>
        <v/>
      </c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 ht="15.75" customHeight="1">
      <c r="A626" s="57" t="str">
        <f>IF(ISBLANK(MasterData!A626), "", MasterData!A626)</f>
        <v/>
      </c>
      <c r="B626" s="57" t="str">
        <f>IF(ISBLANK(MasterData!K626), "", MasterData!K626)</f>
        <v/>
      </c>
      <c r="C626" s="57" t="str">
        <f>IF(ISBLANK(MasterData!L626), "", MasterData!L626)</f>
        <v/>
      </c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 ht="15.75" customHeight="1">
      <c r="A627" s="57" t="str">
        <f>IF(ISBLANK(MasterData!A627), "", MasterData!A627)</f>
        <v/>
      </c>
      <c r="B627" s="57" t="str">
        <f>IF(ISBLANK(MasterData!K627), "", MasterData!K627)</f>
        <v/>
      </c>
      <c r="C627" s="57" t="str">
        <f>IF(ISBLANK(MasterData!L627), "", MasterData!L627)</f>
        <v/>
      </c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 ht="15.75" customHeight="1">
      <c r="A628" s="57" t="str">
        <f>IF(ISBLANK(MasterData!A628), "", MasterData!A628)</f>
        <v/>
      </c>
      <c r="B628" s="57" t="str">
        <f>IF(ISBLANK(MasterData!K628), "", MasterData!K628)</f>
        <v/>
      </c>
      <c r="C628" s="57" t="str">
        <f>IF(ISBLANK(MasterData!L628), "", MasterData!L628)</f>
        <v/>
      </c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 ht="15.75" customHeight="1">
      <c r="A629" s="57" t="str">
        <f>IF(ISBLANK(MasterData!A629), "", MasterData!A629)</f>
        <v/>
      </c>
      <c r="B629" s="57" t="str">
        <f>IF(ISBLANK(MasterData!K629), "", MasterData!K629)</f>
        <v/>
      </c>
      <c r="C629" s="57" t="str">
        <f>IF(ISBLANK(MasterData!L629), "", MasterData!L629)</f>
        <v/>
      </c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 ht="15.75" customHeight="1">
      <c r="A630" s="57" t="str">
        <f>IF(ISBLANK(MasterData!A630), "", MasterData!A630)</f>
        <v/>
      </c>
      <c r="B630" s="57" t="str">
        <f>IF(ISBLANK(MasterData!K630), "", MasterData!K630)</f>
        <v/>
      </c>
      <c r="C630" s="57" t="str">
        <f>IF(ISBLANK(MasterData!L630), "", MasterData!L630)</f>
        <v/>
      </c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 ht="15.75" customHeight="1">
      <c r="A631" s="57" t="str">
        <f>IF(ISBLANK(MasterData!A631), "", MasterData!A631)</f>
        <v/>
      </c>
      <c r="B631" s="57" t="str">
        <f>IF(ISBLANK(MasterData!K631), "", MasterData!K631)</f>
        <v/>
      </c>
      <c r="C631" s="57" t="str">
        <f>IF(ISBLANK(MasterData!L631), "", MasterData!L631)</f>
        <v/>
      </c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 ht="15.75" customHeight="1">
      <c r="A632" s="57" t="str">
        <f>IF(ISBLANK(MasterData!A632), "", MasterData!A632)</f>
        <v/>
      </c>
      <c r="B632" s="57" t="str">
        <f>IF(ISBLANK(MasterData!K632), "", MasterData!K632)</f>
        <v/>
      </c>
      <c r="C632" s="57" t="str">
        <f>IF(ISBLANK(MasterData!L632), "", MasterData!L632)</f>
        <v/>
      </c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 ht="15.75" customHeight="1">
      <c r="A633" s="57" t="str">
        <f>IF(ISBLANK(MasterData!A633), "", MasterData!A633)</f>
        <v/>
      </c>
      <c r="B633" s="57" t="str">
        <f>IF(ISBLANK(MasterData!K633), "", MasterData!K633)</f>
        <v/>
      </c>
      <c r="C633" s="57" t="str">
        <f>IF(ISBLANK(MasterData!L633), "", MasterData!L633)</f>
        <v/>
      </c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 ht="15.75" customHeight="1">
      <c r="A634" s="57" t="str">
        <f>IF(ISBLANK(MasterData!A634), "", MasterData!A634)</f>
        <v/>
      </c>
      <c r="B634" s="57" t="str">
        <f>IF(ISBLANK(MasterData!K634), "", MasterData!K634)</f>
        <v/>
      </c>
      <c r="C634" s="57" t="str">
        <f>IF(ISBLANK(MasterData!L634), "", MasterData!L634)</f>
        <v/>
      </c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 ht="15.75" customHeight="1">
      <c r="A635" s="57" t="str">
        <f>IF(ISBLANK(MasterData!A635), "", MasterData!A635)</f>
        <v/>
      </c>
      <c r="B635" s="57" t="str">
        <f>IF(ISBLANK(MasterData!K635), "", MasterData!K635)</f>
        <v/>
      </c>
      <c r="C635" s="57" t="str">
        <f>IF(ISBLANK(MasterData!L635), "", MasterData!L635)</f>
        <v/>
      </c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 ht="15.75" customHeight="1">
      <c r="A636" s="57" t="str">
        <f>IF(ISBLANK(MasterData!A636), "", MasterData!A636)</f>
        <v/>
      </c>
      <c r="B636" s="57" t="str">
        <f>IF(ISBLANK(MasterData!K636), "", MasterData!K636)</f>
        <v/>
      </c>
      <c r="C636" s="57" t="str">
        <f>IF(ISBLANK(MasterData!L636), "", MasterData!L636)</f>
        <v/>
      </c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 ht="15.75" customHeight="1">
      <c r="A637" s="57" t="str">
        <f>IF(ISBLANK(MasterData!A637), "", MasterData!A637)</f>
        <v/>
      </c>
      <c r="B637" s="57" t="str">
        <f>IF(ISBLANK(MasterData!K637), "", MasterData!K637)</f>
        <v/>
      </c>
      <c r="C637" s="57" t="str">
        <f>IF(ISBLANK(MasterData!L637), "", MasterData!L637)</f>
        <v/>
      </c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 ht="15.75" customHeight="1">
      <c r="A638" s="57" t="str">
        <f>IF(ISBLANK(MasterData!A638), "", MasterData!A638)</f>
        <v/>
      </c>
      <c r="B638" s="57" t="str">
        <f>IF(ISBLANK(MasterData!K638), "", MasterData!K638)</f>
        <v/>
      </c>
      <c r="C638" s="57" t="str">
        <f>IF(ISBLANK(MasterData!L638), "", MasterData!L638)</f>
        <v/>
      </c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 ht="15.75" customHeight="1">
      <c r="A639" s="57" t="str">
        <f>IF(ISBLANK(MasterData!A639), "", MasterData!A639)</f>
        <v/>
      </c>
      <c r="B639" s="57" t="str">
        <f>IF(ISBLANK(MasterData!K639), "", MasterData!K639)</f>
        <v/>
      </c>
      <c r="C639" s="57" t="str">
        <f>IF(ISBLANK(MasterData!L639), "", MasterData!L639)</f>
        <v/>
      </c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 ht="15.75" customHeight="1">
      <c r="A640" s="57" t="str">
        <f>IF(ISBLANK(MasterData!A640), "", MasterData!A640)</f>
        <v/>
      </c>
      <c r="B640" s="57" t="str">
        <f>IF(ISBLANK(MasterData!K640), "", MasterData!K640)</f>
        <v/>
      </c>
      <c r="C640" s="57" t="str">
        <f>IF(ISBLANK(MasterData!L640), "", MasterData!L640)</f>
        <v/>
      </c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 ht="15.75" customHeight="1">
      <c r="A641" s="57" t="str">
        <f>IF(ISBLANK(MasterData!A641), "", MasterData!A641)</f>
        <v/>
      </c>
      <c r="B641" s="57" t="str">
        <f>IF(ISBLANK(MasterData!K641), "", MasterData!K641)</f>
        <v/>
      </c>
      <c r="C641" s="57" t="str">
        <f>IF(ISBLANK(MasterData!L641), "", MasterData!L641)</f>
        <v/>
      </c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 ht="15.75" customHeight="1">
      <c r="A642" s="57" t="str">
        <f>IF(ISBLANK(MasterData!A642), "", MasterData!A642)</f>
        <v/>
      </c>
      <c r="B642" s="57" t="str">
        <f>IF(ISBLANK(MasterData!K642), "", MasterData!K642)</f>
        <v/>
      </c>
      <c r="C642" s="57" t="str">
        <f>IF(ISBLANK(MasterData!L642), "", MasterData!L642)</f>
        <v/>
      </c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 ht="15.75" customHeight="1">
      <c r="A643" s="57" t="str">
        <f>IF(ISBLANK(MasterData!A643), "", MasterData!A643)</f>
        <v/>
      </c>
      <c r="B643" s="57" t="str">
        <f>IF(ISBLANK(MasterData!K643), "", MasterData!K643)</f>
        <v/>
      </c>
      <c r="C643" s="57" t="str">
        <f>IF(ISBLANK(MasterData!L643), "", MasterData!L643)</f>
        <v/>
      </c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 ht="15.75" customHeight="1">
      <c r="A644" s="57" t="str">
        <f>IF(ISBLANK(MasterData!A644), "", MasterData!A644)</f>
        <v/>
      </c>
      <c r="B644" s="57" t="str">
        <f>IF(ISBLANK(MasterData!K644), "", MasterData!K644)</f>
        <v/>
      </c>
      <c r="C644" s="57" t="str">
        <f>IF(ISBLANK(MasterData!L644), "", MasterData!L644)</f>
        <v/>
      </c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 ht="15.75" customHeight="1">
      <c r="A645" s="57" t="str">
        <f>IF(ISBLANK(MasterData!A645), "", MasterData!A645)</f>
        <v/>
      </c>
      <c r="B645" s="57" t="str">
        <f>IF(ISBLANK(MasterData!K645), "", MasterData!K645)</f>
        <v/>
      </c>
      <c r="C645" s="57" t="str">
        <f>IF(ISBLANK(MasterData!L645), "", MasterData!L645)</f>
        <v/>
      </c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 ht="15.75" customHeight="1">
      <c r="A646" s="57" t="str">
        <f>IF(ISBLANK(MasterData!A646), "", MasterData!A646)</f>
        <v/>
      </c>
      <c r="B646" s="57" t="str">
        <f>IF(ISBLANK(MasterData!K646), "", MasterData!K646)</f>
        <v/>
      </c>
      <c r="C646" s="57" t="str">
        <f>IF(ISBLANK(MasterData!L646), "", MasterData!L646)</f>
        <v/>
      </c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 ht="15.75" customHeight="1">
      <c r="A647" s="57" t="str">
        <f>IF(ISBLANK(MasterData!A647), "", MasterData!A647)</f>
        <v/>
      </c>
      <c r="B647" s="57" t="str">
        <f>IF(ISBLANK(MasterData!K647), "", MasterData!K647)</f>
        <v/>
      </c>
      <c r="C647" s="57" t="str">
        <f>IF(ISBLANK(MasterData!L647), "", MasterData!L647)</f>
        <v/>
      </c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 ht="15.75" customHeight="1">
      <c r="A648" s="57" t="str">
        <f>IF(ISBLANK(MasterData!A648), "", MasterData!A648)</f>
        <v/>
      </c>
      <c r="B648" s="57" t="str">
        <f>IF(ISBLANK(MasterData!K648), "", MasterData!K648)</f>
        <v/>
      </c>
      <c r="C648" s="57" t="str">
        <f>IF(ISBLANK(MasterData!L648), "", MasterData!L648)</f>
        <v/>
      </c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 ht="15.75" customHeight="1">
      <c r="A649" s="57" t="str">
        <f>IF(ISBLANK(MasterData!A649), "", MasterData!A649)</f>
        <v/>
      </c>
      <c r="B649" s="57" t="str">
        <f>IF(ISBLANK(MasterData!K649), "", MasterData!K649)</f>
        <v/>
      </c>
      <c r="C649" s="57" t="str">
        <f>IF(ISBLANK(MasterData!L649), "", MasterData!L649)</f>
        <v/>
      </c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 ht="15.75" customHeight="1">
      <c r="A650" s="57" t="str">
        <f>IF(ISBLANK(MasterData!A650), "", MasterData!A650)</f>
        <v/>
      </c>
      <c r="B650" s="57" t="str">
        <f>IF(ISBLANK(MasterData!K650), "", MasterData!K650)</f>
        <v/>
      </c>
      <c r="C650" s="57" t="str">
        <f>IF(ISBLANK(MasterData!L650), "", MasterData!L650)</f>
        <v/>
      </c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 ht="15.75" customHeight="1">
      <c r="A651" s="57" t="str">
        <f>IF(ISBLANK(MasterData!A651), "", MasterData!A651)</f>
        <v/>
      </c>
      <c r="B651" s="57" t="str">
        <f>IF(ISBLANK(MasterData!K651), "", MasterData!K651)</f>
        <v/>
      </c>
      <c r="C651" s="57" t="str">
        <f>IF(ISBLANK(MasterData!L651), "", MasterData!L651)</f>
        <v/>
      </c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 ht="15.75" customHeight="1">
      <c r="A652" s="57" t="str">
        <f>IF(ISBLANK(MasterData!A652), "", MasterData!A652)</f>
        <v/>
      </c>
      <c r="B652" s="57" t="str">
        <f>IF(ISBLANK(MasterData!K652), "", MasterData!K652)</f>
        <v/>
      </c>
      <c r="C652" s="57" t="str">
        <f>IF(ISBLANK(MasterData!L652), "", MasterData!L652)</f>
        <v/>
      </c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 ht="15.75" customHeight="1">
      <c r="A653" s="57" t="str">
        <f>IF(ISBLANK(MasterData!A653), "", MasterData!A653)</f>
        <v/>
      </c>
      <c r="B653" s="57" t="str">
        <f>IF(ISBLANK(MasterData!K653), "", MasterData!K653)</f>
        <v/>
      </c>
      <c r="C653" s="57" t="str">
        <f>IF(ISBLANK(MasterData!L653), "", MasterData!L653)</f>
        <v/>
      </c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 ht="15.75" customHeight="1">
      <c r="A654" s="57" t="str">
        <f>IF(ISBLANK(MasterData!A654), "", MasterData!A654)</f>
        <v/>
      </c>
      <c r="B654" s="57" t="str">
        <f>IF(ISBLANK(MasterData!K654), "", MasterData!K654)</f>
        <v/>
      </c>
      <c r="C654" s="57" t="str">
        <f>IF(ISBLANK(MasterData!L654), "", MasterData!L654)</f>
        <v/>
      </c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 ht="15.75" customHeight="1">
      <c r="A655" s="57" t="str">
        <f>IF(ISBLANK(MasterData!A655), "", MasterData!A655)</f>
        <v/>
      </c>
      <c r="B655" s="57" t="str">
        <f>IF(ISBLANK(MasterData!K655), "", MasterData!K655)</f>
        <v/>
      </c>
      <c r="C655" s="57" t="str">
        <f>IF(ISBLANK(MasterData!L655), "", MasterData!L655)</f>
        <v/>
      </c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 ht="15.75" customHeight="1">
      <c r="A656" s="57" t="str">
        <f>IF(ISBLANK(MasterData!A656), "", MasterData!A656)</f>
        <v/>
      </c>
      <c r="B656" s="57" t="str">
        <f>IF(ISBLANK(MasterData!K656), "", MasterData!K656)</f>
        <v/>
      </c>
      <c r="C656" s="57" t="str">
        <f>IF(ISBLANK(MasterData!L656), "", MasterData!L656)</f>
        <v/>
      </c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 ht="15.75" customHeight="1">
      <c r="A657" s="57" t="str">
        <f>IF(ISBLANK(MasterData!A657), "", MasterData!A657)</f>
        <v/>
      </c>
      <c r="B657" s="57" t="str">
        <f>IF(ISBLANK(MasterData!K657), "", MasterData!K657)</f>
        <v/>
      </c>
      <c r="C657" s="57" t="str">
        <f>IF(ISBLANK(MasterData!L657), "", MasterData!L657)</f>
        <v/>
      </c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 ht="15.75" customHeight="1">
      <c r="A658" s="57" t="str">
        <f>IF(ISBLANK(MasterData!A658), "", MasterData!A658)</f>
        <v/>
      </c>
      <c r="B658" s="57" t="str">
        <f>IF(ISBLANK(MasterData!K658), "", MasterData!K658)</f>
        <v/>
      </c>
      <c r="C658" s="57" t="str">
        <f>IF(ISBLANK(MasterData!L658), "", MasterData!L658)</f>
        <v/>
      </c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 ht="15.75" customHeight="1">
      <c r="A659" s="57" t="str">
        <f>IF(ISBLANK(MasterData!A659), "", MasterData!A659)</f>
        <v/>
      </c>
      <c r="B659" s="57" t="str">
        <f>IF(ISBLANK(MasterData!K659), "", MasterData!K659)</f>
        <v/>
      </c>
      <c r="C659" s="57" t="str">
        <f>IF(ISBLANK(MasterData!L659), "", MasterData!L659)</f>
        <v/>
      </c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 ht="15.75" customHeight="1">
      <c r="A660" s="57" t="str">
        <f>IF(ISBLANK(MasterData!A660), "", MasterData!A660)</f>
        <v/>
      </c>
      <c r="B660" s="57" t="str">
        <f>IF(ISBLANK(MasterData!K660), "", MasterData!K660)</f>
        <v/>
      </c>
      <c r="C660" s="57" t="str">
        <f>IF(ISBLANK(MasterData!L660), "", MasterData!L660)</f>
        <v/>
      </c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 ht="15.75" customHeight="1">
      <c r="A661" s="57" t="str">
        <f>IF(ISBLANK(MasterData!A661), "", MasterData!A661)</f>
        <v/>
      </c>
      <c r="B661" s="57" t="str">
        <f>IF(ISBLANK(MasterData!K661), "", MasterData!K661)</f>
        <v/>
      </c>
      <c r="C661" s="57" t="str">
        <f>IF(ISBLANK(MasterData!L661), "", MasterData!L661)</f>
        <v/>
      </c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 ht="15.75" customHeight="1">
      <c r="A662" s="57" t="str">
        <f>IF(ISBLANK(MasterData!A662), "", MasterData!A662)</f>
        <v/>
      </c>
      <c r="B662" s="57" t="str">
        <f>IF(ISBLANK(MasterData!K662), "", MasterData!K662)</f>
        <v/>
      </c>
      <c r="C662" s="57" t="str">
        <f>IF(ISBLANK(MasterData!L662), "", MasterData!L662)</f>
        <v/>
      </c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 ht="15.75" customHeight="1">
      <c r="A663" s="57" t="str">
        <f>IF(ISBLANK(MasterData!A663), "", MasterData!A663)</f>
        <v/>
      </c>
      <c r="B663" s="57" t="str">
        <f>IF(ISBLANK(MasterData!K663), "", MasterData!K663)</f>
        <v/>
      </c>
      <c r="C663" s="57" t="str">
        <f>IF(ISBLANK(MasterData!L663), "", MasterData!L663)</f>
        <v/>
      </c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 ht="15.75" customHeight="1">
      <c r="A664" s="57" t="str">
        <f>IF(ISBLANK(MasterData!A664), "", MasterData!A664)</f>
        <v/>
      </c>
      <c r="B664" s="57" t="str">
        <f>IF(ISBLANK(MasterData!K664), "", MasterData!K664)</f>
        <v/>
      </c>
      <c r="C664" s="57" t="str">
        <f>IF(ISBLANK(MasterData!L664), "", MasterData!L664)</f>
        <v/>
      </c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 ht="15.75" customHeight="1">
      <c r="A665" s="57" t="str">
        <f>IF(ISBLANK(MasterData!A665), "", MasterData!A665)</f>
        <v/>
      </c>
      <c r="B665" s="57" t="str">
        <f>IF(ISBLANK(MasterData!K665), "", MasterData!K665)</f>
        <v/>
      </c>
      <c r="C665" s="57" t="str">
        <f>IF(ISBLANK(MasterData!L665), "", MasterData!L665)</f>
        <v/>
      </c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</row>
    <row r="666" ht="15.75" customHeight="1">
      <c r="A666" s="57" t="str">
        <f>IF(ISBLANK(MasterData!A666), "", MasterData!A666)</f>
        <v/>
      </c>
      <c r="B666" s="57" t="str">
        <f>IF(ISBLANK(MasterData!K666), "", MasterData!K666)</f>
        <v/>
      </c>
      <c r="C666" s="57" t="str">
        <f>IF(ISBLANK(MasterData!L666), "", MasterData!L666)</f>
        <v/>
      </c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</row>
    <row r="667" ht="15.75" customHeight="1">
      <c r="A667" s="57" t="str">
        <f>IF(ISBLANK(MasterData!A667), "", MasterData!A667)</f>
        <v/>
      </c>
      <c r="B667" s="57" t="str">
        <f>IF(ISBLANK(MasterData!K667), "", MasterData!K667)</f>
        <v/>
      </c>
      <c r="C667" s="57" t="str">
        <f>IF(ISBLANK(MasterData!L667), "", MasterData!L667)</f>
        <v/>
      </c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</row>
    <row r="668" ht="15.75" customHeight="1">
      <c r="A668" s="57" t="str">
        <f>IF(ISBLANK(MasterData!A668), "", MasterData!A668)</f>
        <v/>
      </c>
      <c r="B668" s="57" t="str">
        <f>IF(ISBLANK(MasterData!K668), "", MasterData!K668)</f>
        <v/>
      </c>
      <c r="C668" s="57" t="str">
        <f>IF(ISBLANK(MasterData!L668), "", MasterData!L668)</f>
        <v/>
      </c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</row>
    <row r="669" ht="15.75" customHeight="1">
      <c r="A669" s="57" t="str">
        <f>IF(ISBLANK(MasterData!A669), "", MasterData!A669)</f>
        <v/>
      </c>
      <c r="B669" s="57" t="str">
        <f>IF(ISBLANK(MasterData!K669), "", MasterData!K669)</f>
        <v/>
      </c>
      <c r="C669" s="57" t="str">
        <f>IF(ISBLANK(MasterData!L669), "", MasterData!L669)</f>
        <v/>
      </c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</row>
    <row r="670" ht="15.75" customHeight="1">
      <c r="A670" s="57" t="str">
        <f>IF(ISBLANK(MasterData!A670), "", MasterData!A670)</f>
        <v/>
      </c>
      <c r="B670" s="57" t="str">
        <f>IF(ISBLANK(MasterData!K670), "", MasterData!K670)</f>
        <v/>
      </c>
      <c r="C670" s="57" t="str">
        <f>IF(ISBLANK(MasterData!L670), "", MasterData!L670)</f>
        <v/>
      </c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</row>
    <row r="671" ht="15.75" customHeight="1">
      <c r="A671" s="57" t="str">
        <f>IF(ISBLANK(MasterData!A671), "", MasterData!A671)</f>
        <v/>
      </c>
      <c r="B671" s="57" t="str">
        <f>IF(ISBLANK(MasterData!K671), "", MasterData!K671)</f>
        <v/>
      </c>
      <c r="C671" s="57" t="str">
        <f>IF(ISBLANK(MasterData!L671), "", MasterData!L671)</f>
        <v/>
      </c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</row>
    <row r="672" ht="15.75" customHeight="1">
      <c r="A672" s="57" t="str">
        <f>IF(ISBLANK(MasterData!A672), "", MasterData!A672)</f>
        <v/>
      </c>
      <c r="B672" s="57" t="str">
        <f>IF(ISBLANK(MasterData!K672), "", MasterData!K672)</f>
        <v/>
      </c>
      <c r="C672" s="57" t="str">
        <f>IF(ISBLANK(MasterData!L672), "", MasterData!L672)</f>
        <v/>
      </c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</row>
    <row r="673" ht="15.75" customHeight="1">
      <c r="A673" s="57" t="str">
        <f>IF(ISBLANK(MasterData!A673), "", MasterData!A673)</f>
        <v/>
      </c>
      <c r="B673" s="57" t="str">
        <f>IF(ISBLANK(MasterData!K673), "", MasterData!K673)</f>
        <v/>
      </c>
      <c r="C673" s="57" t="str">
        <f>IF(ISBLANK(MasterData!L673), "", MasterData!L673)</f>
        <v/>
      </c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</row>
    <row r="674" ht="15.75" customHeight="1">
      <c r="A674" s="57" t="str">
        <f>IF(ISBLANK(MasterData!A674), "", MasterData!A674)</f>
        <v/>
      </c>
      <c r="B674" s="57" t="str">
        <f>IF(ISBLANK(MasterData!K674), "", MasterData!K674)</f>
        <v/>
      </c>
      <c r="C674" s="57" t="str">
        <f>IF(ISBLANK(MasterData!L674), "", MasterData!L674)</f>
        <v/>
      </c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</row>
    <row r="675" ht="15.75" customHeight="1">
      <c r="A675" s="57" t="str">
        <f>IF(ISBLANK(MasterData!A675), "", MasterData!A675)</f>
        <v/>
      </c>
      <c r="B675" s="57" t="str">
        <f>IF(ISBLANK(MasterData!K675), "", MasterData!K675)</f>
        <v/>
      </c>
      <c r="C675" s="57" t="str">
        <f>IF(ISBLANK(MasterData!L675), "", MasterData!L675)</f>
        <v/>
      </c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</row>
    <row r="676" ht="15.75" customHeight="1">
      <c r="A676" s="57" t="str">
        <f>IF(ISBLANK(MasterData!A676), "", MasterData!A676)</f>
        <v/>
      </c>
      <c r="B676" s="57" t="str">
        <f>IF(ISBLANK(MasterData!K676), "", MasterData!K676)</f>
        <v/>
      </c>
      <c r="C676" s="57" t="str">
        <f>IF(ISBLANK(MasterData!L676), "", MasterData!L676)</f>
        <v/>
      </c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</row>
    <row r="677" ht="15.75" customHeight="1">
      <c r="A677" s="57" t="str">
        <f>IF(ISBLANK(MasterData!A677), "", MasterData!A677)</f>
        <v/>
      </c>
      <c r="B677" s="57" t="str">
        <f>IF(ISBLANK(MasterData!K677), "", MasterData!K677)</f>
        <v/>
      </c>
      <c r="C677" s="57" t="str">
        <f>IF(ISBLANK(MasterData!L677), "", MasterData!L677)</f>
        <v/>
      </c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</row>
    <row r="678" ht="15.75" customHeight="1">
      <c r="A678" s="57" t="str">
        <f>IF(ISBLANK(MasterData!A678), "", MasterData!A678)</f>
        <v/>
      </c>
      <c r="B678" s="57" t="str">
        <f>IF(ISBLANK(MasterData!K678), "", MasterData!K678)</f>
        <v/>
      </c>
      <c r="C678" s="57" t="str">
        <f>IF(ISBLANK(MasterData!L678), "", MasterData!L678)</f>
        <v/>
      </c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</row>
    <row r="679" ht="15.75" customHeight="1">
      <c r="A679" s="57" t="str">
        <f>IF(ISBLANK(MasterData!A679), "", MasterData!A679)</f>
        <v/>
      </c>
      <c r="B679" s="57" t="str">
        <f>IF(ISBLANK(MasterData!K679), "", MasterData!K679)</f>
        <v/>
      </c>
      <c r="C679" s="57" t="str">
        <f>IF(ISBLANK(MasterData!L679), "", MasterData!L679)</f>
        <v/>
      </c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</row>
    <row r="680" ht="15.75" customHeight="1">
      <c r="A680" s="57" t="str">
        <f>IF(ISBLANK(MasterData!A680), "", MasterData!A680)</f>
        <v/>
      </c>
      <c r="B680" s="57" t="str">
        <f>IF(ISBLANK(MasterData!K680), "", MasterData!K680)</f>
        <v/>
      </c>
      <c r="C680" s="57" t="str">
        <f>IF(ISBLANK(MasterData!L680), "", MasterData!L680)</f>
        <v/>
      </c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</row>
    <row r="681" ht="15.75" customHeight="1">
      <c r="A681" s="57" t="str">
        <f>IF(ISBLANK(MasterData!A681), "", MasterData!A681)</f>
        <v/>
      </c>
      <c r="B681" s="57" t="str">
        <f>IF(ISBLANK(MasterData!K681), "", MasterData!K681)</f>
        <v/>
      </c>
      <c r="C681" s="57" t="str">
        <f>IF(ISBLANK(MasterData!L681), "", MasterData!L681)</f>
        <v/>
      </c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</row>
    <row r="682" ht="15.75" customHeight="1">
      <c r="A682" s="57" t="str">
        <f>IF(ISBLANK(MasterData!A682), "", MasterData!A682)</f>
        <v/>
      </c>
      <c r="B682" s="57" t="str">
        <f>IF(ISBLANK(MasterData!K682), "", MasterData!K682)</f>
        <v/>
      </c>
      <c r="C682" s="57" t="str">
        <f>IF(ISBLANK(MasterData!L682), "", MasterData!L682)</f>
        <v/>
      </c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</row>
    <row r="683" ht="15.75" customHeight="1">
      <c r="A683" s="57" t="str">
        <f>IF(ISBLANK(MasterData!A683), "", MasterData!A683)</f>
        <v/>
      </c>
      <c r="B683" s="57" t="str">
        <f>IF(ISBLANK(MasterData!K683), "", MasterData!K683)</f>
        <v/>
      </c>
      <c r="C683" s="57" t="str">
        <f>IF(ISBLANK(MasterData!L683), "", MasterData!L683)</f>
        <v/>
      </c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</row>
    <row r="684" ht="15.75" customHeight="1">
      <c r="A684" s="57" t="str">
        <f>IF(ISBLANK(MasterData!A684), "", MasterData!A684)</f>
        <v/>
      </c>
      <c r="B684" s="57" t="str">
        <f>IF(ISBLANK(MasterData!K684), "", MasterData!K684)</f>
        <v/>
      </c>
      <c r="C684" s="57" t="str">
        <f>IF(ISBLANK(MasterData!L684), "", MasterData!L684)</f>
        <v/>
      </c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</row>
    <row r="685" ht="15.75" customHeight="1">
      <c r="A685" s="57" t="str">
        <f>IF(ISBLANK(MasterData!A685), "", MasterData!A685)</f>
        <v/>
      </c>
      <c r="B685" s="57" t="str">
        <f>IF(ISBLANK(MasterData!K685), "", MasterData!K685)</f>
        <v/>
      </c>
      <c r="C685" s="57" t="str">
        <f>IF(ISBLANK(MasterData!L685), "", MasterData!L685)</f>
        <v/>
      </c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</row>
    <row r="686" ht="15.75" customHeight="1">
      <c r="A686" s="57" t="str">
        <f>IF(ISBLANK(MasterData!A686), "", MasterData!A686)</f>
        <v/>
      </c>
      <c r="B686" s="57" t="str">
        <f>IF(ISBLANK(MasterData!K686), "", MasterData!K686)</f>
        <v/>
      </c>
      <c r="C686" s="57" t="str">
        <f>IF(ISBLANK(MasterData!L686), "", MasterData!L686)</f>
        <v/>
      </c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</row>
    <row r="687" ht="15.75" customHeight="1">
      <c r="A687" s="57" t="str">
        <f>IF(ISBLANK(MasterData!A687), "", MasterData!A687)</f>
        <v/>
      </c>
      <c r="B687" s="57" t="str">
        <f>IF(ISBLANK(MasterData!K687), "", MasterData!K687)</f>
        <v/>
      </c>
      <c r="C687" s="57" t="str">
        <f>IF(ISBLANK(MasterData!L687), "", MasterData!L687)</f>
        <v/>
      </c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</row>
    <row r="688" ht="15.75" customHeight="1">
      <c r="A688" s="57" t="str">
        <f>IF(ISBLANK(MasterData!A688), "", MasterData!A688)</f>
        <v/>
      </c>
      <c r="B688" s="57" t="str">
        <f>IF(ISBLANK(MasterData!K688), "", MasterData!K688)</f>
        <v/>
      </c>
      <c r="C688" s="57" t="str">
        <f>IF(ISBLANK(MasterData!L688), "", MasterData!L688)</f>
        <v/>
      </c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</row>
    <row r="689" ht="15.75" customHeight="1">
      <c r="A689" s="57" t="str">
        <f>IF(ISBLANK(MasterData!A689), "", MasterData!A689)</f>
        <v/>
      </c>
      <c r="B689" s="57" t="str">
        <f>IF(ISBLANK(MasterData!K689), "", MasterData!K689)</f>
        <v/>
      </c>
      <c r="C689" s="57" t="str">
        <f>IF(ISBLANK(MasterData!L689), "", MasterData!L689)</f>
        <v/>
      </c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</row>
    <row r="690" ht="15.75" customHeight="1">
      <c r="A690" s="57" t="str">
        <f>IF(ISBLANK(MasterData!A690), "", MasterData!A690)</f>
        <v/>
      </c>
      <c r="B690" s="57" t="str">
        <f>IF(ISBLANK(MasterData!K690), "", MasterData!K690)</f>
        <v/>
      </c>
      <c r="C690" s="57" t="str">
        <f>IF(ISBLANK(MasterData!L690), "", MasterData!L690)</f>
        <v/>
      </c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</row>
    <row r="691" ht="15.75" customHeight="1">
      <c r="A691" s="57" t="str">
        <f>IF(ISBLANK(MasterData!A691), "", MasterData!A691)</f>
        <v/>
      </c>
      <c r="B691" s="57" t="str">
        <f>IF(ISBLANK(MasterData!K691), "", MasterData!K691)</f>
        <v/>
      </c>
      <c r="C691" s="57" t="str">
        <f>IF(ISBLANK(MasterData!L691), "", MasterData!L691)</f>
        <v/>
      </c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</row>
    <row r="692" ht="15.75" customHeight="1">
      <c r="A692" s="57" t="str">
        <f>IF(ISBLANK(MasterData!A692), "", MasterData!A692)</f>
        <v/>
      </c>
      <c r="B692" s="57" t="str">
        <f>IF(ISBLANK(MasterData!K692), "", MasterData!K692)</f>
        <v/>
      </c>
      <c r="C692" s="57" t="str">
        <f>IF(ISBLANK(MasterData!L692), "", MasterData!L692)</f>
        <v/>
      </c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</row>
    <row r="693" ht="15.75" customHeight="1">
      <c r="A693" s="57" t="str">
        <f>IF(ISBLANK(MasterData!A693), "", MasterData!A693)</f>
        <v/>
      </c>
      <c r="B693" s="57" t="str">
        <f>IF(ISBLANK(MasterData!K693), "", MasterData!K693)</f>
        <v/>
      </c>
      <c r="C693" s="57" t="str">
        <f>IF(ISBLANK(MasterData!L693), "", MasterData!L693)</f>
        <v/>
      </c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</row>
    <row r="694" ht="15.75" customHeight="1">
      <c r="A694" s="57" t="str">
        <f>IF(ISBLANK(MasterData!A694), "", MasterData!A694)</f>
        <v/>
      </c>
      <c r="B694" s="57" t="str">
        <f>IF(ISBLANK(MasterData!K694), "", MasterData!K694)</f>
        <v/>
      </c>
      <c r="C694" s="57" t="str">
        <f>IF(ISBLANK(MasterData!L694), "", MasterData!L694)</f>
        <v/>
      </c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</row>
    <row r="695" ht="15.75" customHeight="1">
      <c r="A695" s="57" t="str">
        <f>IF(ISBLANK(MasterData!A695), "", MasterData!A695)</f>
        <v/>
      </c>
      <c r="B695" s="57" t="str">
        <f>IF(ISBLANK(MasterData!K695), "", MasterData!K695)</f>
        <v/>
      </c>
      <c r="C695" s="57" t="str">
        <f>IF(ISBLANK(MasterData!L695), "", MasterData!L695)</f>
        <v/>
      </c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</row>
    <row r="696" ht="15.75" customHeight="1">
      <c r="A696" s="57" t="str">
        <f>IF(ISBLANK(MasterData!A696), "", MasterData!A696)</f>
        <v/>
      </c>
      <c r="B696" s="57" t="str">
        <f>IF(ISBLANK(MasterData!K696), "", MasterData!K696)</f>
        <v/>
      </c>
      <c r="C696" s="57" t="str">
        <f>IF(ISBLANK(MasterData!L696), "", MasterData!L696)</f>
        <v/>
      </c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</row>
    <row r="697" ht="15.75" customHeight="1">
      <c r="A697" s="57" t="str">
        <f>IF(ISBLANK(MasterData!A697), "", MasterData!A697)</f>
        <v/>
      </c>
      <c r="B697" s="57" t="str">
        <f>IF(ISBLANK(MasterData!K697), "", MasterData!K697)</f>
        <v/>
      </c>
      <c r="C697" s="57" t="str">
        <f>IF(ISBLANK(MasterData!L697), "", MasterData!L697)</f>
        <v/>
      </c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</row>
    <row r="698" ht="15.75" customHeight="1">
      <c r="A698" s="57" t="str">
        <f>IF(ISBLANK(MasterData!A698), "", MasterData!A698)</f>
        <v/>
      </c>
      <c r="B698" s="57" t="str">
        <f>IF(ISBLANK(MasterData!K698), "", MasterData!K698)</f>
        <v/>
      </c>
      <c r="C698" s="57" t="str">
        <f>IF(ISBLANK(MasterData!L698), "", MasterData!L698)</f>
        <v/>
      </c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</row>
    <row r="699" ht="15.75" customHeight="1">
      <c r="A699" s="57" t="str">
        <f>IF(ISBLANK(MasterData!A699), "", MasterData!A699)</f>
        <v/>
      </c>
      <c r="B699" s="57" t="str">
        <f>IF(ISBLANK(MasterData!K699), "", MasterData!K699)</f>
        <v/>
      </c>
      <c r="C699" s="57" t="str">
        <f>IF(ISBLANK(MasterData!L699), "", MasterData!L699)</f>
        <v/>
      </c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</row>
    <row r="700" ht="15.75" customHeight="1">
      <c r="A700" s="57" t="str">
        <f>IF(ISBLANK(MasterData!A700), "", MasterData!A700)</f>
        <v/>
      </c>
      <c r="B700" s="57" t="str">
        <f>IF(ISBLANK(MasterData!K700), "", MasterData!K700)</f>
        <v/>
      </c>
      <c r="C700" s="57" t="str">
        <f>IF(ISBLANK(MasterData!L700), "", MasterData!L700)</f>
        <v/>
      </c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</row>
    <row r="701" ht="15.75" customHeight="1">
      <c r="A701" s="57" t="str">
        <f>IF(ISBLANK(MasterData!A701), "", MasterData!A701)</f>
        <v/>
      </c>
      <c r="B701" s="57" t="str">
        <f>IF(ISBLANK(MasterData!K701), "", MasterData!K701)</f>
        <v/>
      </c>
      <c r="C701" s="57" t="str">
        <f>IF(ISBLANK(MasterData!L701), "", MasterData!L701)</f>
        <v/>
      </c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</row>
    <row r="702" ht="15.75" customHeight="1">
      <c r="A702" s="57" t="str">
        <f>IF(ISBLANK(MasterData!A702), "", MasterData!A702)</f>
        <v/>
      </c>
      <c r="B702" s="57" t="str">
        <f>IF(ISBLANK(MasterData!K702), "", MasterData!K702)</f>
        <v/>
      </c>
      <c r="C702" s="57" t="str">
        <f>IF(ISBLANK(MasterData!L702), "", MasterData!L702)</f>
        <v/>
      </c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</row>
    <row r="703" ht="15.75" customHeight="1">
      <c r="A703" s="57" t="str">
        <f>IF(ISBLANK(MasterData!A703), "", MasterData!A703)</f>
        <v/>
      </c>
      <c r="B703" s="57" t="str">
        <f>IF(ISBLANK(MasterData!K703), "", MasterData!K703)</f>
        <v/>
      </c>
      <c r="C703" s="57" t="str">
        <f>IF(ISBLANK(MasterData!L703), "", MasterData!L703)</f>
        <v/>
      </c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</row>
    <row r="704" ht="15.75" customHeight="1">
      <c r="A704" s="57" t="str">
        <f>IF(ISBLANK(MasterData!A704), "", MasterData!A704)</f>
        <v/>
      </c>
      <c r="B704" s="57" t="str">
        <f>IF(ISBLANK(MasterData!K704), "", MasterData!K704)</f>
        <v/>
      </c>
      <c r="C704" s="57" t="str">
        <f>IF(ISBLANK(MasterData!L704), "", MasterData!L704)</f>
        <v/>
      </c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</row>
    <row r="705" ht="15.75" customHeight="1">
      <c r="A705" s="57" t="str">
        <f>IF(ISBLANK(MasterData!A705), "", MasterData!A705)</f>
        <v/>
      </c>
      <c r="B705" s="57" t="str">
        <f>IF(ISBLANK(MasterData!K705), "", MasterData!K705)</f>
        <v/>
      </c>
      <c r="C705" s="57" t="str">
        <f>IF(ISBLANK(MasterData!L705), "", MasterData!L705)</f>
        <v/>
      </c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</row>
    <row r="706" ht="15.75" customHeight="1">
      <c r="A706" s="57" t="str">
        <f>IF(ISBLANK(MasterData!A706), "", MasterData!A706)</f>
        <v/>
      </c>
      <c r="B706" s="57" t="str">
        <f>IF(ISBLANK(MasterData!K706), "", MasterData!K706)</f>
        <v/>
      </c>
      <c r="C706" s="57" t="str">
        <f>IF(ISBLANK(MasterData!L706), "", MasterData!L706)</f>
        <v/>
      </c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</row>
    <row r="707" ht="15.75" customHeight="1">
      <c r="A707" s="57" t="str">
        <f>IF(ISBLANK(MasterData!A707), "", MasterData!A707)</f>
        <v/>
      </c>
      <c r="B707" s="57" t="str">
        <f>IF(ISBLANK(MasterData!K707), "", MasterData!K707)</f>
        <v/>
      </c>
      <c r="C707" s="57" t="str">
        <f>IF(ISBLANK(MasterData!L707), "", MasterData!L707)</f>
        <v/>
      </c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</row>
    <row r="708" ht="15.75" customHeight="1">
      <c r="A708" s="57" t="str">
        <f>IF(ISBLANK(MasterData!A708), "", MasterData!A708)</f>
        <v/>
      </c>
      <c r="B708" s="57" t="str">
        <f>IF(ISBLANK(MasterData!K708), "", MasterData!K708)</f>
        <v/>
      </c>
      <c r="C708" s="57" t="str">
        <f>IF(ISBLANK(MasterData!L708), "", MasterData!L708)</f>
        <v/>
      </c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</row>
    <row r="709" ht="15.75" customHeight="1">
      <c r="A709" s="57" t="str">
        <f>IF(ISBLANK(MasterData!A709), "", MasterData!A709)</f>
        <v/>
      </c>
      <c r="B709" s="57" t="str">
        <f>IF(ISBLANK(MasterData!K709), "", MasterData!K709)</f>
        <v/>
      </c>
      <c r="C709" s="57" t="str">
        <f>IF(ISBLANK(MasterData!L709), "", MasterData!L709)</f>
        <v/>
      </c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</row>
    <row r="710" ht="15.75" customHeight="1">
      <c r="A710" s="57" t="str">
        <f>IF(ISBLANK(MasterData!A710), "", MasterData!A710)</f>
        <v/>
      </c>
      <c r="B710" s="57" t="str">
        <f>IF(ISBLANK(MasterData!K710), "", MasterData!K710)</f>
        <v/>
      </c>
      <c r="C710" s="57" t="str">
        <f>IF(ISBLANK(MasterData!L710), "", MasterData!L710)</f>
        <v/>
      </c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</row>
    <row r="711" ht="15.75" customHeight="1">
      <c r="A711" s="57" t="str">
        <f>IF(ISBLANK(MasterData!A711), "", MasterData!A711)</f>
        <v/>
      </c>
      <c r="B711" s="57" t="str">
        <f>IF(ISBLANK(MasterData!K711), "", MasterData!K711)</f>
        <v/>
      </c>
      <c r="C711" s="57" t="str">
        <f>IF(ISBLANK(MasterData!L711), "", MasterData!L711)</f>
        <v/>
      </c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</row>
    <row r="712" ht="15.75" customHeight="1">
      <c r="A712" s="57" t="str">
        <f>IF(ISBLANK(MasterData!A712), "", MasterData!A712)</f>
        <v/>
      </c>
      <c r="B712" s="57" t="str">
        <f>IF(ISBLANK(MasterData!K712), "", MasterData!K712)</f>
        <v/>
      </c>
      <c r="C712" s="57" t="str">
        <f>IF(ISBLANK(MasterData!L712), "", MasterData!L712)</f>
        <v/>
      </c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</row>
    <row r="713" ht="15.75" customHeight="1">
      <c r="A713" s="57" t="str">
        <f>IF(ISBLANK(MasterData!A713), "", MasterData!A713)</f>
        <v/>
      </c>
      <c r="B713" s="57" t="str">
        <f>IF(ISBLANK(MasterData!K713), "", MasterData!K713)</f>
        <v/>
      </c>
      <c r="C713" s="57" t="str">
        <f>IF(ISBLANK(MasterData!L713), "", MasterData!L713)</f>
        <v/>
      </c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</row>
    <row r="714" ht="15.75" customHeight="1">
      <c r="A714" s="57" t="str">
        <f>IF(ISBLANK(MasterData!A714), "", MasterData!A714)</f>
        <v/>
      </c>
      <c r="B714" s="57" t="str">
        <f>IF(ISBLANK(MasterData!K714), "", MasterData!K714)</f>
        <v/>
      </c>
      <c r="C714" s="57" t="str">
        <f>IF(ISBLANK(MasterData!L714), "", MasterData!L714)</f>
        <v/>
      </c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</row>
    <row r="715" ht="15.75" customHeight="1">
      <c r="A715" s="57" t="str">
        <f>IF(ISBLANK(MasterData!A715), "", MasterData!A715)</f>
        <v/>
      </c>
      <c r="B715" s="57" t="str">
        <f>IF(ISBLANK(MasterData!K715), "", MasterData!K715)</f>
        <v/>
      </c>
      <c r="C715" s="57" t="str">
        <f>IF(ISBLANK(MasterData!L715), "", MasterData!L715)</f>
        <v/>
      </c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</row>
    <row r="716" ht="15.75" customHeight="1">
      <c r="A716" s="57" t="str">
        <f>IF(ISBLANK(MasterData!A716), "", MasterData!A716)</f>
        <v/>
      </c>
      <c r="B716" s="57" t="str">
        <f>IF(ISBLANK(MasterData!K716), "", MasterData!K716)</f>
        <v/>
      </c>
      <c r="C716" s="57" t="str">
        <f>IF(ISBLANK(MasterData!L716), "", MasterData!L716)</f>
        <v/>
      </c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</row>
    <row r="717" ht="15.75" customHeight="1">
      <c r="A717" s="57" t="str">
        <f>IF(ISBLANK(MasterData!A717), "", MasterData!A717)</f>
        <v/>
      </c>
      <c r="B717" s="57" t="str">
        <f>IF(ISBLANK(MasterData!K717), "", MasterData!K717)</f>
        <v/>
      </c>
      <c r="C717" s="57" t="str">
        <f>IF(ISBLANK(MasterData!L717), "", MasterData!L717)</f>
        <v/>
      </c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</row>
    <row r="718" ht="15.75" customHeight="1">
      <c r="A718" s="57" t="str">
        <f>IF(ISBLANK(MasterData!A718), "", MasterData!A718)</f>
        <v/>
      </c>
      <c r="B718" s="57" t="str">
        <f>IF(ISBLANK(MasterData!K718), "", MasterData!K718)</f>
        <v/>
      </c>
      <c r="C718" s="57" t="str">
        <f>IF(ISBLANK(MasterData!L718), "", MasterData!L718)</f>
        <v/>
      </c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</row>
    <row r="719" ht="15.75" customHeight="1">
      <c r="A719" s="57" t="str">
        <f>IF(ISBLANK(MasterData!A719), "", MasterData!A719)</f>
        <v/>
      </c>
      <c r="B719" s="57" t="str">
        <f>IF(ISBLANK(MasterData!K719), "", MasterData!K719)</f>
        <v/>
      </c>
      <c r="C719" s="57" t="str">
        <f>IF(ISBLANK(MasterData!L719), "", MasterData!L719)</f>
        <v/>
      </c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</row>
    <row r="720" ht="15.75" customHeight="1">
      <c r="A720" s="57" t="str">
        <f>IF(ISBLANK(MasterData!A720), "", MasterData!A720)</f>
        <v/>
      </c>
      <c r="B720" s="57" t="str">
        <f>IF(ISBLANK(MasterData!K720), "", MasterData!K720)</f>
        <v/>
      </c>
      <c r="C720" s="57" t="str">
        <f>IF(ISBLANK(MasterData!L720), "", MasterData!L720)</f>
        <v/>
      </c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</row>
    <row r="721" ht="15.75" customHeight="1">
      <c r="A721" s="57" t="str">
        <f>IF(ISBLANK(MasterData!A721), "", MasterData!A721)</f>
        <v/>
      </c>
      <c r="B721" s="57" t="str">
        <f>IF(ISBLANK(MasterData!K721), "", MasterData!K721)</f>
        <v/>
      </c>
      <c r="C721" s="57" t="str">
        <f>IF(ISBLANK(MasterData!L721), "", MasterData!L721)</f>
        <v/>
      </c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</row>
    <row r="722" ht="15.75" customHeight="1">
      <c r="A722" s="57" t="str">
        <f>IF(ISBLANK(MasterData!A722), "", MasterData!A722)</f>
        <v/>
      </c>
      <c r="B722" s="57" t="str">
        <f>IF(ISBLANK(MasterData!K722), "", MasterData!K722)</f>
        <v/>
      </c>
      <c r="C722" s="57" t="str">
        <f>IF(ISBLANK(MasterData!L722), "", MasterData!L722)</f>
        <v/>
      </c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</row>
    <row r="723" ht="15.75" customHeight="1">
      <c r="A723" s="57" t="str">
        <f>IF(ISBLANK(MasterData!A723), "", MasterData!A723)</f>
        <v/>
      </c>
      <c r="B723" s="57" t="str">
        <f>IF(ISBLANK(MasterData!K723), "", MasterData!K723)</f>
        <v/>
      </c>
      <c r="C723" s="57" t="str">
        <f>IF(ISBLANK(MasterData!L723), "", MasterData!L723)</f>
        <v/>
      </c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</row>
    <row r="724" ht="15.75" customHeight="1">
      <c r="A724" s="57" t="str">
        <f>IF(ISBLANK(MasterData!A724), "", MasterData!A724)</f>
        <v/>
      </c>
      <c r="B724" s="57" t="str">
        <f>IF(ISBLANK(MasterData!K724), "", MasterData!K724)</f>
        <v/>
      </c>
      <c r="C724" s="57" t="str">
        <f>IF(ISBLANK(MasterData!L724), "", MasterData!L724)</f>
        <v/>
      </c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</row>
    <row r="725" ht="15.75" customHeight="1">
      <c r="A725" s="57" t="str">
        <f>IF(ISBLANK(MasterData!A725), "", MasterData!A725)</f>
        <v/>
      </c>
      <c r="B725" s="57" t="str">
        <f>IF(ISBLANK(MasterData!K725), "", MasterData!K725)</f>
        <v/>
      </c>
      <c r="C725" s="57" t="str">
        <f>IF(ISBLANK(MasterData!L725), "", MasterData!L725)</f>
        <v/>
      </c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</row>
    <row r="726" ht="15.75" customHeight="1">
      <c r="A726" s="57" t="str">
        <f>IF(ISBLANK(MasterData!A726), "", MasterData!A726)</f>
        <v/>
      </c>
      <c r="B726" s="57" t="str">
        <f>IF(ISBLANK(MasterData!K726), "", MasterData!K726)</f>
        <v/>
      </c>
      <c r="C726" s="57" t="str">
        <f>IF(ISBLANK(MasterData!L726), "", MasterData!L726)</f>
        <v/>
      </c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</row>
    <row r="727" ht="15.75" customHeight="1">
      <c r="A727" s="57" t="str">
        <f>IF(ISBLANK(MasterData!A727), "", MasterData!A727)</f>
        <v/>
      </c>
      <c r="B727" s="57" t="str">
        <f>IF(ISBLANK(MasterData!K727), "", MasterData!K727)</f>
        <v/>
      </c>
      <c r="C727" s="57" t="str">
        <f>IF(ISBLANK(MasterData!L727), "", MasterData!L727)</f>
        <v/>
      </c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</row>
    <row r="728" ht="15.75" customHeight="1">
      <c r="A728" s="57" t="str">
        <f>IF(ISBLANK(MasterData!A728), "", MasterData!A728)</f>
        <v/>
      </c>
      <c r="B728" s="57" t="str">
        <f>IF(ISBLANK(MasterData!K728), "", MasterData!K728)</f>
        <v/>
      </c>
      <c r="C728" s="57" t="str">
        <f>IF(ISBLANK(MasterData!L728), "", MasterData!L728)</f>
        <v/>
      </c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</row>
    <row r="729" ht="15.75" customHeight="1">
      <c r="A729" s="57" t="str">
        <f>IF(ISBLANK(MasterData!A729), "", MasterData!A729)</f>
        <v/>
      </c>
      <c r="B729" s="57" t="str">
        <f>IF(ISBLANK(MasterData!K729), "", MasterData!K729)</f>
        <v/>
      </c>
      <c r="C729" s="57" t="str">
        <f>IF(ISBLANK(MasterData!L729), "", MasterData!L729)</f>
        <v/>
      </c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</row>
    <row r="730" ht="15.75" customHeight="1">
      <c r="A730" s="57" t="str">
        <f>IF(ISBLANK(MasterData!A730), "", MasterData!A730)</f>
        <v/>
      </c>
      <c r="B730" s="57" t="str">
        <f>IF(ISBLANK(MasterData!K730), "", MasterData!K730)</f>
        <v/>
      </c>
      <c r="C730" s="57" t="str">
        <f>IF(ISBLANK(MasterData!L730), "", MasterData!L730)</f>
        <v/>
      </c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</row>
    <row r="731" ht="15.75" customHeight="1">
      <c r="A731" s="57" t="str">
        <f>IF(ISBLANK(MasterData!A731), "", MasterData!A731)</f>
        <v/>
      </c>
      <c r="B731" s="57" t="str">
        <f>IF(ISBLANK(MasterData!K731), "", MasterData!K731)</f>
        <v/>
      </c>
      <c r="C731" s="57" t="str">
        <f>IF(ISBLANK(MasterData!L731), "", MasterData!L731)</f>
        <v/>
      </c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</row>
    <row r="732" ht="15.75" customHeight="1">
      <c r="A732" s="57" t="str">
        <f>IF(ISBLANK(MasterData!A732), "", MasterData!A732)</f>
        <v/>
      </c>
      <c r="B732" s="57" t="str">
        <f>IF(ISBLANK(MasterData!K732), "", MasterData!K732)</f>
        <v/>
      </c>
      <c r="C732" s="57" t="str">
        <f>IF(ISBLANK(MasterData!L732), "", MasterData!L732)</f>
        <v/>
      </c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</row>
    <row r="733" ht="15.75" customHeight="1">
      <c r="A733" s="57" t="str">
        <f>IF(ISBLANK(MasterData!A733), "", MasterData!A733)</f>
        <v/>
      </c>
      <c r="B733" s="57" t="str">
        <f>IF(ISBLANK(MasterData!K733), "", MasterData!K733)</f>
        <v/>
      </c>
      <c r="C733" s="57" t="str">
        <f>IF(ISBLANK(MasterData!L733), "", MasterData!L733)</f>
        <v/>
      </c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</row>
    <row r="734" ht="15.75" customHeight="1">
      <c r="A734" s="57" t="str">
        <f>IF(ISBLANK(MasterData!A734), "", MasterData!A734)</f>
        <v/>
      </c>
      <c r="B734" s="57" t="str">
        <f>IF(ISBLANK(MasterData!K734), "", MasterData!K734)</f>
        <v/>
      </c>
      <c r="C734" s="57" t="str">
        <f>IF(ISBLANK(MasterData!L734), "", MasterData!L734)</f>
        <v/>
      </c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</row>
    <row r="735" ht="15.75" customHeight="1">
      <c r="A735" s="57" t="str">
        <f>IF(ISBLANK(MasterData!A735), "", MasterData!A735)</f>
        <v/>
      </c>
      <c r="B735" s="57" t="str">
        <f>IF(ISBLANK(MasterData!K735), "", MasterData!K735)</f>
        <v/>
      </c>
      <c r="C735" s="57" t="str">
        <f>IF(ISBLANK(MasterData!L735), "", MasterData!L735)</f>
        <v/>
      </c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</row>
    <row r="736" ht="15.75" customHeight="1">
      <c r="A736" s="57" t="str">
        <f>IF(ISBLANK(MasterData!A736), "", MasterData!A736)</f>
        <v/>
      </c>
      <c r="B736" s="57" t="str">
        <f>IF(ISBLANK(MasterData!K736), "", MasterData!K736)</f>
        <v/>
      </c>
      <c r="C736" s="57" t="str">
        <f>IF(ISBLANK(MasterData!L736), "", MasterData!L736)</f>
        <v/>
      </c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</row>
    <row r="737" ht="15.75" customHeight="1">
      <c r="A737" s="57" t="str">
        <f>IF(ISBLANK(MasterData!A737), "", MasterData!A737)</f>
        <v/>
      </c>
      <c r="B737" s="57" t="str">
        <f>IF(ISBLANK(MasterData!K737), "", MasterData!K737)</f>
        <v/>
      </c>
      <c r="C737" s="57" t="str">
        <f>IF(ISBLANK(MasterData!L737), "", MasterData!L737)</f>
        <v/>
      </c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</row>
    <row r="738" ht="15.75" customHeight="1">
      <c r="A738" s="57" t="str">
        <f>IF(ISBLANK(MasterData!A738), "", MasterData!A738)</f>
        <v/>
      </c>
      <c r="B738" s="57" t="str">
        <f>IF(ISBLANK(MasterData!K738), "", MasterData!K738)</f>
        <v/>
      </c>
      <c r="C738" s="57" t="str">
        <f>IF(ISBLANK(MasterData!L738), "", MasterData!L738)</f>
        <v/>
      </c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</row>
    <row r="739" ht="15.75" customHeight="1">
      <c r="A739" s="57" t="str">
        <f>IF(ISBLANK(MasterData!A739), "", MasterData!A739)</f>
        <v/>
      </c>
      <c r="B739" s="57" t="str">
        <f>IF(ISBLANK(MasterData!K739), "", MasterData!K739)</f>
        <v/>
      </c>
      <c r="C739" s="57" t="str">
        <f>IF(ISBLANK(MasterData!L739), "", MasterData!L739)</f>
        <v/>
      </c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</row>
    <row r="740" ht="15.75" customHeight="1">
      <c r="A740" s="57" t="str">
        <f>IF(ISBLANK(MasterData!A740), "", MasterData!A740)</f>
        <v/>
      </c>
      <c r="B740" s="57" t="str">
        <f>IF(ISBLANK(MasterData!K740), "", MasterData!K740)</f>
        <v/>
      </c>
      <c r="C740" s="57" t="str">
        <f>IF(ISBLANK(MasterData!L740), "", MasterData!L740)</f>
        <v/>
      </c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</row>
    <row r="741" ht="15.75" customHeight="1">
      <c r="A741" s="57" t="str">
        <f>IF(ISBLANK(MasterData!A741), "", MasterData!A741)</f>
        <v/>
      </c>
      <c r="B741" s="57" t="str">
        <f>IF(ISBLANK(MasterData!K741), "", MasterData!K741)</f>
        <v/>
      </c>
      <c r="C741" s="57" t="str">
        <f>IF(ISBLANK(MasterData!L741), "", MasterData!L741)</f>
        <v/>
      </c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</row>
    <row r="742" ht="15.75" customHeight="1">
      <c r="A742" s="57" t="str">
        <f>IF(ISBLANK(MasterData!A742), "", MasterData!A742)</f>
        <v/>
      </c>
      <c r="B742" s="57" t="str">
        <f>IF(ISBLANK(MasterData!K742), "", MasterData!K742)</f>
        <v/>
      </c>
      <c r="C742" s="57" t="str">
        <f>IF(ISBLANK(MasterData!L742), "", MasterData!L742)</f>
        <v/>
      </c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</row>
    <row r="743" ht="15.75" customHeight="1">
      <c r="A743" s="57" t="str">
        <f>IF(ISBLANK(MasterData!A743), "", MasterData!A743)</f>
        <v/>
      </c>
      <c r="B743" s="57" t="str">
        <f>IF(ISBLANK(MasterData!K743), "", MasterData!K743)</f>
        <v/>
      </c>
      <c r="C743" s="57" t="str">
        <f>IF(ISBLANK(MasterData!L743), "", MasterData!L743)</f>
        <v/>
      </c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</row>
    <row r="744" ht="15.75" customHeight="1">
      <c r="A744" s="57" t="str">
        <f>IF(ISBLANK(MasterData!A744), "", MasterData!A744)</f>
        <v/>
      </c>
      <c r="B744" s="57" t="str">
        <f>IF(ISBLANK(MasterData!K744), "", MasterData!K744)</f>
        <v/>
      </c>
      <c r="C744" s="57" t="str">
        <f>IF(ISBLANK(MasterData!L744), "", MasterData!L744)</f>
        <v/>
      </c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</row>
    <row r="745" ht="15.75" customHeight="1">
      <c r="A745" s="57" t="str">
        <f>IF(ISBLANK(MasterData!A745), "", MasterData!A745)</f>
        <v/>
      </c>
      <c r="B745" s="57" t="str">
        <f>IF(ISBLANK(MasterData!K745), "", MasterData!K745)</f>
        <v/>
      </c>
      <c r="C745" s="57" t="str">
        <f>IF(ISBLANK(MasterData!L745), "", MasterData!L745)</f>
        <v/>
      </c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</row>
    <row r="746" ht="15.75" customHeight="1">
      <c r="A746" s="57" t="str">
        <f>IF(ISBLANK(MasterData!A746), "", MasterData!A746)</f>
        <v/>
      </c>
      <c r="B746" s="57" t="str">
        <f>IF(ISBLANK(MasterData!K746), "", MasterData!K746)</f>
        <v/>
      </c>
      <c r="C746" s="57" t="str">
        <f>IF(ISBLANK(MasterData!L746), "", MasterData!L746)</f>
        <v/>
      </c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</row>
    <row r="747" ht="15.75" customHeight="1">
      <c r="A747" s="57" t="str">
        <f>IF(ISBLANK(MasterData!A747), "", MasterData!A747)</f>
        <v/>
      </c>
      <c r="B747" s="57" t="str">
        <f>IF(ISBLANK(MasterData!K747), "", MasterData!K747)</f>
        <v/>
      </c>
      <c r="C747" s="57" t="str">
        <f>IF(ISBLANK(MasterData!L747), "", MasterData!L747)</f>
        <v/>
      </c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</row>
    <row r="748" ht="15.75" customHeight="1">
      <c r="A748" s="57" t="str">
        <f>IF(ISBLANK(MasterData!A748), "", MasterData!A748)</f>
        <v/>
      </c>
      <c r="B748" s="57" t="str">
        <f>IF(ISBLANK(MasterData!K748), "", MasterData!K748)</f>
        <v/>
      </c>
      <c r="C748" s="57" t="str">
        <f>IF(ISBLANK(MasterData!L748), "", MasterData!L748)</f>
        <v/>
      </c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</row>
    <row r="749" ht="15.75" customHeight="1">
      <c r="A749" s="57" t="str">
        <f>IF(ISBLANK(MasterData!A749), "", MasterData!A749)</f>
        <v/>
      </c>
      <c r="B749" s="57" t="str">
        <f>IF(ISBLANK(MasterData!K749), "", MasterData!K749)</f>
        <v/>
      </c>
      <c r="C749" s="57" t="str">
        <f>IF(ISBLANK(MasterData!L749), "", MasterData!L749)</f>
        <v/>
      </c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</row>
    <row r="750" ht="15.75" customHeight="1">
      <c r="A750" s="57" t="str">
        <f>IF(ISBLANK(MasterData!A750), "", MasterData!A750)</f>
        <v/>
      </c>
      <c r="B750" s="57" t="str">
        <f>IF(ISBLANK(MasterData!K750), "", MasterData!K750)</f>
        <v/>
      </c>
      <c r="C750" s="57" t="str">
        <f>IF(ISBLANK(MasterData!L750), "", MasterData!L750)</f>
        <v/>
      </c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</row>
    <row r="751" ht="15.75" customHeight="1">
      <c r="A751" s="57" t="str">
        <f>IF(ISBLANK(MasterData!A751), "", MasterData!A751)</f>
        <v/>
      </c>
      <c r="B751" s="57" t="str">
        <f>IF(ISBLANK(MasterData!K751), "", MasterData!K751)</f>
        <v/>
      </c>
      <c r="C751" s="57" t="str">
        <f>IF(ISBLANK(MasterData!L751), "", MasterData!L751)</f>
        <v/>
      </c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</row>
    <row r="752" ht="15.75" customHeight="1">
      <c r="A752" s="57" t="str">
        <f>IF(ISBLANK(MasterData!A752), "", MasterData!A752)</f>
        <v/>
      </c>
      <c r="B752" s="57" t="str">
        <f>IF(ISBLANK(MasterData!K752), "", MasterData!K752)</f>
        <v/>
      </c>
      <c r="C752" s="57" t="str">
        <f>IF(ISBLANK(MasterData!L752), "", MasterData!L752)</f>
        <v/>
      </c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</row>
    <row r="753" ht="15.75" customHeight="1">
      <c r="A753" s="57" t="str">
        <f>IF(ISBLANK(MasterData!A753), "", MasterData!A753)</f>
        <v/>
      </c>
      <c r="B753" s="57" t="str">
        <f>IF(ISBLANK(MasterData!K753), "", MasterData!K753)</f>
        <v/>
      </c>
      <c r="C753" s="57" t="str">
        <f>IF(ISBLANK(MasterData!L753), "", MasterData!L753)</f>
        <v/>
      </c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</row>
    <row r="754" ht="15.75" customHeight="1">
      <c r="A754" s="57" t="str">
        <f>IF(ISBLANK(MasterData!A754), "", MasterData!A754)</f>
        <v/>
      </c>
      <c r="B754" s="57" t="str">
        <f>IF(ISBLANK(MasterData!K754), "", MasterData!K754)</f>
        <v/>
      </c>
      <c r="C754" s="57" t="str">
        <f>IF(ISBLANK(MasterData!L754), "", MasterData!L754)</f>
        <v/>
      </c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</row>
    <row r="755" ht="15.75" customHeight="1">
      <c r="A755" s="57" t="str">
        <f>IF(ISBLANK(MasterData!A755), "", MasterData!A755)</f>
        <v/>
      </c>
      <c r="B755" s="57" t="str">
        <f>IF(ISBLANK(MasterData!K755), "", MasterData!K755)</f>
        <v/>
      </c>
      <c r="C755" s="57" t="str">
        <f>IF(ISBLANK(MasterData!L755), "", MasterData!L755)</f>
        <v/>
      </c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</row>
    <row r="756" ht="15.75" customHeight="1">
      <c r="A756" s="57" t="str">
        <f>IF(ISBLANK(MasterData!A756), "", MasterData!A756)</f>
        <v/>
      </c>
      <c r="B756" s="57" t="str">
        <f>IF(ISBLANK(MasterData!K756), "", MasterData!K756)</f>
        <v/>
      </c>
      <c r="C756" s="57" t="str">
        <f>IF(ISBLANK(MasterData!L756), "", MasterData!L756)</f>
        <v/>
      </c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</row>
    <row r="757" ht="15.75" customHeight="1">
      <c r="A757" s="57" t="str">
        <f>IF(ISBLANK(MasterData!A757), "", MasterData!A757)</f>
        <v/>
      </c>
      <c r="B757" s="57" t="str">
        <f>IF(ISBLANK(MasterData!K757), "", MasterData!K757)</f>
        <v/>
      </c>
      <c r="C757" s="57" t="str">
        <f>IF(ISBLANK(MasterData!L757), "", MasterData!L757)</f>
        <v/>
      </c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</row>
    <row r="758" ht="15.75" customHeight="1">
      <c r="A758" s="57" t="str">
        <f>IF(ISBLANK(MasterData!A758), "", MasterData!A758)</f>
        <v/>
      </c>
      <c r="B758" s="57" t="str">
        <f>IF(ISBLANK(MasterData!K758), "", MasterData!K758)</f>
        <v/>
      </c>
      <c r="C758" s="57" t="str">
        <f>IF(ISBLANK(MasterData!L758), "", MasterData!L758)</f>
        <v/>
      </c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</row>
    <row r="759" ht="15.75" customHeight="1">
      <c r="A759" s="57" t="str">
        <f>IF(ISBLANK(MasterData!A759), "", MasterData!A759)</f>
        <v/>
      </c>
      <c r="B759" s="57" t="str">
        <f>IF(ISBLANK(MasterData!K759), "", MasterData!K759)</f>
        <v/>
      </c>
      <c r="C759" s="57" t="str">
        <f>IF(ISBLANK(MasterData!L759), "", MasterData!L759)</f>
        <v/>
      </c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</row>
    <row r="760" ht="15.75" customHeight="1">
      <c r="A760" s="57" t="str">
        <f>IF(ISBLANK(MasterData!A760), "", MasterData!A760)</f>
        <v/>
      </c>
      <c r="B760" s="57" t="str">
        <f>IF(ISBLANK(MasterData!K760), "", MasterData!K760)</f>
        <v/>
      </c>
      <c r="C760" s="57" t="str">
        <f>IF(ISBLANK(MasterData!L760), "", MasterData!L760)</f>
        <v/>
      </c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</row>
    <row r="761" ht="15.75" customHeight="1">
      <c r="A761" s="57" t="str">
        <f>IF(ISBLANK(MasterData!A761), "", MasterData!A761)</f>
        <v/>
      </c>
      <c r="B761" s="57" t="str">
        <f>IF(ISBLANK(MasterData!K761), "", MasterData!K761)</f>
        <v/>
      </c>
      <c r="C761" s="57" t="str">
        <f>IF(ISBLANK(MasterData!L761), "", MasterData!L761)</f>
        <v/>
      </c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</row>
    <row r="762" ht="15.75" customHeight="1">
      <c r="A762" s="57" t="str">
        <f>IF(ISBLANK(MasterData!A762), "", MasterData!A762)</f>
        <v/>
      </c>
      <c r="B762" s="57" t="str">
        <f>IF(ISBLANK(MasterData!K762), "", MasterData!K762)</f>
        <v/>
      </c>
      <c r="C762" s="57" t="str">
        <f>IF(ISBLANK(MasterData!L762), "", MasterData!L762)</f>
        <v/>
      </c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</row>
    <row r="763" ht="15.75" customHeight="1">
      <c r="A763" s="57" t="str">
        <f>IF(ISBLANK(MasterData!A763), "", MasterData!A763)</f>
        <v/>
      </c>
      <c r="B763" s="57" t="str">
        <f>IF(ISBLANK(MasterData!K763), "", MasterData!K763)</f>
        <v/>
      </c>
      <c r="C763" s="57" t="str">
        <f>IF(ISBLANK(MasterData!L763), "", MasterData!L763)</f>
        <v/>
      </c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</row>
    <row r="764" ht="15.75" customHeight="1">
      <c r="A764" s="57" t="str">
        <f>IF(ISBLANK(MasterData!A764), "", MasterData!A764)</f>
        <v/>
      </c>
      <c r="B764" s="57" t="str">
        <f>IF(ISBLANK(MasterData!K764), "", MasterData!K764)</f>
        <v/>
      </c>
      <c r="C764" s="57" t="str">
        <f>IF(ISBLANK(MasterData!L764), "", MasterData!L764)</f>
        <v/>
      </c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</row>
    <row r="765" ht="15.75" customHeight="1">
      <c r="A765" s="57" t="str">
        <f>IF(ISBLANK(MasterData!A765), "", MasterData!A765)</f>
        <v/>
      </c>
      <c r="B765" s="57" t="str">
        <f>IF(ISBLANK(MasterData!K765), "", MasterData!K765)</f>
        <v/>
      </c>
      <c r="C765" s="57" t="str">
        <f>IF(ISBLANK(MasterData!L765), "", MasterData!L765)</f>
        <v/>
      </c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</row>
    <row r="766" ht="15.75" customHeight="1">
      <c r="A766" s="57" t="str">
        <f>IF(ISBLANK(MasterData!A766), "", MasterData!A766)</f>
        <v/>
      </c>
      <c r="B766" s="57" t="str">
        <f>IF(ISBLANK(MasterData!K766), "", MasterData!K766)</f>
        <v/>
      </c>
      <c r="C766" s="57" t="str">
        <f>IF(ISBLANK(MasterData!L766), "", MasterData!L766)</f>
        <v/>
      </c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</row>
    <row r="767" ht="15.75" customHeight="1">
      <c r="A767" s="57" t="str">
        <f>IF(ISBLANK(MasterData!A767), "", MasterData!A767)</f>
        <v/>
      </c>
      <c r="B767" s="57" t="str">
        <f>IF(ISBLANK(MasterData!K767), "", MasterData!K767)</f>
        <v/>
      </c>
      <c r="C767" s="57" t="str">
        <f>IF(ISBLANK(MasterData!L767), "", MasterData!L767)</f>
        <v/>
      </c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</row>
    <row r="768" ht="15.75" customHeight="1">
      <c r="A768" s="57" t="str">
        <f>IF(ISBLANK(MasterData!A768), "", MasterData!A768)</f>
        <v/>
      </c>
      <c r="B768" s="57" t="str">
        <f>IF(ISBLANK(MasterData!K768), "", MasterData!K768)</f>
        <v/>
      </c>
      <c r="C768" s="57" t="str">
        <f>IF(ISBLANK(MasterData!L768), "", MasterData!L768)</f>
        <v/>
      </c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</row>
    <row r="769" ht="15.75" customHeight="1">
      <c r="A769" s="57" t="str">
        <f>IF(ISBLANK(MasterData!A769), "", MasterData!A769)</f>
        <v/>
      </c>
      <c r="B769" s="57" t="str">
        <f>IF(ISBLANK(MasterData!K769), "", MasterData!K769)</f>
        <v/>
      </c>
      <c r="C769" s="57" t="str">
        <f>IF(ISBLANK(MasterData!L769), "", MasterData!L769)</f>
        <v/>
      </c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</row>
    <row r="770" ht="15.75" customHeight="1">
      <c r="A770" s="57" t="str">
        <f>IF(ISBLANK(MasterData!A770), "", MasterData!A770)</f>
        <v/>
      </c>
      <c r="B770" s="57" t="str">
        <f>IF(ISBLANK(MasterData!K770), "", MasterData!K770)</f>
        <v/>
      </c>
      <c r="C770" s="57" t="str">
        <f>IF(ISBLANK(MasterData!L770), "", MasterData!L770)</f>
        <v/>
      </c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</row>
    <row r="771" ht="15.75" customHeight="1">
      <c r="A771" s="57" t="str">
        <f>IF(ISBLANK(MasterData!A771), "", MasterData!A771)</f>
        <v/>
      </c>
      <c r="B771" s="57" t="str">
        <f>IF(ISBLANK(MasterData!K771), "", MasterData!K771)</f>
        <v/>
      </c>
      <c r="C771" s="57" t="str">
        <f>IF(ISBLANK(MasterData!L771), "", MasterData!L771)</f>
        <v/>
      </c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</row>
    <row r="772" ht="15.75" customHeight="1">
      <c r="A772" s="57" t="str">
        <f>IF(ISBLANK(MasterData!A772), "", MasterData!A772)</f>
        <v/>
      </c>
      <c r="B772" s="57" t="str">
        <f>IF(ISBLANK(MasterData!K772), "", MasterData!K772)</f>
        <v/>
      </c>
      <c r="C772" s="57" t="str">
        <f>IF(ISBLANK(MasterData!L772), "", MasterData!L772)</f>
        <v/>
      </c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</row>
    <row r="773" ht="15.75" customHeight="1">
      <c r="A773" s="57" t="str">
        <f>IF(ISBLANK(MasterData!A773), "", MasterData!A773)</f>
        <v/>
      </c>
      <c r="B773" s="57" t="str">
        <f>IF(ISBLANK(MasterData!K773), "", MasterData!K773)</f>
        <v/>
      </c>
      <c r="C773" s="57" t="str">
        <f>IF(ISBLANK(MasterData!L773), "", MasterData!L773)</f>
        <v/>
      </c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</row>
    <row r="774" ht="15.75" customHeight="1">
      <c r="A774" s="57" t="str">
        <f>IF(ISBLANK(MasterData!A774), "", MasterData!A774)</f>
        <v/>
      </c>
      <c r="B774" s="57" t="str">
        <f>IF(ISBLANK(MasterData!K774), "", MasterData!K774)</f>
        <v/>
      </c>
      <c r="C774" s="57" t="str">
        <f>IF(ISBLANK(MasterData!L774), "", MasterData!L774)</f>
        <v/>
      </c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</row>
    <row r="775" ht="15.75" customHeight="1">
      <c r="A775" s="57" t="str">
        <f>IF(ISBLANK(MasterData!A775), "", MasterData!A775)</f>
        <v/>
      </c>
      <c r="B775" s="57" t="str">
        <f>IF(ISBLANK(MasterData!K775), "", MasterData!K775)</f>
        <v/>
      </c>
      <c r="C775" s="57" t="str">
        <f>IF(ISBLANK(MasterData!L775), "", MasterData!L775)</f>
        <v/>
      </c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</row>
    <row r="776" ht="15.75" customHeight="1">
      <c r="A776" s="57" t="str">
        <f>IF(ISBLANK(MasterData!A776), "", MasterData!A776)</f>
        <v/>
      </c>
      <c r="B776" s="57" t="str">
        <f>IF(ISBLANK(MasterData!K776), "", MasterData!K776)</f>
        <v/>
      </c>
      <c r="C776" s="57" t="str">
        <f>IF(ISBLANK(MasterData!L776), "", MasterData!L776)</f>
        <v/>
      </c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</row>
    <row r="777" ht="15.75" customHeight="1">
      <c r="A777" s="57" t="str">
        <f>IF(ISBLANK(MasterData!A777), "", MasterData!A777)</f>
        <v/>
      </c>
      <c r="B777" s="57" t="str">
        <f>IF(ISBLANK(MasterData!K777), "", MasterData!K777)</f>
        <v/>
      </c>
      <c r="C777" s="57" t="str">
        <f>IF(ISBLANK(MasterData!L777), "", MasterData!L777)</f>
        <v/>
      </c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</row>
    <row r="778" ht="15.75" customHeight="1">
      <c r="A778" s="57" t="str">
        <f>IF(ISBLANK(MasterData!A778), "", MasterData!A778)</f>
        <v/>
      </c>
      <c r="B778" s="57" t="str">
        <f>IF(ISBLANK(MasterData!K778), "", MasterData!K778)</f>
        <v/>
      </c>
      <c r="C778" s="57" t="str">
        <f>IF(ISBLANK(MasterData!L778), "", MasterData!L778)</f>
        <v/>
      </c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</row>
    <row r="779" ht="15.75" customHeight="1">
      <c r="A779" s="57" t="str">
        <f>IF(ISBLANK(MasterData!A779), "", MasterData!A779)</f>
        <v/>
      </c>
      <c r="B779" s="57" t="str">
        <f>IF(ISBLANK(MasterData!K779), "", MasterData!K779)</f>
        <v/>
      </c>
      <c r="C779" s="57" t="str">
        <f>IF(ISBLANK(MasterData!L779), "", MasterData!L779)</f>
        <v/>
      </c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</row>
    <row r="780" ht="15.75" customHeight="1">
      <c r="A780" s="57" t="str">
        <f>IF(ISBLANK(MasterData!A780), "", MasterData!A780)</f>
        <v/>
      </c>
      <c r="B780" s="57" t="str">
        <f>IF(ISBLANK(MasterData!K780), "", MasterData!K780)</f>
        <v/>
      </c>
      <c r="C780" s="57" t="str">
        <f>IF(ISBLANK(MasterData!L780), "", MasterData!L780)</f>
        <v/>
      </c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</row>
    <row r="781" ht="15.75" customHeight="1">
      <c r="A781" s="57" t="str">
        <f>IF(ISBLANK(MasterData!A781), "", MasterData!A781)</f>
        <v/>
      </c>
      <c r="B781" s="57" t="str">
        <f>IF(ISBLANK(MasterData!K781), "", MasterData!K781)</f>
        <v/>
      </c>
      <c r="C781" s="57" t="str">
        <f>IF(ISBLANK(MasterData!L781), "", MasterData!L781)</f>
        <v/>
      </c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</row>
    <row r="782" ht="15.75" customHeight="1">
      <c r="A782" s="57" t="str">
        <f>IF(ISBLANK(MasterData!A782), "", MasterData!A782)</f>
        <v/>
      </c>
      <c r="B782" s="57" t="str">
        <f>IF(ISBLANK(MasterData!K782), "", MasterData!K782)</f>
        <v/>
      </c>
      <c r="C782" s="57" t="str">
        <f>IF(ISBLANK(MasterData!L782), "", MasterData!L782)</f>
        <v/>
      </c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</row>
    <row r="783" ht="15.75" customHeight="1">
      <c r="A783" s="57" t="str">
        <f>IF(ISBLANK(MasterData!A783), "", MasterData!A783)</f>
        <v/>
      </c>
      <c r="B783" s="57" t="str">
        <f>IF(ISBLANK(MasterData!K783), "", MasterData!K783)</f>
        <v/>
      </c>
      <c r="C783" s="57" t="str">
        <f>IF(ISBLANK(MasterData!L783), "", MasterData!L783)</f>
        <v/>
      </c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</row>
    <row r="784" ht="15.75" customHeight="1">
      <c r="A784" s="57" t="str">
        <f>IF(ISBLANK(MasterData!A784), "", MasterData!A784)</f>
        <v/>
      </c>
      <c r="B784" s="57" t="str">
        <f>IF(ISBLANK(MasterData!K784), "", MasterData!K784)</f>
        <v/>
      </c>
      <c r="C784" s="57" t="str">
        <f>IF(ISBLANK(MasterData!L784), "", MasterData!L784)</f>
        <v/>
      </c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</row>
    <row r="785" ht="15.75" customHeight="1">
      <c r="A785" s="57" t="str">
        <f>IF(ISBLANK(MasterData!A785), "", MasterData!A785)</f>
        <v/>
      </c>
      <c r="B785" s="57" t="str">
        <f>IF(ISBLANK(MasterData!K785), "", MasterData!K785)</f>
        <v/>
      </c>
      <c r="C785" s="57" t="str">
        <f>IF(ISBLANK(MasterData!L785), "", MasterData!L785)</f>
        <v/>
      </c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</row>
    <row r="786" ht="15.75" customHeight="1">
      <c r="A786" s="57" t="str">
        <f>IF(ISBLANK(MasterData!A786), "", MasterData!A786)</f>
        <v/>
      </c>
      <c r="B786" s="57" t="str">
        <f>IF(ISBLANK(MasterData!K786), "", MasterData!K786)</f>
        <v/>
      </c>
      <c r="C786" s="57" t="str">
        <f>IF(ISBLANK(MasterData!L786), "", MasterData!L786)</f>
        <v/>
      </c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</row>
    <row r="787" ht="15.75" customHeight="1">
      <c r="A787" s="57" t="str">
        <f>IF(ISBLANK(MasterData!A787), "", MasterData!A787)</f>
        <v/>
      </c>
      <c r="B787" s="57" t="str">
        <f>IF(ISBLANK(MasterData!K787), "", MasterData!K787)</f>
        <v/>
      </c>
      <c r="C787" s="57" t="str">
        <f>IF(ISBLANK(MasterData!L787), "", MasterData!L787)</f>
        <v/>
      </c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</row>
    <row r="788" ht="15.75" customHeight="1">
      <c r="A788" s="57" t="str">
        <f>IF(ISBLANK(MasterData!A788), "", MasterData!A788)</f>
        <v/>
      </c>
      <c r="B788" s="57" t="str">
        <f>IF(ISBLANK(MasterData!K788), "", MasterData!K788)</f>
        <v/>
      </c>
      <c r="C788" s="57" t="str">
        <f>IF(ISBLANK(MasterData!L788), "", MasterData!L788)</f>
        <v/>
      </c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</row>
    <row r="789" ht="15.75" customHeight="1">
      <c r="A789" s="57" t="str">
        <f>IF(ISBLANK(MasterData!A789), "", MasterData!A789)</f>
        <v/>
      </c>
      <c r="B789" s="57" t="str">
        <f>IF(ISBLANK(MasterData!K789), "", MasterData!K789)</f>
        <v/>
      </c>
      <c r="C789" s="57" t="str">
        <f>IF(ISBLANK(MasterData!L789), "", MasterData!L789)</f>
        <v/>
      </c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</row>
    <row r="790" ht="15.75" customHeight="1">
      <c r="A790" s="57" t="str">
        <f>IF(ISBLANK(MasterData!A790), "", MasterData!A790)</f>
        <v/>
      </c>
      <c r="B790" s="57" t="str">
        <f>IF(ISBLANK(MasterData!K790), "", MasterData!K790)</f>
        <v/>
      </c>
      <c r="C790" s="57" t="str">
        <f>IF(ISBLANK(MasterData!L790), "", MasterData!L790)</f>
        <v/>
      </c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</row>
    <row r="791" ht="15.75" customHeight="1">
      <c r="A791" s="57" t="str">
        <f>IF(ISBLANK(MasterData!A791), "", MasterData!A791)</f>
        <v/>
      </c>
      <c r="B791" s="57" t="str">
        <f>IF(ISBLANK(MasterData!K791), "", MasterData!K791)</f>
        <v/>
      </c>
      <c r="C791" s="57" t="str">
        <f>IF(ISBLANK(MasterData!L791), "", MasterData!L791)</f>
        <v/>
      </c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</row>
    <row r="792" ht="15.75" customHeight="1">
      <c r="A792" s="57" t="str">
        <f>IF(ISBLANK(MasterData!A792), "", MasterData!A792)</f>
        <v/>
      </c>
      <c r="B792" s="57" t="str">
        <f>IF(ISBLANK(MasterData!K792), "", MasterData!K792)</f>
        <v/>
      </c>
      <c r="C792" s="57" t="str">
        <f>IF(ISBLANK(MasterData!L792), "", MasterData!L792)</f>
        <v/>
      </c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</row>
    <row r="793" ht="15.75" customHeight="1">
      <c r="A793" s="57" t="str">
        <f>IF(ISBLANK(MasterData!A793), "", MasterData!A793)</f>
        <v/>
      </c>
      <c r="B793" s="57" t="str">
        <f>IF(ISBLANK(MasterData!K793), "", MasterData!K793)</f>
        <v/>
      </c>
      <c r="C793" s="57" t="str">
        <f>IF(ISBLANK(MasterData!L793), "", MasterData!L793)</f>
        <v/>
      </c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</row>
    <row r="794" ht="15.75" customHeight="1">
      <c r="A794" s="57" t="str">
        <f>IF(ISBLANK(MasterData!A794), "", MasterData!A794)</f>
        <v/>
      </c>
      <c r="B794" s="57" t="str">
        <f>IF(ISBLANK(MasterData!K794), "", MasterData!K794)</f>
        <v/>
      </c>
      <c r="C794" s="57" t="str">
        <f>IF(ISBLANK(MasterData!L794), "", MasterData!L794)</f>
        <v/>
      </c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</row>
    <row r="795" ht="15.75" customHeight="1">
      <c r="A795" s="57" t="str">
        <f>IF(ISBLANK(MasterData!A795), "", MasterData!A795)</f>
        <v/>
      </c>
      <c r="B795" s="57" t="str">
        <f>IF(ISBLANK(MasterData!K795), "", MasterData!K795)</f>
        <v/>
      </c>
      <c r="C795" s="57" t="str">
        <f>IF(ISBLANK(MasterData!L795), "", MasterData!L795)</f>
        <v/>
      </c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</row>
    <row r="796" ht="15.75" customHeight="1">
      <c r="A796" s="57" t="str">
        <f>IF(ISBLANK(MasterData!A796), "", MasterData!A796)</f>
        <v/>
      </c>
      <c r="B796" s="57" t="str">
        <f>IF(ISBLANK(MasterData!K796), "", MasterData!K796)</f>
        <v/>
      </c>
      <c r="C796" s="57" t="str">
        <f>IF(ISBLANK(MasterData!L796), "", MasterData!L796)</f>
        <v/>
      </c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</row>
    <row r="797" ht="15.75" customHeight="1">
      <c r="A797" s="57" t="str">
        <f>IF(ISBLANK(MasterData!A797), "", MasterData!A797)</f>
        <v/>
      </c>
      <c r="B797" s="57" t="str">
        <f>IF(ISBLANK(MasterData!K797), "", MasterData!K797)</f>
        <v/>
      </c>
      <c r="C797" s="57" t="str">
        <f>IF(ISBLANK(MasterData!L797), "", MasterData!L797)</f>
        <v/>
      </c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</row>
    <row r="798" ht="15.75" customHeight="1">
      <c r="A798" s="57" t="str">
        <f>IF(ISBLANK(MasterData!A798), "", MasterData!A798)</f>
        <v/>
      </c>
      <c r="B798" s="57" t="str">
        <f>IF(ISBLANK(MasterData!K798), "", MasterData!K798)</f>
        <v/>
      </c>
      <c r="C798" s="57" t="str">
        <f>IF(ISBLANK(MasterData!L798), "", MasterData!L798)</f>
        <v/>
      </c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</row>
    <row r="799" ht="15.75" customHeight="1">
      <c r="A799" s="57" t="str">
        <f>IF(ISBLANK(MasterData!A799), "", MasterData!A799)</f>
        <v/>
      </c>
      <c r="B799" s="57" t="str">
        <f>IF(ISBLANK(MasterData!K799), "", MasterData!K799)</f>
        <v/>
      </c>
      <c r="C799" s="57" t="str">
        <f>IF(ISBLANK(MasterData!L799), "", MasterData!L799)</f>
        <v/>
      </c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</row>
    <row r="800" ht="15.75" customHeight="1">
      <c r="A800" s="57" t="str">
        <f>IF(ISBLANK(MasterData!A800), "", MasterData!A800)</f>
        <v/>
      </c>
      <c r="B800" s="57" t="str">
        <f>IF(ISBLANK(MasterData!K800), "", MasterData!K800)</f>
        <v/>
      </c>
      <c r="C800" s="57" t="str">
        <f>IF(ISBLANK(MasterData!L800), "", MasterData!L800)</f>
        <v/>
      </c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</row>
    <row r="801" ht="15.75" customHeight="1">
      <c r="A801" s="57" t="str">
        <f>IF(ISBLANK(MasterData!A801), "", MasterData!A801)</f>
        <v/>
      </c>
      <c r="B801" s="57" t="str">
        <f>IF(ISBLANK(MasterData!K801), "", MasterData!K801)</f>
        <v/>
      </c>
      <c r="C801" s="57" t="str">
        <f>IF(ISBLANK(MasterData!L801), "", MasterData!L801)</f>
        <v/>
      </c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</row>
    <row r="802" ht="15.75" customHeight="1">
      <c r="A802" s="57" t="str">
        <f>IF(ISBLANK(MasterData!A802), "", MasterData!A802)</f>
        <v/>
      </c>
      <c r="B802" s="57" t="str">
        <f>IF(ISBLANK(MasterData!K802), "", MasterData!K802)</f>
        <v/>
      </c>
      <c r="C802" s="57" t="str">
        <f>IF(ISBLANK(MasterData!L802), "", MasterData!L802)</f>
        <v/>
      </c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</row>
    <row r="803" ht="15.75" customHeight="1">
      <c r="A803" s="57" t="str">
        <f>IF(ISBLANK(MasterData!A803), "", MasterData!A803)</f>
        <v/>
      </c>
      <c r="B803" s="57" t="str">
        <f>IF(ISBLANK(MasterData!K803), "", MasterData!K803)</f>
        <v/>
      </c>
      <c r="C803" s="57" t="str">
        <f>IF(ISBLANK(MasterData!L803), "", MasterData!L803)</f>
        <v/>
      </c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</row>
    <row r="804" ht="15.75" customHeight="1">
      <c r="A804" s="57" t="str">
        <f>IF(ISBLANK(MasterData!A804), "", MasterData!A804)</f>
        <v/>
      </c>
      <c r="B804" s="57" t="str">
        <f>IF(ISBLANK(MasterData!K804), "", MasterData!K804)</f>
        <v/>
      </c>
      <c r="C804" s="57" t="str">
        <f>IF(ISBLANK(MasterData!L804), "", MasterData!L804)</f>
        <v/>
      </c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</row>
    <row r="805" ht="15.75" customHeight="1">
      <c r="A805" s="57" t="str">
        <f>IF(ISBLANK(MasterData!A805), "", MasterData!A805)</f>
        <v/>
      </c>
      <c r="B805" s="57" t="str">
        <f>IF(ISBLANK(MasterData!K805), "", MasterData!K805)</f>
        <v/>
      </c>
      <c r="C805" s="57" t="str">
        <f>IF(ISBLANK(MasterData!L805), "", MasterData!L805)</f>
        <v/>
      </c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</row>
    <row r="806" ht="15.75" customHeight="1">
      <c r="A806" s="57" t="str">
        <f>IF(ISBLANK(MasterData!A806), "", MasterData!A806)</f>
        <v/>
      </c>
      <c r="B806" s="57" t="str">
        <f>IF(ISBLANK(MasterData!K806), "", MasterData!K806)</f>
        <v/>
      </c>
      <c r="C806" s="57" t="str">
        <f>IF(ISBLANK(MasterData!L806), "", MasterData!L806)</f>
        <v/>
      </c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</row>
    <row r="807" ht="15.75" customHeight="1">
      <c r="A807" s="57" t="str">
        <f>IF(ISBLANK(MasterData!A807), "", MasterData!A807)</f>
        <v/>
      </c>
      <c r="B807" s="57" t="str">
        <f>IF(ISBLANK(MasterData!K807), "", MasterData!K807)</f>
        <v/>
      </c>
      <c r="C807" s="57" t="str">
        <f>IF(ISBLANK(MasterData!L807), "", MasterData!L807)</f>
        <v/>
      </c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</row>
    <row r="808" ht="15.75" customHeight="1">
      <c r="A808" s="57" t="str">
        <f>IF(ISBLANK(MasterData!A808), "", MasterData!A808)</f>
        <v/>
      </c>
      <c r="B808" s="57" t="str">
        <f>IF(ISBLANK(MasterData!K808), "", MasterData!K808)</f>
        <v/>
      </c>
      <c r="C808" s="57" t="str">
        <f>IF(ISBLANK(MasterData!L808), "", MasterData!L808)</f>
        <v/>
      </c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</row>
    <row r="809" ht="15.75" customHeight="1">
      <c r="A809" s="57" t="str">
        <f>IF(ISBLANK(MasterData!A809), "", MasterData!A809)</f>
        <v/>
      </c>
      <c r="B809" s="57" t="str">
        <f>IF(ISBLANK(MasterData!K809), "", MasterData!K809)</f>
        <v/>
      </c>
      <c r="C809" s="57" t="str">
        <f>IF(ISBLANK(MasterData!L809), "", MasterData!L809)</f>
        <v/>
      </c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</row>
    <row r="810" ht="15.75" customHeight="1">
      <c r="A810" s="57" t="str">
        <f>IF(ISBLANK(MasterData!A810), "", MasterData!A810)</f>
        <v/>
      </c>
      <c r="B810" s="57" t="str">
        <f>IF(ISBLANK(MasterData!K810), "", MasterData!K810)</f>
        <v/>
      </c>
      <c r="C810" s="57" t="str">
        <f>IF(ISBLANK(MasterData!L810), "", MasterData!L810)</f>
        <v/>
      </c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</row>
    <row r="811" ht="15.75" customHeight="1">
      <c r="A811" s="57" t="str">
        <f>IF(ISBLANK(MasterData!A811), "", MasterData!A811)</f>
        <v/>
      </c>
      <c r="B811" s="57" t="str">
        <f>IF(ISBLANK(MasterData!K811), "", MasterData!K811)</f>
        <v/>
      </c>
      <c r="C811" s="57" t="str">
        <f>IF(ISBLANK(MasterData!L811), "", MasterData!L811)</f>
        <v/>
      </c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</row>
    <row r="812" ht="15.75" customHeight="1">
      <c r="A812" s="57" t="str">
        <f>IF(ISBLANK(MasterData!A812), "", MasterData!A812)</f>
        <v/>
      </c>
      <c r="B812" s="57" t="str">
        <f>IF(ISBLANK(MasterData!K812), "", MasterData!K812)</f>
        <v/>
      </c>
      <c r="C812" s="57" t="str">
        <f>IF(ISBLANK(MasterData!L812), "", MasterData!L812)</f>
        <v/>
      </c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</row>
    <row r="813" ht="15.75" customHeight="1">
      <c r="A813" s="57" t="str">
        <f>IF(ISBLANK(MasterData!A813), "", MasterData!A813)</f>
        <v/>
      </c>
      <c r="B813" s="57" t="str">
        <f>IF(ISBLANK(MasterData!K813), "", MasterData!K813)</f>
        <v/>
      </c>
      <c r="C813" s="57" t="str">
        <f>IF(ISBLANK(MasterData!L813), "", MasterData!L813)</f>
        <v/>
      </c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</row>
    <row r="814" ht="15.75" customHeight="1">
      <c r="A814" s="57" t="str">
        <f>IF(ISBLANK(MasterData!A814), "", MasterData!A814)</f>
        <v/>
      </c>
      <c r="B814" s="57" t="str">
        <f>IF(ISBLANK(MasterData!K814), "", MasterData!K814)</f>
        <v/>
      </c>
      <c r="C814" s="57" t="str">
        <f>IF(ISBLANK(MasterData!L814), "", MasterData!L814)</f>
        <v/>
      </c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</row>
    <row r="815" ht="15.75" customHeight="1">
      <c r="A815" s="57" t="str">
        <f>IF(ISBLANK(MasterData!A815), "", MasterData!A815)</f>
        <v/>
      </c>
      <c r="B815" s="57" t="str">
        <f>IF(ISBLANK(MasterData!K815), "", MasterData!K815)</f>
        <v/>
      </c>
      <c r="C815" s="57" t="str">
        <f>IF(ISBLANK(MasterData!L815), "", MasterData!L815)</f>
        <v/>
      </c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</row>
    <row r="816" ht="15.75" customHeight="1">
      <c r="A816" s="57" t="str">
        <f>IF(ISBLANK(MasterData!A816), "", MasterData!A816)</f>
        <v/>
      </c>
      <c r="B816" s="57" t="str">
        <f>IF(ISBLANK(MasterData!K816), "", MasterData!K816)</f>
        <v/>
      </c>
      <c r="C816" s="57" t="str">
        <f>IF(ISBLANK(MasterData!L816), "", MasterData!L816)</f>
        <v/>
      </c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</row>
    <row r="817" ht="15.75" customHeight="1">
      <c r="A817" s="57" t="str">
        <f>IF(ISBLANK(MasterData!A817), "", MasterData!A817)</f>
        <v/>
      </c>
      <c r="B817" s="57" t="str">
        <f>IF(ISBLANK(MasterData!K817), "", MasterData!K817)</f>
        <v/>
      </c>
      <c r="C817" s="57" t="str">
        <f>IF(ISBLANK(MasterData!L817), "", MasterData!L817)</f>
        <v/>
      </c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</row>
    <row r="818" ht="15.75" customHeight="1">
      <c r="A818" s="57" t="str">
        <f>IF(ISBLANK(MasterData!A818), "", MasterData!A818)</f>
        <v/>
      </c>
      <c r="B818" s="57" t="str">
        <f>IF(ISBLANK(MasterData!K818), "", MasterData!K818)</f>
        <v/>
      </c>
      <c r="C818" s="57" t="str">
        <f>IF(ISBLANK(MasterData!L818), "", MasterData!L818)</f>
        <v/>
      </c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</row>
    <row r="819" ht="15.75" customHeight="1">
      <c r="A819" s="57" t="str">
        <f>IF(ISBLANK(MasterData!A819), "", MasterData!A819)</f>
        <v/>
      </c>
      <c r="B819" s="57" t="str">
        <f>IF(ISBLANK(MasterData!K819), "", MasterData!K819)</f>
        <v/>
      </c>
      <c r="C819" s="57" t="str">
        <f>IF(ISBLANK(MasterData!L819), "", MasterData!L819)</f>
        <v/>
      </c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</row>
    <row r="820" ht="15.75" customHeight="1">
      <c r="A820" s="57" t="str">
        <f>IF(ISBLANK(MasterData!A820), "", MasterData!A820)</f>
        <v/>
      </c>
      <c r="B820" s="57" t="str">
        <f>IF(ISBLANK(MasterData!K820), "", MasterData!K820)</f>
        <v/>
      </c>
      <c r="C820" s="57" t="str">
        <f>IF(ISBLANK(MasterData!L820), "", MasterData!L820)</f>
        <v/>
      </c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</row>
    <row r="821" ht="15.75" customHeight="1">
      <c r="A821" s="57" t="str">
        <f>IF(ISBLANK(MasterData!A821), "", MasterData!A821)</f>
        <v/>
      </c>
      <c r="B821" s="57" t="str">
        <f>IF(ISBLANK(MasterData!K821), "", MasterData!K821)</f>
        <v/>
      </c>
      <c r="C821" s="57" t="str">
        <f>IF(ISBLANK(MasterData!L821), "", MasterData!L821)</f>
        <v/>
      </c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</row>
    <row r="822" ht="15.75" customHeight="1">
      <c r="A822" s="57" t="str">
        <f>IF(ISBLANK(MasterData!A822), "", MasterData!A822)</f>
        <v/>
      </c>
      <c r="B822" s="57" t="str">
        <f>IF(ISBLANK(MasterData!K822), "", MasterData!K822)</f>
        <v/>
      </c>
      <c r="C822" s="57" t="str">
        <f>IF(ISBLANK(MasterData!L822), "", MasterData!L822)</f>
        <v/>
      </c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</row>
    <row r="823" ht="15.75" customHeight="1">
      <c r="A823" s="57" t="str">
        <f>IF(ISBLANK(MasterData!A823), "", MasterData!A823)</f>
        <v/>
      </c>
      <c r="B823" s="57" t="str">
        <f>IF(ISBLANK(MasterData!K823), "", MasterData!K823)</f>
        <v/>
      </c>
      <c r="C823" s="57" t="str">
        <f>IF(ISBLANK(MasterData!L823), "", MasterData!L823)</f>
        <v/>
      </c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</row>
    <row r="824" ht="15.75" customHeight="1">
      <c r="A824" s="57" t="str">
        <f>IF(ISBLANK(MasterData!A824), "", MasterData!A824)</f>
        <v/>
      </c>
      <c r="B824" s="57" t="str">
        <f>IF(ISBLANK(MasterData!K824), "", MasterData!K824)</f>
        <v/>
      </c>
      <c r="C824" s="57" t="str">
        <f>IF(ISBLANK(MasterData!L824), "", MasterData!L824)</f>
        <v/>
      </c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</row>
    <row r="825" ht="15.75" customHeight="1">
      <c r="A825" s="57" t="str">
        <f>IF(ISBLANK(MasterData!A825), "", MasterData!A825)</f>
        <v/>
      </c>
      <c r="B825" s="57" t="str">
        <f>IF(ISBLANK(MasterData!K825), "", MasterData!K825)</f>
        <v/>
      </c>
      <c r="C825" s="57" t="str">
        <f>IF(ISBLANK(MasterData!L825), "", MasterData!L825)</f>
        <v/>
      </c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</row>
    <row r="826" ht="15.75" customHeight="1">
      <c r="A826" s="57" t="str">
        <f>IF(ISBLANK(MasterData!A826), "", MasterData!A826)</f>
        <v/>
      </c>
      <c r="B826" s="57" t="str">
        <f>IF(ISBLANK(MasterData!K826), "", MasterData!K826)</f>
        <v/>
      </c>
      <c r="C826" s="57" t="str">
        <f>IF(ISBLANK(MasterData!L826), "", MasterData!L826)</f>
        <v/>
      </c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</row>
    <row r="827" ht="15.75" customHeight="1">
      <c r="A827" s="57" t="str">
        <f>IF(ISBLANK(MasterData!A827), "", MasterData!A827)</f>
        <v/>
      </c>
      <c r="B827" s="57" t="str">
        <f>IF(ISBLANK(MasterData!K827), "", MasterData!K827)</f>
        <v/>
      </c>
      <c r="C827" s="57" t="str">
        <f>IF(ISBLANK(MasterData!L827), "", MasterData!L827)</f>
        <v/>
      </c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</row>
    <row r="828" ht="15.75" customHeight="1">
      <c r="A828" s="57" t="str">
        <f>IF(ISBLANK(MasterData!A828), "", MasterData!A828)</f>
        <v/>
      </c>
      <c r="B828" s="57" t="str">
        <f>IF(ISBLANK(MasterData!K828), "", MasterData!K828)</f>
        <v/>
      </c>
      <c r="C828" s="57" t="str">
        <f>IF(ISBLANK(MasterData!L828), "", MasterData!L828)</f>
        <v/>
      </c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</row>
    <row r="829" ht="15.75" customHeight="1">
      <c r="A829" s="57" t="str">
        <f>IF(ISBLANK(MasterData!A829), "", MasterData!A829)</f>
        <v/>
      </c>
      <c r="B829" s="57" t="str">
        <f>IF(ISBLANK(MasterData!K829), "", MasterData!K829)</f>
        <v/>
      </c>
      <c r="C829" s="57" t="str">
        <f>IF(ISBLANK(MasterData!L829), "", MasterData!L829)</f>
        <v/>
      </c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</row>
    <row r="830" ht="15.75" customHeight="1">
      <c r="A830" s="57" t="str">
        <f>IF(ISBLANK(MasterData!A830), "", MasterData!A830)</f>
        <v/>
      </c>
      <c r="B830" s="57" t="str">
        <f>IF(ISBLANK(MasterData!K830), "", MasterData!K830)</f>
        <v/>
      </c>
      <c r="C830" s="57" t="str">
        <f>IF(ISBLANK(MasterData!L830), "", MasterData!L830)</f>
        <v/>
      </c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</row>
    <row r="831" ht="15.75" customHeight="1">
      <c r="A831" s="57" t="str">
        <f>IF(ISBLANK(MasterData!A831), "", MasterData!A831)</f>
        <v/>
      </c>
      <c r="B831" s="57" t="str">
        <f>IF(ISBLANK(MasterData!K831), "", MasterData!K831)</f>
        <v/>
      </c>
      <c r="C831" s="57" t="str">
        <f>IF(ISBLANK(MasterData!L831), "", MasterData!L831)</f>
        <v/>
      </c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</row>
    <row r="832" ht="15.75" customHeight="1">
      <c r="A832" s="57" t="str">
        <f>IF(ISBLANK(MasterData!A832), "", MasterData!A832)</f>
        <v/>
      </c>
      <c r="B832" s="57" t="str">
        <f>IF(ISBLANK(MasterData!K832), "", MasterData!K832)</f>
        <v/>
      </c>
      <c r="C832" s="57" t="str">
        <f>IF(ISBLANK(MasterData!L832), "", MasterData!L832)</f>
        <v/>
      </c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</row>
    <row r="833" ht="15.75" customHeight="1">
      <c r="A833" s="57" t="str">
        <f>IF(ISBLANK(MasterData!A833), "", MasterData!A833)</f>
        <v/>
      </c>
      <c r="B833" s="57" t="str">
        <f>IF(ISBLANK(MasterData!K833), "", MasterData!K833)</f>
        <v/>
      </c>
      <c r="C833" s="57" t="str">
        <f>IF(ISBLANK(MasterData!L833), "", MasterData!L833)</f>
        <v/>
      </c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</row>
    <row r="834" ht="15.75" customHeight="1">
      <c r="A834" s="57" t="str">
        <f>IF(ISBLANK(MasterData!A834), "", MasterData!A834)</f>
        <v/>
      </c>
      <c r="B834" s="57" t="str">
        <f>IF(ISBLANK(MasterData!K834), "", MasterData!K834)</f>
        <v/>
      </c>
      <c r="C834" s="57" t="str">
        <f>IF(ISBLANK(MasterData!L834), "", MasterData!L834)</f>
        <v/>
      </c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</row>
    <row r="835" ht="15.75" customHeight="1">
      <c r="A835" s="57" t="str">
        <f>IF(ISBLANK(MasterData!A835), "", MasterData!A835)</f>
        <v/>
      </c>
      <c r="B835" s="57" t="str">
        <f>IF(ISBLANK(MasterData!K835), "", MasterData!K835)</f>
        <v/>
      </c>
      <c r="C835" s="57" t="str">
        <f>IF(ISBLANK(MasterData!L835), "", MasterData!L835)</f>
        <v/>
      </c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</row>
    <row r="836" ht="15.75" customHeight="1">
      <c r="A836" s="57" t="str">
        <f>IF(ISBLANK(MasterData!A836), "", MasterData!A836)</f>
        <v/>
      </c>
      <c r="B836" s="57" t="str">
        <f>IF(ISBLANK(MasterData!K836), "", MasterData!K836)</f>
        <v/>
      </c>
      <c r="C836" s="57" t="str">
        <f>IF(ISBLANK(MasterData!L836), "", MasterData!L836)</f>
        <v/>
      </c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</row>
    <row r="837" ht="15.75" customHeight="1">
      <c r="A837" s="57" t="str">
        <f>IF(ISBLANK(MasterData!A837), "", MasterData!A837)</f>
        <v/>
      </c>
      <c r="B837" s="57" t="str">
        <f>IF(ISBLANK(MasterData!K837), "", MasterData!K837)</f>
        <v/>
      </c>
      <c r="C837" s="57" t="str">
        <f>IF(ISBLANK(MasterData!L837), "", MasterData!L837)</f>
        <v/>
      </c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</row>
    <row r="838" ht="15.75" customHeight="1">
      <c r="A838" s="57" t="str">
        <f>IF(ISBLANK(MasterData!A838), "", MasterData!A838)</f>
        <v/>
      </c>
      <c r="B838" s="57" t="str">
        <f>IF(ISBLANK(MasterData!K838), "", MasterData!K838)</f>
        <v/>
      </c>
      <c r="C838" s="57" t="str">
        <f>IF(ISBLANK(MasterData!L838), "", MasterData!L838)</f>
        <v/>
      </c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</row>
    <row r="839" ht="15.75" customHeight="1">
      <c r="A839" s="57" t="str">
        <f>IF(ISBLANK(MasterData!A839), "", MasterData!A839)</f>
        <v/>
      </c>
      <c r="B839" s="57" t="str">
        <f>IF(ISBLANK(MasterData!K839), "", MasterData!K839)</f>
        <v/>
      </c>
      <c r="C839" s="57" t="str">
        <f>IF(ISBLANK(MasterData!L839), "", MasterData!L839)</f>
        <v/>
      </c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</row>
    <row r="840" ht="15.75" customHeight="1">
      <c r="A840" s="57" t="str">
        <f>IF(ISBLANK(MasterData!A840), "", MasterData!A840)</f>
        <v/>
      </c>
      <c r="B840" s="57" t="str">
        <f>IF(ISBLANK(MasterData!K840), "", MasterData!K840)</f>
        <v/>
      </c>
      <c r="C840" s="57" t="str">
        <f>IF(ISBLANK(MasterData!L840), "", MasterData!L840)</f>
        <v/>
      </c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</row>
    <row r="841" ht="15.75" customHeight="1">
      <c r="A841" s="57" t="str">
        <f>IF(ISBLANK(MasterData!A841), "", MasterData!A841)</f>
        <v/>
      </c>
      <c r="B841" s="57" t="str">
        <f>IF(ISBLANK(MasterData!K841), "", MasterData!K841)</f>
        <v/>
      </c>
      <c r="C841" s="57" t="str">
        <f>IF(ISBLANK(MasterData!L841), "", MasterData!L841)</f>
        <v/>
      </c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</row>
    <row r="842" ht="15.75" customHeight="1">
      <c r="A842" s="57" t="str">
        <f>IF(ISBLANK(MasterData!A842), "", MasterData!A842)</f>
        <v/>
      </c>
      <c r="B842" s="57" t="str">
        <f>IF(ISBLANK(MasterData!K842), "", MasterData!K842)</f>
        <v/>
      </c>
      <c r="C842" s="57" t="str">
        <f>IF(ISBLANK(MasterData!L842), "", MasterData!L842)</f>
        <v/>
      </c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</row>
    <row r="843" ht="15.75" customHeight="1">
      <c r="A843" s="57" t="str">
        <f>IF(ISBLANK(MasterData!A843), "", MasterData!A843)</f>
        <v/>
      </c>
      <c r="B843" s="57" t="str">
        <f>IF(ISBLANK(MasterData!K843), "", MasterData!K843)</f>
        <v/>
      </c>
      <c r="C843" s="57" t="str">
        <f>IF(ISBLANK(MasterData!L843), "", MasterData!L843)</f>
        <v/>
      </c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</row>
    <row r="844" ht="15.75" customHeight="1">
      <c r="A844" s="57" t="str">
        <f>IF(ISBLANK(MasterData!A844), "", MasterData!A844)</f>
        <v/>
      </c>
      <c r="B844" s="57" t="str">
        <f>IF(ISBLANK(MasterData!K844), "", MasterData!K844)</f>
        <v/>
      </c>
      <c r="C844" s="57" t="str">
        <f>IF(ISBLANK(MasterData!L844), "", MasterData!L844)</f>
        <v/>
      </c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</row>
    <row r="845" ht="15.75" customHeight="1">
      <c r="A845" s="57" t="str">
        <f>IF(ISBLANK(MasterData!A845), "", MasterData!A845)</f>
        <v/>
      </c>
      <c r="B845" s="57" t="str">
        <f>IF(ISBLANK(MasterData!K845), "", MasterData!K845)</f>
        <v/>
      </c>
      <c r="C845" s="57" t="str">
        <f>IF(ISBLANK(MasterData!L845), "", MasterData!L845)</f>
        <v/>
      </c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</row>
    <row r="846" ht="15.75" customHeight="1">
      <c r="A846" s="57" t="str">
        <f>IF(ISBLANK(MasterData!A846), "", MasterData!A846)</f>
        <v/>
      </c>
      <c r="B846" s="57" t="str">
        <f>IF(ISBLANK(MasterData!K846), "", MasterData!K846)</f>
        <v/>
      </c>
      <c r="C846" s="57" t="str">
        <f>IF(ISBLANK(MasterData!L846), "", MasterData!L846)</f>
        <v/>
      </c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</row>
    <row r="847" ht="15.75" customHeight="1">
      <c r="A847" s="57" t="str">
        <f>IF(ISBLANK(MasterData!A847), "", MasterData!A847)</f>
        <v/>
      </c>
      <c r="B847" s="57" t="str">
        <f>IF(ISBLANK(MasterData!K847), "", MasterData!K847)</f>
        <v/>
      </c>
      <c r="C847" s="57" t="str">
        <f>IF(ISBLANK(MasterData!L847), "", MasterData!L847)</f>
        <v/>
      </c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</row>
    <row r="848" ht="15.75" customHeight="1">
      <c r="A848" s="57" t="str">
        <f>IF(ISBLANK(MasterData!A848), "", MasterData!A848)</f>
        <v/>
      </c>
      <c r="B848" s="57" t="str">
        <f>IF(ISBLANK(MasterData!K848), "", MasterData!K848)</f>
        <v/>
      </c>
      <c r="C848" s="57" t="str">
        <f>IF(ISBLANK(MasterData!L848), "", MasterData!L848)</f>
        <v/>
      </c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</row>
    <row r="849" ht="15.75" customHeight="1">
      <c r="A849" s="57" t="str">
        <f>IF(ISBLANK(MasterData!A849), "", MasterData!A849)</f>
        <v/>
      </c>
      <c r="B849" s="57" t="str">
        <f>IF(ISBLANK(MasterData!K849), "", MasterData!K849)</f>
        <v/>
      </c>
      <c r="C849" s="57" t="str">
        <f>IF(ISBLANK(MasterData!L849), "", MasterData!L849)</f>
        <v/>
      </c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</row>
    <row r="850" ht="15.75" customHeight="1">
      <c r="A850" s="57" t="str">
        <f>IF(ISBLANK(MasterData!A850), "", MasterData!A850)</f>
        <v/>
      </c>
      <c r="B850" s="57" t="str">
        <f>IF(ISBLANK(MasterData!K850), "", MasterData!K850)</f>
        <v/>
      </c>
      <c r="C850" s="57" t="str">
        <f>IF(ISBLANK(MasterData!L850), "", MasterData!L850)</f>
        <v/>
      </c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</row>
    <row r="851" ht="15.75" customHeight="1">
      <c r="A851" s="57" t="str">
        <f>IF(ISBLANK(MasterData!A851), "", MasterData!A851)</f>
        <v/>
      </c>
      <c r="B851" s="57" t="str">
        <f>IF(ISBLANK(MasterData!K851), "", MasterData!K851)</f>
        <v/>
      </c>
      <c r="C851" s="57" t="str">
        <f>IF(ISBLANK(MasterData!L851), "", MasterData!L851)</f>
        <v/>
      </c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</row>
    <row r="852" ht="15.75" customHeight="1">
      <c r="A852" s="57" t="str">
        <f>IF(ISBLANK(MasterData!A852), "", MasterData!A852)</f>
        <v/>
      </c>
      <c r="B852" s="57" t="str">
        <f>IF(ISBLANK(MasterData!K852), "", MasterData!K852)</f>
        <v/>
      </c>
      <c r="C852" s="57" t="str">
        <f>IF(ISBLANK(MasterData!L852), "", MasterData!L852)</f>
        <v/>
      </c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</row>
    <row r="853" ht="15.75" customHeight="1">
      <c r="A853" s="57" t="str">
        <f>IF(ISBLANK(MasterData!A853), "", MasterData!A853)</f>
        <v/>
      </c>
      <c r="B853" s="57" t="str">
        <f>IF(ISBLANK(MasterData!K853), "", MasterData!K853)</f>
        <v/>
      </c>
      <c r="C853" s="57" t="str">
        <f>IF(ISBLANK(MasterData!L853), "", MasterData!L853)</f>
        <v/>
      </c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</row>
    <row r="854" ht="15.75" customHeight="1">
      <c r="A854" s="57" t="str">
        <f>IF(ISBLANK(MasterData!A854), "", MasterData!A854)</f>
        <v/>
      </c>
      <c r="B854" s="57" t="str">
        <f>IF(ISBLANK(MasterData!K854), "", MasterData!K854)</f>
        <v/>
      </c>
      <c r="C854" s="57" t="str">
        <f>IF(ISBLANK(MasterData!L854), "", MasterData!L854)</f>
        <v/>
      </c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</row>
    <row r="855" ht="15.75" customHeight="1">
      <c r="A855" s="57" t="str">
        <f>IF(ISBLANK(MasterData!A855), "", MasterData!A855)</f>
        <v/>
      </c>
      <c r="B855" s="57" t="str">
        <f>IF(ISBLANK(MasterData!K855), "", MasterData!K855)</f>
        <v/>
      </c>
      <c r="C855" s="57" t="str">
        <f>IF(ISBLANK(MasterData!L855), "", MasterData!L855)</f>
        <v/>
      </c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</row>
    <row r="856" ht="15.75" customHeight="1">
      <c r="A856" s="57" t="str">
        <f>IF(ISBLANK(MasterData!A856), "", MasterData!A856)</f>
        <v/>
      </c>
      <c r="B856" s="57" t="str">
        <f>IF(ISBLANK(MasterData!K856), "", MasterData!K856)</f>
        <v/>
      </c>
      <c r="C856" s="57" t="str">
        <f>IF(ISBLANK(MasterData!L856), "", MasterData!L856)</f>
        <v/>
      </c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</row>
    <row r="857" ht="15.75" customHeight="1">
      <c r="A857" s="57" t="str">
        <f>IF(ISBLANK(MasterData!A857), "", MasterData!A857)</f>
        <v/>
      </c>
      <c r="B857" s="57" t="str">
        <f>IF(ISBLANK(MasterData!K857), "", MasterData!K857)</f>
        <v/>
      </c>
      <c r="C857" s="57" t="str">
        <f>IF(ISBLANK(MasterData!L857), "", MasterData!L857)</f>
        <v/>
      </c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</row>
    <row r="858" ht="15.75" customHeight="1">
      <c r="A858" s="57" t="str">
        <f>IF(ISBLANK(MasterData!A858), "", MasterData!A858)</f>
        <v/>
      </c>
      <c r="B858" s="57" t="str">
        <f>IF(ISBLANK(MasterData!K858), "", MasterData!K858)</f>
        <v/>
      </c>
      <c r="C858" s="57" t="str">
        <f>IF(ISBLANK(MasterData!L858), "", MasterData!L858)</f>
        <v/>
      </c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</row>
    <row r="859" ht="15.75" customHeight="1">
      <c r="A859" s="57" t="str">
        <f>IF(ISBLANK(MasterData!A859), "", MasterData!A859)</f>
        <v/>
      </c>
      <c r="B859" s="57" t="str">
        <f>IF(ISBLANK(MasterData!K859), "", MasterData!K859)</f>
        <v/>
      </c>
      <c r="C859" s="57" t="str">
        <f>IF(ISBLANK(MasterData!L859), "", MasterData!L859)</f>
        <v/>
      </c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</row>
    <row r="860" ht="15.75" customHeight="1">
      <c r="A860" s="57" t="str">
        <f>IF(ISBLANK(MasterData!A860), "", MasterData!A860)</f>
        <v/>
      </c>
      <c r="B860" s="57" t="str">
        <f>IF(ISBLANK(MasterData!K860), "", MasterData!K860)</f>
        <v/>
      </c>
      <c r="C860" s="57" t="str">
        <f>IF(ISBLANK(MasterData!L860), "", MasterData!L860)</f>
        <v/>
      </c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</row>
    <row r="861" ht="15.75" customHeight="1">
      <c r="A861" s="57" t="str">
        <f>IF(ISBLANK(MasterData!A861), "", MasterData!A861)</f>
        <v/>
      </c>
      <c r="B861" s="57" t="str">
        <f>IF(ISBLANK(MasterData!K861), "", MasterData!K861)</f>
        <v/>
      </c>
      <c r="C861" s="57" t="str">
        <f>IF(ISBLANK(MasterData!L861), "", MasterData!L861)</f>
        <v/>
      </c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</row>
    <row r="862" ht="15.75" customHeight="1">
      <c r="A862" s="57" t="str">
        <f>IF(ISBLANK(MasterData!A862), "", MasterData!A862)</f>
        <v/>
      </c>
      <c r="B862" s="57" t="str">
        <f>IF(ISBLANK(MasterData!K862), "", MasterData!K862)</f>
        <v/>
      </c>
      <c r="C862" s="57" t="str">
        <f>IF(ISBLANK(MasterData!L862), "", MasterData!L862)</f>
        <v/>
      </c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</row>
    <row r="863" ht="15.75" customHeight="1">
      <c r="A863" s="57" t="str">
        <f>IF(ISBLANK(MasterData!A863), "", MasterData!A863)</f>
        <v/>
      </c>
      <c r="B863" s="57" t="str">
        <f>IF(ISBLANK(MasterData!K863), "", MasterData!K863)</f>
        <v/>
      </c>
      <c r="C863" s="57" t="str">
        <f>IF(ISBLANK(MasterData!L863), "", MasterData!L863)</f>
        <v/>
      </c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</row>
    <row r="864" ht="15.75" customHeight="1">
      <c r="A864" s="57" t="str">
        <f>IF(ISBLANK(MasterData!A864), "", MasterData!A864)</f>
        <v/>
      </c>
      <c r="B864" s="57" t="str">
        <f>IF(ISBLANK(MasterData!K864), "", MasterData!K864)</f>
        <v/>
      </c>
      <c r="C864" s="57" t="str">
        <f>IF(ISBLANK(MasterData!L864), "", MasterData!L864)</f>
        <v/>
      </c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</row>
    <row r="865" ht="15.75" customHeight="1">
      <c r="A865" s="57" t="str">
        <f>IF(ISBLANK(MasterData!A865), "", MasterData!A865)</f>
        <v/>
      </c>
      <c r="B865" s="57" t="str">
        <f>IF(ISBLANK(MasterData!K865), "", MasterData!K865)</f>
        <v/>
      </c>
      <c r="C865" s="57" t="str">
        <f>IF(ISBLANK(MasterData!L865), "", MasterData!L865)</f>
        <v/>
      </c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</row>
    <row r="866" ht="15.75" customHeight="1">
      <c r="A866" s="57" t="str">
        <f>IF(ISBLANK(MasterData!A866), "", MasterData!A866)</f>
        <v/>
      </c>
      <c r="B866" s="57" t="str">
        <f>IF(ISBLANK(MasterData!K866), "", MasterData!K866)</f>
        <v/>
      </c>
      <c r="C866" s="57" t="str">
        <f>IF(ISBLANK(MasterData!L866), "", MasterData!L866)</f>
        <v/>
      </c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</row>
    <row r="867" ht="15.75" customHeight="1">
      <c r="A867" s="57" t="str">
        <f>IF(ISBLANK(MasterData!A867), "", MasterData!A867)</f>
        <v/>
      </c>
      <c r="B867" s="57" t="str">
        <f>IF(ISBLANK(MasterData!K867), "", MasterData!K867)</f>
        <v/>
      </c>
      <c r="C867" s="57" t="str">
        <f>IF(ISBLANK(MasterData!L867), "", MasterData!L867)</f>
        <v/>
      </c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</row>
    <row r="868" ht="15.75" customHeight="1">
      <c r="A868" s="57" t="str">
        <f>IF(ISBLANK(MasterData!A868), "", MasterData!A868)</f>
        <v/>
      </c>
      <c r="B868" s="57" t="str">
        <f>IF(ISBLANK(MasterData!K868), "", MasterData!K868)</f>
        <v/>
      </c>
      <c r="C868" s="57" t="str">
        <f>IF(ISBLANK(MasterData!L868), "", MasterData!L868)</f>
        <v/>
      </c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</row>
    <row r="869" ht="15.75" customHeight="1">
      <c r="A869" s="57" t="str">
        <f>IF(ISBLANK(MasterData!A869), "", MasterData!A869)</f>
        <v/>
      </c>
      <c r="B869" s="57" t="str">
        <f>IF(ISBLANK(MasterData!K869), "", MasterData!K869)</f>
        <v/>
      </c>
      <c r="C869" s="57" t="str">
        <f>IF(ISBLANK(MasterData!L869), "", MasterData!L869)</f>
        <v/>
      </c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</row>
    <row r="870" ht="15.75" customHeight="1">
      <c r="A870" s="57" t="str">
        <f>IF(ISBLANK(MasterData!A870), "", MasterData!A870)</f>
        <v/>
      </c>
      <c r="B870" s="57" t="str">
        <f>IF(ISBLANK(MasterData!K870), "", MasterData!K870)</f>
        <v/>
      </c>
      <c r="C870" s="57" t="str">
        <f>IF(ISBLANK(MasterData!L870), "", MasterData!L870)</f>
        <v/>
      </c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</row>
    <row r="871" ht="15.75" customHeight="1">
      <c r="A871" s="57" t="str">
        <f>IF(ISBLANK(MasterData!A871), "", MasterData!A871)</f>
        <v/>
      </c>
      <c r="B871" s="57" t="str">
        <f>IF(ISBLANK(MasterData!K871), "", MasterData!K871)</f>
        <v/>
      </c>
      <c r="C871" s="57" t="str">
        <f>IF(ISBLANK(MasterData!L871), "", MasterData!L871)</f>
        <v/>
      </c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</row>
    <row r="872" ht="15.75" customHeight="1">
      <c r="A872" s="57" t="str">
        <f>IF(ISBLANK(MasterData!A872), "", MasterData!A872)</f>
        <v/>
      </c>
      <c r="B872" s="57" t="str">
        <f>IF(ISBLANK(MasterData!K872), "", MasterData!K872)</f>
        <v/>
      </c>
      <c r="C872" s="57" t="str">
        <f>IF(ISBLANK(MasterData!L872), "", MasterData!L872)</f>
        <v/>
      </c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</row>
    <row r="873" ht="15.75" customHeight="1">
      <c r="A873" s="57" t="str">
        <f>IF(ISBLANK(MasterData!A873), "", MasterData!A873)</f>
        <v/>
      </c>
      <c r="B873" s="57" t="str">
        <f>IF(ISBLANK(MasterData!K873), "", MasterData!K873)</f>
        <v/>
      </c>
      <c r="C873" s="57" t="str">
        <f>IF(ISBLANK(MasterData!L873), "", MasterData!L873)</f>
        <v/>
      </c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</row>
    <row r="874" ht="15.75" customHeight="1">
      <c r="A874" s="57" t="str">
        <f>IF(ISBLANK(MasterData!A874), "", MasterData!A874)</f>
        <v/>
      </c>
      <c r="B874" s="57" t="str">
        <f>IF(ISBLANK(MasterData!K874), "", MasterData!K874)</f>
        <v/>
      </c>
      <c r="C874" s="57" t="str">
        <f>IF(ISBLANK(MasterData!L874), "", MasterData!L874)</f>
        <v/>
      </c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</row>
    <row r="875" ht="15.75" customHeight="1">
      <c r="A875" s="57" t="str">
        <f>IF(ISBLANK(MasterData!A875), "", MasterData!A875)</f>
        <v/>
      </c>
      <c r="B875" s="57" t="str">
        <f>IF(ISBLANK(MasterData!K875), "", MasterData!K875)</f>
        <v/>
      </c>
      <c r="C875" s="57" t="str">
        <f>IF(ISBLANK(MasterData!L875), "", MasterData!L875)</f>
        <v/>
      </c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</row>
    <row r="876" ht="15.75" customHeight="1">
      <c r="A876" s="57" t="str">
        <f>IF(ISBLANK(MasterData!A876), "", MasterData!A876)</f>
        <v/>
      </c>
      <c r="B876" s="57" t="str">
        <f>IF(ISBLANK(MasterData!K876), "", MasterData!K876)</f>
        <v/>
      </c>
      <c r="C876" s="57" t="str">
        <f>IF(ISBLANK(MasterData!L876), "", MasterData!L876)</f>
        <v/>
      </c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</row>
    <row r="877" ht="15.75" customHeight="1">
      <c r="A877" s="57" t="str">
        <f>IF(ISBLANK(MasterData!A877), "", MasterData!A877)</f>
        <v/>
      </c>
      <c r="B877" s="57" t="str">
        <f>IF(ISBLANK(MasterData!K877), "", MasterData!K877)</f>
        <v/>
      </c>
      <c r="C877" s="57" t="str">
        <f>IF(ISBLANK(MasterData!L877), "", MasterData!L877)</f>
        <v/>
      </c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</row>
    <row r="878" ht="15.75" customHeight="1">
      <c r="A878" s="57" t="str">
        <f>IF(ISBLANK(MasterData!A878), "", MasterData!A878)</f>
        <v/>
      </c>
      <c r="B878" s="57" t="str">
        <f>IF(ISBLANK(MasterData!K878), "", MasterData!K878)</f>
        <v/>
      </c>
      <c r="C878" s="57" t="str">
        <f>IF(ISBLANK(MasterData!L878), "", MasterData!L878)</f>
        <v/>
      </c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</row>
    <row r="879" ht="15.75" customHeight="1">
      <c r="A879" s="57" t="str">
        <f>IF(ISBLANK(MasterData!A879), "", MasterData!A879)</f>
        <v/>
      </c>
      <c r="B879" s="57" t="str">
        <f>IF(ISBLANK(MasterData!K879), "", MasterData!K879)</f>
        <v/>
      </c>
      <c r="C879" s="57" t="str">
        <f>IF(ISBLANK(MasterData!L879), "", MasterData!L879)</f>
        <v/>
      </c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</row>
    <row r="880" ht="15.75" customHeight="1">
      <c r="A880" s="57" t="str">
        <f>IF(ISBLANK(MasterData!A880), "", MasterData!A880)</f>
        <v/>
      </c>
      <c r="B880" s="57" t="str">
        <f>IF(ISBLANK(MasterData!K880), "", MasterData!K880)</f>
        <v/>
      </c>
      <c r="C880" s="57" t="str">
        <f>IF(ISBLANK(MasterData!L880), "", MasterData!L880)</f>
        <v/>
      </c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</row>
    <row r="881" ht="15.75" customHeight="1">
      <c r="A881" s="57" t="str">
        <f>IF(ISBLANK(MasterData!A881), "", MasterData!A881)</f>
        <v/>
      </c>
      <c r="B881" s="57" t="str">
        <f>IF(ISBLANK(MasterData!K881), "", MasterData!K881)</f>
        <v/>
      </c>
      <c r="C881" s="57" t="str">
        <f>IF(ISBLANK(MasterData!L881), "", MasterData!L881)</f>
        <v/>
      </c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</row>
    <row r="882" ht="15.75" customHeight="1">
      <c r="A882" s="57" t="str">
        <f>IF(ISBLANK(MasterData!A882), "", MasterData!A882)</f>
        <v/>
      </c>
      <c r="B882" s="57" t="str">
        <f>IF(ISBLANK(MasterData!K882), "", MasterData!K882)</f>
        <v/>
      </c>
      <c r="C882" s="57" t="str">
        <f>IF(ISBLANK(MasterData!L882), "", MasterData!L882)</f>
        <v/>
      </c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</row>
    <row r="883" ht="15.75" customHeight="1">
      <c r="A883" s="57" t="str">
        <f>IF(ISBLANK(MasterData!A883), "", MasterData!A883)</f>
        <v/>
      </c>
      <c r="B883" s="57" t="str">
        <f>IF(ISBLANK(MasterData!K883), "", MasterData!K883)</f>
        <v/>
      </c>
      <c r="C883" s="57" t="str">
        <f>IF(ISBLANK(MasterData!L883), "", MasterData!L883)</f>
        <v/>
      </c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</row>
    <row r="884" ht="15.75" customHeight="1">
      <c r="A884" s="57" t="str">
        <f>IF(ISBLANK(MasterData!A884), "", MasterData!A884)</f>
        <v/>
      </c>
      <c r="B884" s="57" t="str">
        <f>IF(ISBLANK(MasterData!K884), "", MasterData!K884)</f>
        <v/>
      </c>
      <c r="C884" s="57" t="str">
        <f>IF(ISBLANK(MasterData!L884), "", MasterData!L884)</f>
        <v/>
      </c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</row>
    <row r="885" ht="15.75" customHeight="1">
      <c r="A885" s="57" t="str">
        <f>IF(ISBLANK(MasterData!A885), "", MasterData!A885)</f>
        <v/>
      </c>
      <c r="B885" s="57" t="str">
        <f>IF(ISBLANK(MasterData!K885), "", MasterData!K885)</f>
        <v/>
      </c>
      <c r="C885" s="57" t="str">
        <f>IF(ISBLANK(MasterData!L885), "", MasterData!L885)</f>
        <v/>
      </c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</row>
    <row r="886" ht="15.75" customHeight="1">
      <c r="A886" s="57" t="str">
        <f>IF(ISBLANK(MasterData!A886), "", MasterData!A886)</f>
        <v/>
      </c>
      <c r="B886" s="57" t="str">
        <f>IF(ISBLANK(MasterData!K886), "", MasterData!K886)</f>
        <v/>
      </c>
      <c r="C886" s="57" t="str">
        <f>IF(ISBLANK(MasterData!L886), "", MasterData!L886)</f>
        <v/>
      </c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</row>
    <row r="887" ht="15.75" customHeight="1">
      <c r="A887" s="57" t="str">
        <f>IF(ISBLANK(MasterData!A887), "", MasterData!A887)</f>
        <v/>
      </c>
      <c r="B887" s="57" t="str">
        <f>IF(ISBLANK(MasterData!K887), "", MasterData!K887)</f>
        <v/>
      </c>
      <c r="C887" s="57" t="str">
        <f>IF(ISBLANK(MasterData!L887), "", MasterData!L887)</f>
        <v/>
      </c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</row>
    <row r="888" ht="15.75" customHeight="1">
      <c r="A888" s="57" t="str">
        <f>IF(ISBLANK(MasterData!A888), "", MasterData!A888)</f>
        <v/>
      </c>
      <c r="B888" s="57" t="str">
        <f>IF(ISBLANK(MasterData!K888), "", MasterData!K888)</f>
        <v/>
      </c>
      <c r="C888" s="57" t="str">
        <f>IF(ISBLANK(MasterData!L888), "", MasterData!L888)</f>
        <v/>
      </c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</row>
    <row r="889" ht="15.75" customHeight="1">
      <c r="A889" s="57" t="str">
        <f>IF(ISBLANK(MasterData!A889), "", MasterData!A889)</f>
        <v/>
      </c>
      <c r="B889" s="57" t="str">
        <f>IF(ISBLANK(MasterData!K889), "", MasterData!K889)</f>
        <v/>
      </c>
      <c r="C889" s="57" t="str">
        <f>IF(ISBLANK(MasterData!L889), "", MasterData!L889)</f>
        <v/>
      </c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</row>
    <row r="890" ht="15.75" customHeight="1">
      <c r="A890" s="57" t="str">
        <f>IF(ISBLANK(MasterData!A890), "", MasterData!A890)</f>
        <v/>
      </c>
      <c r="B890" s="57" t="str">
        <f>IF(ISBLANK(MasterData!K890), "", MasterData!K890)</f>
        <v/>
      </c>
      <c r="C890" s="57" t="str">
        <f>IF(ISBLANK(MasterData!L890), "", MasterData!L890)</f>
        <v/>
      </c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</row>
    <row r="891" ht="15.75" customHeight="1">
      <c r="A891" s="57" t="str">
        <f>IF(ISBLANK(MasterData!A891), "", MasterData!A891)</f>
        <v/>
      </c>
      <c r="B891" s="57" t="str">
        <f>IF(ISBLANK(MasterData!K891), "", MasterData!K891)</f>
        <v/>
      </c>
      <c r="C891" s="57" t="str">
        <f>IF(ISBLANK(MasterData!L891), "", MasterData!L891)</f>
        <v/>
      </c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</row>
    <row r="892" ht="15.75" customHeight="1">
      <c r="A892" s="57" t="str">
        <f>IF(ISBLANK(MasterData!A892), "", MasterData!A892)</f>
        <v/>
      </c>
      <c r="B892" s="57" t="str">
        <f>IF(ISBLANK(MasterData!K892), "", MasterData!K892)</f>
        <v/>
      </c>
      <c r="C892" s="57" t="str">
        <f>IF(ISBLANK(MasterData!L892), "", MasterData!L892)</f>
        <v/>
      </c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</row>
    <row r="893" ht="15.75" customHeight="1">
      <c r="A893" s="57" t="str">
        <f>IF(ISBLANK(MasterData!A893), "", MasterData!A893)</f>
        <v/>
      </c>
      <c r="B893" s="57" t="str">
        <f>IF(ISBLANK(MasterData!K893), "", MasterData!K893)</f>
        <v/>
      </c>
      <c r="C893" s="57" t="str">
        <f>IF(ISBLANK(MasterData!L893), "", MasterData!L893)</f>
        <v/>
      </c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</row>
    <row r="894" ht="15.75" customHeight="1">
      <c r="A894" s="57" t="str">
        <f>IF(ISBLANK(MasterData!A894), "", MasterData!A894)</f>
        <v/>
      </c>
      <c r="B894" s="57" t="str">
        <f>IF(ISBLANK(MasterData!K894), "", MasterData!K894)</f>
        <v/>
      </c>
      <c r="C894" s="57" t="str">
        <f>IF(ISBLANK(MasterData!L894), "", MasterData!L894)</f>
        <v/>
      </c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</row>
    <row r="895" ht="15.75" customHeight="1">
      <c r="A895" s="57" t="str">
        <f>IF(ISBLANK(MasterData!A895), "", MasterData!A895)</f>
        <v/>
      </c>
      <c r="B895" s="57" t="str">
        <f>IF(ISBLANK(MasterData!K895), "", MasterData!K895)</f>
        <v/>
      </c>
      <c r="C895" s="57" t="str">
        <f>IF(ISBLANK(MasterData!L895), "", MasterData!L895)</f>
        <v/>
      </c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</row>
    <row r="896" ht="15.75" customHeight="1">
      <c r="A896" s="57" t="str">
        <f>IF(ISBLANK(MasterData!A896), "", MasterData!A896)</f>
        <v/>
      </c>
      <c r="B896" s="57" t="str">
        <f>IF(ISBLANK(MasterData!K896), "", MasterData!K896)</f>
        <v/>
      </c>
      <c r="C896" s="57" t="str">
        <f>IF(ISBLANK(MasterData!L896), "", MasterData!L896)</f>
        <v/>
      </c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</row>
    <row r="897" ht="15.75" customHeight="1">
      <c r="A897" s="57" t="str">
        <f>IF(ISBLANK(MasterData!A897), "", MasterData!A897)</f>
        <v/>
      </c>
      <c r="B897" s="57" t="str">
        <f>IF(ISBLANK(MasterData!K897), "", MasterData!K897)</f>
        <v/>
      </c>
      <c r="C897" s="57" t="str">
        <f>IF(ISBLANK(MasterData!L897), "", MasterData!L897)</f>
        <v/>
      </c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</row>
    <row r="898" ht="15.75" customHeight="1">
      <c r="A898" s="57" t="str">
        <f>IF(ISBLANK(MasterData!A898), "", MasterData!A898)</f>
        <v/>
      </c>
      <c r="B898" s="57" t="str">
        <f>IF(ISBLANK(MasterData!K898), "", MasterData!K898)</f>
        <v/>
      </c>
      <c r="C898" s="57" t="str">
        <f>IF(ISBLANK(MasterData!L898), "", MasterData!L898)</f>
        <v/>
      </c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</row>
    <row r="899" ht="15.75" customHeight="1">
      <c r="A899" s="57" t="str">
        <f>IF(ISBLANK(MasterData!A899), "", MasterData!A899)</f>
        <v/>
      </c>
      <c r="B899" s="57" t="str">
        <f>IF(ISBLANK(MasterData!K899), "", MasterData!K899)</f>
        <v/>
      </c>
      <c r="C899" s="57" t="str">
        <f>IF(ISBLANK(MasterData!L899), "", MasterData!L899)</f>
        <v/>
      </c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</row>
    <row r="900" ht="15.75" customHeight="1">
      <c r="A900" s="57" t="str">
        <f>IF(ISBLANK(MasterData!A900), "", MasterData!A900)</f>
        <v/>
      </c>
      <c r="B900" s="57" t="str">
        <f>IF(ISBLANK(MasterData!K900), "", MasterData!K900)</f>
        <v/>
      </c>
      <c r="C900" s="57" t="str">
        <f>IF(ISBLANK(MasterData!L900), "", MasterData!L900)</f>
        <v/>
      </c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</row>
    <row r="901" ht="15.75" customHeight="1">
      <c r="A901" s="57" t="str">
        <f>IF(ISBLANK(MasterData!A901), "", MasterData!A901)</f>
        <v/>
      </c>
      <c r="B901" s="57" t="str">
        <f>IF(ISBLANK(MasterData!K901), "", MasterData!K901)</f>
        <v/>
      </c>
      <c r="C901" s="57" t="str">
        <f>IF(ISBLANK(MasterData!L901), "", MasterData!L901)</f>
        <v/>
      </c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</row>
    <row r="902" ht="15.75" customHeight="1">
      <c r="A902" s="57" t="str">
        <f>IF(ISBLANK(MasterData!A902), "", MasterData!A902)</f>
        <v/>
      </c>
      <c r="B902" s="57" t="str">
        <f>IF(ISBLANK(MasterData!K902), "", MasterData!K902)</f>
        <v/>
      </c>
      <c r="C902" s="57" t="str">
        <f>IF(ISBLANK(MasterData!L902), "", MasterData!L902)</f>
        <v/>
      </c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</row>
    <row r="903" ht="15.75" customHeight="1">
      <c r="A903" s="57" t="str">
        <f>IF(ISBLANK(MasterData!A903), "", MasterData!A903)</f>
        <v/>
      </c>
      <c r="B903" s="57" t="str">
        <f>IF(ISBLANK(MasterData!K903), "", MasterData!K903)</f>
        <v/>
      </c>
      <c r="C903" s="57" t="str">
        <f>IF(ISBLANK(MasterData!L903), "", MasterData!L903)</f>
        <v/>
      </c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</row>
    <row r="904" ht="15.75" customHeight="1">
      <c r="A904" s="57" t="str">
        <f>IF(ISBLANK(MasterData!A904), "", MasterData!A904)</f>
        <v/>
      </c>
      <c r="B904" s="57" t="str">
        <f>IF(ISBLANK(MasterData!K904), "", MasterData!K904)</f>
        <v/>
      </c>
      <c r="C904" s="57" t="str">
        <f>IF(ISBLANK(MasterData!L904), "", MasterData!L904)</f>
        <v/>
      </c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</row>
    <row r="905" ht="15.75" customHeight="1">
      <c r="A905" s="57" t="str">
        <f>IF(ISBLANK(MasterData!A905), "", MasterData!A905)</f>
        <v/>
      </c>
      <c r="B905" s="57" t="str">
        <f>IF(ISBLANK(MasterData!K905), "", MasterData!K905)</f>
        <v/>
      </c>
      <c r="C905" s="57" t="str">
        <f>IF(ISBLANK(MasterData!L905), "", MasterData!L905)</f>
        <v/>
      </c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</row>
    <row r="906" ht="15.75" customHeight="1">
      <c r="A906" s="57" t="str">
        <f>IF(ISBLANK(MasterData!A906), "", MasterData!A906)</f>
        <v/>
      </c>
      <c r="B906" s="57" t="str">
        <f>IF(ISBLANK(MasterData!K906), "", MasterData!K906)</f>
        <v/>
      </c>
      <c r="C906" s="57" t="str">
        <f>IF(ISBLANK(MasterData!L906), "", MasterData!L906)</f>
        <v/>
      </c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</row>
    <row r="907" ht="15.75" customHeight="1">
      <c r="A907" s="57" t="str">
        <f>IF(ISBLANK(MasterData!A907), "", MasterData!A907)</f>
        <v/>
      </c>
      <c r="B907" s="57" t="str">
        <f>IF(ISBLANK(MasterData!K907), "", MasterData!K907)</f>
        <v/>
      </c>
      <c r="C907" s="57" t="str">
        <f>IF(ISBLANK(MasterData!L907), "", MasterData!L907)</f>
        <v/>
      </c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</row>
    <row r="908" ht="15.75" customHeight="1">
      <c r="A908" s="57" t="str">
        <f>IF(ISBLANK(MasterData!A908), "", MasterData!A908)</f>
        <v/>
      </c>
      <c r="B908" s="57" t="str">
        <f>IF(ISBLANK(MasterData!K908), "", MasterData!K908)</f>
        <v/>
      </c>
      <c r="C908" s="57" t="str">
        <f>IF(ISBLANK(MasterData!L908), "", MasterData!L908)</f>
        <v/>
      </c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</row>
    <row r="909" ht="15.75" customHeight="1">
      <c r="A909" s="57" t="str">
        <f>IF(ISBLANK(MasterData!A909), "", MasterData!A909)</f>
        <v/>
      </c>
      <c r="B909" s="57" t="str">
        <f>IF(ISBLANK(MasterData!K909), "", MasterData!K909)</f>
        <v/>
      </c>
      <c r="C909" s="57" t="str">
        <f>IF(ISBLANK(MasterData!L909), "", MasterData!L909)</f>
        <v/>
      </c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</row>
    <row r="910" ht="15.75" customHeight="1">
      <c r="A910" s="57" t="str">
        <f>IF(ISBLANK(MasterData!A910), "", MasterData!A910)</f>
        <v/>
      </c>
      <c r="B910" s="57" t="str">
        <f>IF(ISBLANK(MasterData!K910), "", MasterData!K910)</f>
        <v/>
      </c>
      <c r="C910" s="57" t="str">
        <f>IF(ISBLANK(MasterData!L910), "", MasterData!L910)</f>
        <v/>
      </c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</row>
    <row r="911" ht="15.75" customHeight="1">
      <c r="A911" s="57" t="str">
        <f>IF(ISBLANK(MasterData!A911), "", MasterData!A911)</f>
        <v/>
      </c>
      <c r="B911" s="57" t="str">
        <f>IF(ISBLANK(MasterData!K911), "", MasterData!K911)</f>
        <v/>
      </c>
      <c r="C911" s="57" t="str">
        <f>IF(ISBLANK(MasterData!L911), "", MasterData!L911)</f>
        <v/>
      </c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</row>
    <row r="912" ht="15.75" customHeight="1">
      <c r="A912" s="57" t="str">
        <f>IF(ISBLANK(MasterData!A912), "", MasterData!A912)</f>
        <v/>
      </c>
      <c r="B912" s="57" t="str">
        <f>IF(ISBLANK(MasterData!K912), "", MasterData!K912)</f>
        <v/>
      </c>
      <c r="C912" s="57" t="str">
        <f>IF(ISBLANK(MasterData!L912), "", MasterData!L912)</f>
        <v/>
      </c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</row>
    <row r="913" ht="15.75" customHeight="1">
      <c r="A913" s="57" t="str">
        <f>IF(ISBLANK(MasterData!A913), "", MasterData!A913)</f>
        <v/>
      </c>
      <c r="B913" s="57" t="str">
        <f>IF(ISBLANK(MasterData!K913), "", MasterData!K913)</f>
        <v/>
      </c>
      <c r="C913" s="57" t="str">
        <f>IF(ISBLANK(MasterData!L913), "", MasterData!L913)</f>
        <v/>
      </c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</row>
    <row r="914" ht="15.75" customHeight="1">
      <c r="A914" s="57" t="str">
        <f>IF(ISBLANK(MasterData!A914), "", MasterData!A914)</f>
        <v/>
      </c>
      <c r="B914" s="57" t="str">
        <f>IF(ISBLANK(MasterData!K914), "", MasterData!K914)</f>
        <v/>
      </c>
      <c r="C914" s="57" t="str">
        <f>IF(ISBLANK(MasterData!L914), "", MasterData!L914)</f>
        <v/>
      </c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</row>
    <row r="915" ht="15.75" customHeight="1">
      <c r="A915" s="57" t="str">
        <f>IF(ISBLANK(MasterData!A915), "", MasterData!A915)</f>
        <v/>
      </c>
      <c r="B915" s="57" t="str">
        <f>IF(ISBLANK(MasterData!K915), "", MasterData!K915)</f>
        <v/>
      </c>
      <c r="C915" s="57" t="str">
        <f>IF(ISBLANK(MasterData!L915), "", MasterData!L915)</f>
        <v/>
      </c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</row>
    <row r="916" ht="15.75" customHeight="1">
      <c r="A916" s="57" t="str">
        <f>IF(ISBLANK(MasterData!A916), "", MasterData!A916)</f>
        <v/>
      </c>
      <c r="B916" s="57" t="str">
        <f>IF(ISBLANK(MasterData!K916), "", MasterData!K916)</f>
        <v/>
      </c>
      <c r="C916" s="57" t="str">
        <f>IF(ISBLANK(MasterData!L916), "", MasterData!L916)</f>
        <v/>
      </c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</row>
    <row r="917" ht="15.75" customHeight="1">
      <c r="A917" s="57" t="str">
        <f>IF(ISBLANK(MasterData!A917), "", MasterData!A917)</f>
        <v/>
      </c>
      <c r="B917" s="57" t="str">
        <f>IF(ISBLANK(MasterData!K917), "", MasterData!K917)</f>
        <v/>
      </c>
      <c r="C917" s="57" t="str">
        <f>IF(ISBLANK(MasterData!L917), "", MasterData!L917)</f>
        <v/>
      </c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</row>
    <row r="918" ht="15.75" customHeight="1">
      <c r="A918" s="57" t="str">
        <f>IF(ISBLANK(MasterData!A918), "", MasterData!A918)</f>
        <v/>
      </c>
      <c r="B918" s="57" t="str">
        <f>IF(ISBLANK(MasterData!K918), "", MasterData!K918)</f>
        <v/>
      </c>
      <c r="C918" s="57" t="str">
        <f>IF(ISBLANK(MasterData!L918), "", MasterData!L918)</f>
        <v/>
      </c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</row>
    <row r="919" ht="15.75" customHeight="1">
      <c r="A919" s="57" t="str">
        <f>IF(ISBLANK(MasterData!A919), "", MasterData!A919)</f>
        <v/>
      </c>
      <c r="B919" s="57" t="str">
        <f>IF(ISBLANK(MasterData!K919), "", MasterData!K919)</f>
        <v/>
      </c>
      <c r="C919" s="57" t="str">
        <f>IF(ISBLANK(MasterData!L919), "", MasterData!L919)</f>
        <v/>
      </c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</row>
    <row r="920" ht="15.75" customHeight="1">
      <c r="A920" s="57" t="str">
        <f>IF(ISBLANK(MasterData!A920), "", MasterData!A920)</f>
        <v/>
      </c>
      <c r="B920" s="57" t="str">
        <f>IF(ISBLANK(MasterData!K920), "", MasterData!K920)</f>
        <v/>
      </c>
      <c r="C920" s="57" t="str">
        <f>IF(ISBLANK(MasterData!L920), "", MasterData!L920)</f>
        <v/>
      </c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</row>
    <row r="921" ht="15.75" customHeight="1">
      <c r="A921" s="57" t="str">
        <f>IF(ISBLANK(MasterData!A921), "", MasterData!A921)</f>
        <v/>
      </c>
      <c r="B921" s="57" t="str">
        <f>IF(ISBLANK(MasterData!K921), "", MasterData!K921)</f>
        <v/>
      </c>
      <c r="C921" s="57" t="str">
        <f>IF(ISBLANK(MasterData!L921), "", MasterData!L921)</f>
        <v/>
      </c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</row>
    <row r="922" ht="15.75" customHeight="1">
      <c r="A922" s="57" t="str">
        <f>IF(ISBLANK(MasterData!A922), "", MasterData!A922)</f>
        <v/>
      </c>
      <c r="B922" s="57" t="str">
        <f>IF(ISBLANK(MasterData!K922), "", MasterData!K922)</f>
        <v/>
      </c>
      <c r="C922" s="57" t="str">
        <f>IF(ISBLANK(MasterData!L922), "", MasterData!L922)</f>
        <v/>
      </c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</row>
    <row r="923" ht="15.75" customHeight="1">
      <c r="A923" s="57" t="str">
        <f>IF(ISBLANK(MasterData!A923), "", MasterData!A923)</f>
        <v/>
      </c>
      <c r="B923" s="57" t="str">
        <f>IF(ISBLANK(MasterData!K923), "", MasterData!K923)</f>
        <v/>
      </c>
      <c r="C923" s="57" t="str">
        <f>IF(ISBLANK(MasterData!L923), "", MasterData!L923)</f>
        <v/>
      </c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</row>
    <row r="924" ht="15.75" customHeight="1">
      <c r="A924" s="57" t="str">
        <f>IF(ISBLANK(MasterData!A924), "", MasterData!A924)</f>
        <v/>
      </c>
      <c r="B924" s="57" t="str">
        <f>IF(ISBLANK(MasterData!K924), "", MasterData!K924)</f>
        <v/>
      </c>
      <c r="C924" s="57" t="str">
        <f>IF(ISBLANK(MasterData!L924), "", MasterData!L924)</f>
        <v/>
      </c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</row>
    <row r="925" ht="15.75" customHeight="1">
      <c r="A925" s="57" t="str">
        <f>IF(ISBLANK(MasterData!A925), "", MasterData!A925)</f>
        <v/>
      </c>
      <c r="B925" s="57" t="str">
        <f>IF(ISBLANK(MasterData!K925), "", MasterData!K925)</f>
        <v/>
      </c>
      <c r="C925" s="57" t="str">
        <f>IF(ISBLANK(MasterData!L925), "", MasterData!L925)</f>
        <v/>
      </c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</row>
    <row r="926" ht="15.75" customHeight="1">
      <c r="A926" s="57" t="str">
        <f>IF(ISBLANK(MasterData!A926), "", MasterData!A926)</f>
        <v/>
      </c>
      <c r="B926" s="57" t="str">
        <f>IF(ISBLANK(MasterData!K926), "", MasterData!K926)</f>
        <v/>
      </c>
      <c r="C926" s="57" t="str">
        <f>IF(ISBLANK(MasterData!L926), "", MasterData!L926)</f>
        <v/>
      </c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</row>
    <row r="927" ht="15.75" customHeight="1">
      <c r="A927" s="57" t="str">
        <f>IF(ISBLANK(MasterData!A927), "", MasterData!A927)</f>
        <v/>
      </c>
      <c r="B927" s="57" t="str">
        <f>IF(ISBLANK(MasterData!K927), "", MasterData!K927)</f>
        <v/>
      </c>
      <c r="C927" s="57" t="str">
        <f>IF(ISBLANK(MasterData!L927), "", MasterData!L927)</f>
        <v/>
      </c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</row>
    <row r="928" ht="15.75" customHeight="1">
      <c r="A928" s="57" t="str">
        <f>IF(ISBLANK(MasterData!A928), "", MasterData!A928)</f>
        <v/>
      </c>
      <c r="B928" s="57" t="str">
        <f>IF(ISBLANK(MasterData!K928), "", MasterData!K928)</f>
        <v/>
      </c>
      <c r="C928" s="57" t="str">
        <f>IF(ISBLANK(MasterData!L928), "", MasterData!L928)</f>
        <v/>
      </c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</row>
    <row r="929" ht="15.75" customHeight="1">
      <c r="A929" s="57" t="str">
        <f>IF(ISBLANK(MasterData!A929), "", MasterData!A929)</f>
        <v/>
      </c>
      <c r="B929" s="57" t="str">
        <f>IF(ISBLANK(MasterData!K929), "", MasterData!K929)</f>
        <v/>
      </c>
      <c r="C929" s="57" t="str">
        <f>IF(ISBLANK(MasterData!L929), "", MasterData!L929)</f>
        <v/>
      </c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</row>
    <row r="930" ht="15.75" customHeight="1">
      <c r="A930" s="57" t="str">
        <f>IF(ISBLANK(MasterData!A930), "", MasterData!A930)</f>
        <v/>
      </c>
      <c r="B930" s="57" t="str">
        <f>IF(ISBLANK(MasterData!K930), "", MasterData!K930)</f>
        <v/>
      </c>
      <c r="C930" s="57" t="str">
        <f>IF(ISBLANK(MasterData!L930), "", MasterData!L930)</f>
        <v/>
      </c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</row>
    <row r="931" ht="15.75" customHeight="1">
      <c r="A931" s="57" t="str">
        <f>IF(ISBLANK(MasterData!A931), "", MasterData!A931)</f>
        <v/>
      </c>
      <c r="B931" s="57" t="str">
        <f>IF(ISBLANK(MasterData!K931), "", MasterData!K931)</f>
        <v/>
      </c>
      <c r="C931" s="57" t="str">
        <f>IF(ISBLANK(MasterData!L931), "", MasterData!L931)</f>
        <v/>
      </c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</row>
    <row r="932" ht="15.75" customHeight="1">
      <c r="A932" s="57" t="str">
        <f>IF(ISBLANK(MasterData!A932), "", MasterData!A932)</f>
        <v/>
      </c>
      <c r="B932" s="57" t="str">
        <f>IF(ISBLANK(MasterData!K932), "", MasterData!K932)</f>
        <v/>
      </c>
      <c r="C932" s="57" t="str">
        <f>IF(ISBLANK(MasterData!L932), "", MasterData!L932)</f>
        <v/>
      </c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</row>
    <row r="933" ht="15.75" customHeight="1">
      <c r="A933" s="57" t="str">
        <f>IF(ISBLANK(MasterData!A933), "", MasterData!A933)</f>
        <v/>
      </c>
      <c r="B933" s="57" t="str">
        <f>IF(ISBLANK(MasterData!K933), "", MasterData!K933)</f>
        <v/>
      </c>
      <c r="C933" s="57" t="str">
        <f>IF(ISBLANK(MasterData!L933), "", MasterData!L933)</f>
        <v/>
      </c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</row>
    <row r="934" ht="15.75" customHeight="1">
      <c r="A934" s="57" t="str">
        <f>IF(ISBLANK(MasterData!A934), "", MasterData!A934)</f>
        <v/>
      </c>
      <c r="B934" s="57" t="str">
        <f>IF(ISBLANK(MasterData!K934), "", MasterData!K934)</f>
        <v/>
      </c>
      <c r="C934" s="57" t="str">
        <f>IF(ISBLANK(MasterData!L934), "", MasterData!L934)</f>
        <v/>
      </c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</row>
    <row r="935" ht="15.75" customHeight="1">
      <c r="A935" s="57" t="str">
        <f>IF(ISBLANK(MasterData!A935), "", MasterData!A935)</f>
        <v/>
      </c>
      <c r="B935" s="57" t="str">
        <f>IF(ISBLANK(MasterData!K935), "", MasterData!K935)</f>
        <v/>
      </c>
      <c r="C935" s="57" t="str">
        <f>IF(ISBLANK(MasterData!L935), "", MasterData!L935)</f>
        <v/>
      </c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</row>
    <row r="936" ht="15.75" customHeight="1">
      <c r="A936" s="57" t="str">
        <f>IF(ISBLANK(MasterData!A936), "", MasterData!A936)</f>
        <v/>
      </c>
      <c r="B936" s="57" t="str">
        <f>IF(ISBLANK(MasterData!K936), "", MasterData!K936)</f>
        <v/>
      </c>
      <c r="C936" s="57" t="str">
        <f>IF(ISBLANK(MasterData!L936), "", MasterData!L936)</f>
        <v/>
      </c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</row>
    <row r="937" ht="15.75" customHeight="1">
      <c r="A937" s="57" t="str">
        <f>IF(ISBLANK(MasterData!A937), "", MasterData!A937)</f>
        <v/>
      </c>
      <c r="B937" s="57" t="str">
        <f>IF(ISBLANK(MasterData!K937), "", MasterData!K937)</f>
        <v/>
      </c>
      <c r="C937" s="57" t="str">
        <f>IF(ISBLANK(MasterData!L937), "", MasterData!L937)</f>
        <v/>
      </c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</row>
    <row r="938" ht="15.75" customHeight="1">
      <c r="A938" s="57" t="str">
        <f>IF(ISBLANK(MasterData!A938), "", MasterData!A938)</f>
        <v/>
      </c>
      <c r="B938" s="57" t="str">
        <f>IF(ISBLANK(MasterData!K938), "", MasterData!K938)</f>
        <v/>
      </c>
      <c r="C938" s="57" t="str">
        <f>IF(ISBLANK(MasterData!L938), "", MasterData!L938)</f>
        <v/>
      </c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</row>
    <row r="939" ht="15.75" customHeight="1">
      <c r="A939" s="57" t="str">
        <f>IF(ISBLANK(MasterData!A939), "", MasterData!A939)</f>
        <v/>
      </c>
      <c r="B939" s="57" t="str">
        <f>IF(ISBLANK(MasterData!K939), "", MasterData!K939)</f>
        <v/>
      </c>
      <c r="C939" s="57" t="str">
        <f>IF(ISBLANK(MasterData!L939), "", MasterData!L939)</f>
        <v/>
      </c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</row>
    <row r="940" ht="15.75" customHeight="1">
      <c r="A940" s="57" t="str">
        <f>IF(ISBLANK(MasterData!A940), "", MasterData!A940)</f>
        <v/>
      </c>
      <c r="B940" s="57" t="str">
        <f>IF(ISBLANK(MasterData!K940), "", MasterData!K940)</f>
        <v/>
      </c>
      <c r="C940" s="57" t="str">
        <f>IF(ISBLANK(MasterData!L940), "", MasterData!L940)</f>
        <v/>
      </c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</row>
    <row r="941" ht="15.75" customHeight="1">
      <c r="A941" s="57" t="str">
        <f>IF(ISBLANK(MasterData!A941), "", MasterData!A941)</f>
        <v/>
      </c>
      <c r="B941" s="57" t="str">
        <f>IF(ISBLANK(MasterData!K941), "", MasterData!K941)</f>
        <v/>
      </c>
      <c r="C941" s="57" t="str">
        <f>IF(ISBLANK(MasterData!L941), "", MasterData!L941)</f>
        <v/>
      </c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</row>
    <row r="942" ht="15.75" customHeight="1">
      <c r="A942" s="57" t="str">
        <f>IF(ISBLANK(MasterData!A942), "", MasterData!A942)</f>
        <v/>
      </c>
      <c r="B942" s="57" t="str">
        <f>IF(ISBLANK(MasterData!K942), "", MasterData!K942)</f>
        <v/>
      </c>
      <c r="C942" s="57" t="str">
        <f>IF(ISBLANK(MasterData!L942), "", MasterData!L942)</f>
        <v/>
      </c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</row>
    <row r="943" ht="15.75" customHeight="1">
      <c r="A943" s="57" t="str">
        <f>IF(ISBLANK(MasterData!A943), "", MasterData!A943)</f>
        <v/>
      </c>
      <c r="B943" s="57" t="str">
        <f>IF(ISBLANK(MasterData!K943), "", MasterData!K943)</f>
        <v/>
      </c>
      <c r="C943" s="57" t="str">
        <f>IF(ISBLANK(MasterData!L943), "", MasterData!L943)</f>
        <v/>
      </c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</row>
    <row r="944" ht="15.75" customHeight="1">
      <c r="A944" s="57" t="str">
        <f>IF(ISBLANK(MasterData!A944), "", MasterData!A944)</f>
        <v/>
      </c>
      <c r="B944" s="57" t="str">
        <f>IF(ISBLANK(MasterData!K944), "", MasterData!K944)</f>
        <v/>
      </c>
      <c r="C944" s="57" t="str">
        <f>IF(ISBLANK(MasterData!L944), "", MasterData!L944)</f>
        <v/>
      </c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</row>
    <row r="945" ht="15.75" customHeight="1">
      <c r="A945" s="57" t="str">
        <f>IF(ISBLANK(MasterData!A945), "", MasterData!A945)</f>
        <v/>
      </c>
      <c r="B945" s="57" t="str">
        <f>IF(ISBLANK(MasterData!K945), "", MasterData!K945)</f>
        <v/>
      </c>
      <c r="C945" s="57" t="str">
        <f>IF(ISBLANK(MasterData!L945), "", MasterData!L945)</f>
        <v/>
      </c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</row>
    <row r="946" ht="15.75" customHeight="1">
      <c r="A946" s="57" t="str">
        <f>IF(ISBLANK(MasterData!A946), "", MasterData!A946)</f>
        <v/>
      </c>
      <c r="B946" s="57" t="str">
        <f>IF(ISBLANK(MasterData!K946), "", MasterData!K946)</f>
        <v/>
      </c>
      <c r="C946" s="57" t="str">
        <f>IF(ISBLANK(MasterData!L946), "", MasterData!L946)</f>
        <v/>
      </c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</row>
    <row r="947" ht="15.75" customHeight="1">
      <c r="A947" s="57" t="str">
        <f>IF(ISBLANK(MasterData!A947), "", MasterData!A947)</f>
        <v/>
      </c>
      <c r="B947" s="57" t="str">
        <f>IF(ISBLANK(MasterData!K947), "", MasterData!K947)</f>
        <v/>
      </c>
      <c r="C947" s="57" t="str">
        <f>IF(ISBLANK(MasterData!L947), "", MasterData!L947)</f>
        <v/>
      </c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</row>
    <row r="948" ht="15.75" customHeight="1">
      <c r="A948" s="57" t="str">
        <f>IF(ISBLANK(MasterData!A948), "", MasterData!A948)</f>
        <v/>
      </c>
      <c r="B948" s="57" t="str">
        <f>IF(ISBLANK(MasterData!K948), "", MasterData!K948)</f>
        <v/>
      </c>
      <c r="C948" s="57" t="str">
        <f>IF(ISBLANK(MasterData!L948), "", MasterData!L948)</f>
        <v/>
      </c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</row>
    <row r="949" ht="15.75" customHeight="1">
      <c r="A949" s="57" t="str">
        <f>IF(ISBLANK(MasterData!A949), "", MasterData!A949)</f>
        <v/>
      </c>
      <c r="B949" s="57" t="str">
        <f>IF(ISBLANK(MasterData!K949), "", MasterData!K949)</f>
        <v/>
      </c>
      <c r="C949" s="57" t="str">
        <f>IF(ISBLANK(MasterData!L949), "", MasterData!L949)</f>
        <v/>
      </c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</row>
    <row r="950" ht="15.75" customHeight="1">
      <c r="A950" s="57" t="str">
        <f>IF(ISBLANK(MasterData!A950), "", MasterData!A950)</f>
        <v/>
      </c>
      <c r="B950" s="57" t="str">
        <f>IF(ISBLANK(MasterData!K950), "", MasterData!K950)</f>
        <v/>
      </c>
      <c r="C950" s="57" t="str">
        <f>IF(ISBLANK(MasterData!L950), "", MasterData!L950)</f>
        <v/>
      </c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</row>
    <row r="951" ht="15.75" customHeight="1">
      <c r="A951" s="57" t="str">
        <f>IF(ISBLANK(MasterData!A951), "", MasterData!A951)</f>
        <v/>
      </c>
      <c r="B951" s="57" t="str">
        <f>IF(ISBLANK(MasterData!K951), "", MasterData!K951)</f>
        <v/>
      </c>
      <c r="C951" s="57" t="str">
        <f>IF(ISBLANK(MasterData!L951), "", MasterData!L951)</f>
        <v/>
      </c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</row>
    <row r="952" ht="15.75" customHeight="1">
      <c r="A952" s="57" t="str">
        <f>IF(ISBLANK(MasterData!A952), "", MasterData!A952)</f>
        <v/>
      </c>
      <c r="B952" s="57" t="str">
        <f>IF(ISBLANK(MasterData!K952), "", MasterData!K952)</f>
        <v/>
      </c>
      <c r="C952" s="57" t="str">
        <f>IF(ISBLANK(MasterData!L952), "", MasterData!L952)</f>
        <v/>
      </c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</row>
    <row r="953" ht="15.75" customHeight="1">
      <c r="A953" s="57" t="str">
        <f>IF(ISBLANK(MasterData!A953), "", MasterData!A953)</f>
        <v/>
      </c>
      <c r="B953" s="57" t="str">
        <f>IF(ISBLANK(MasterData!K953), "", MasterData!K953)</f>
        <v/>
      </c>
      <c r="C953" s="57" t="str">
        <f>IF(ISBLANK(MasterData!L953), "", MasterData!L953)</f>
        <v/>
      </c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</row>
    <row r="954" ht="15.75" customHeight="1">
      <c r="A954" s="57" t="str">
        <f>IF(ISBLANK(MasterData!A954), "", MasterData!A954)</f>
        <v/>
      </c>
      <c r="B954" s="57" t="str">
        <f>IF(ISBLANK(MasterData!K954), "", MasterData!K954)</f>
        <v/>
      </c>
      <c r="C954" s="57" t="str">
        <f>IF(ISBLANK(MasterData!L954), "", MasterData!L954)</f>
        <v/>
      </c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</row>
    <row r="955" ht="15.75" customHeight="1">
      <c r="A955" s="57" t="str">
        <f>IF(ISBLANK(MasterData!A955), "", MasterData!A955)</f>
        <v/>
      </c>
      <c r="B955" s="57" t="str">
        <f>IF(ISBLANK(MasterData!K955), "", MasterData!K955)</f>
        <v/>
      </c>
      <c r="C955" s="57" t="str">
        <f>IF(ISBLANK(MasterData!L955), "", MasterData!L955)</f>
        <v/>
      </c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</row>
    <row r="956" ht="15.75" customHeight="1">
      <c r="A956" s="57" t="str">
        <f>IF(ISBLANK(MasterData!A956), "", MasterData!A956)</f>
        <v/>
      </c>
      <c r="B956" s="57" t="str">
        <f>IF(ISBLANK(MasterData!K956), "", MasterData!K956)</f>
        <v/>
      </c>
      <c r="C956" s="57" t="str">
        <f>IF(ISBLANK(MasterData!L956), "", MasterData!L956)</f>
        <v/>
      </c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</row>
    <row r="957" ht="15.75" customHeight="1">
      <c r="A957" s="57" t="str">
        <f>IF(ISBLANK(MasterData!A957), "", MasterData!A957)</f>
        <v/>
      </c>
      <c r="B957" s="57" t="str">
        <f>IF(ISBLANK(MasterData!K957), "", MasterData!K957)</f>
        <v/>
      </c>
      <c r="C957" s="57" t="str">
        <f>IF(ISBLANK(MasterData!L957), "", MasterData!L957)</f>
        <v/>
      </c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</row>
    <row r="958" ht="15.75" customHeight="1">
      <c r="A958" s="57" t="str">
        <f>IF(ISBLANK(MasterData!A958), "", MasterData!A958)</f>
        <v/>
      </c>
      <c r="B958" s="57" t="str">
        <f>IF(ISBLANK(MasterData!K958), "", MasterData!K958)</f>
        <v/>
      </c>
      <c r="C958" s="57" t="str">
        <f>IF(ISBLANK(MasterData!L958), "", MasterData!L958)</f>
        <v/>
      </c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</row>
    <row r="959" ht="15.75" customHeight="1">
      <c r="A959" s="57" t="str">
        <f>IF(ISBLANK(MasterData!A959), "", MasterData!A959)</f>
        <v/>
      </c>
      <c r="B959" s="57" t="str">
        <f>IF(ISBLANK(MasterData!K959), "", MasterData!K959)</f>
        <v/>
      </c>
      <c r="C959" s="57" t="str">
        <f>IF(ISBLANK(MasterData!L959), "", MasterData!L959)</f>
        <v/>
      </c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</row>
    <row r="960" ht="15.75" customHeight="1">
      <c r="A960" s="57" t="str">
        <f>IF(ISBLANK(MasterData!A960), "", MasterData!A960)</f>
        <v/>
      </c>
      <c r="B960" s="57" t="str">
        <f>IF(ISBLANK(MasterData!K960), "", MasterData!K960)</f>
        <v/>
      </c>
      <c r="C960" s="57" t="str">
        <f>IF(ISBLANK(MasterData!L960), "", MasterData!L960)</f>
        <v/>
      </c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</row>
    <row r="961" ht="15.75" customHeight="1">
      <c r="A961" s="57" t="str">
        <f>IF(ISBLANK(MasterData!A961), "", MasterData!A961)</f>
        <v/>
      </c>
      <c r="B961" s="57" t="str">
        <f>IF(ISBLANK(MasterData!K961), "", MasterData!K961)</f>
        <v/>
      </c>
      <c r="C961" s="57" t="str">
        <f>IF(ISBLANK(MasterData!L961), "", MasterData!L961)</f>
        <v/>
      </c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</row>
    <row r="962" ht="15.75" customHeight="1">
      <c r="A962" s="57" t="str">
        <f>IF(ISBLANK(MasterData!A962), "", MasterData!A962)</f>
        <v/>
      </c>
      <c r="B962" s="57" t="str">
        <f>IF(ISBLANK(MasterData!K962), "", MasterData!K962)</f>
        <v/>
      </c>
      <c r="C962" s="57" t="str">
        <f>IF(ISBLANK(MasterData!L962), "", MasterData!L962)</f>
        <v/>
      </c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</row>
    <row r="963" ht="15.75" customHeight="1">
      <c r="A963" s="57" t="str">
        <f>IF(ISBLANK(MasterData!A963), "", MasterData!A963)</f>
        <v/>
      </c>
      <c r="B963" s="57" t="str">
        <f>IF(ISBLANK(MasterData!K963), "", MasterData!K963)</f>
        <v/>
      </c>
      <c r="C963" s="57" t="str">
        <f>IF(ISBLANK(MasterData!L963), "", MasterData!L963)</f>
        <v/>
      </c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</row>
    <row r="964" ht="15.75" customHeight="1">
      <c r="A964" s="57" t="str">
        <f>IF(ISBLANK(MasterData!A964), "", MasterData!A964)</f>
        <v/>
      </c>
      <c r="B964" s="57" t="str">
        <f>IF(ISBLANK(MasterData!K964), "", MasterData!K964)</f>
        <v/>
      </c>
      <c r="C964" s="57" t="str">
        <f>IF(ISBLANK(MasterData!L964), "", MasterData!L964)</f>
        <v/>
      </c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</row>
    <row r="965" ht="15.75" customHeight="1">
      <c r="A965" s="57" t="str">
        <f>IF(ISBLANK(MasterData!A965), "", MasterData!A965)</f>
        <v/>
      </c>
      <c r="B965" s="57" t="str">
        <f>IF(ISBLANK(MasterData!K965), "", MasterData!K965)</f>
        <v/>
      </c>
      <c r="C965" s="57" t="str">
        <f>IF(ISBLANK(MasterData!L965), "", MasterData!L965)</f>
        <v/>
      </c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</row>
    <row r="966" ht="15.75" customHeight="1">
      <c r="A966" s="57" t="str">
        <f>IF(ISBLANK(MasterData!A966), "", MasterData!A966)</f>
        <v/>
      </c>
      <c r="B966" s="57" t="str">
        <f>IF(ISBLANK(MasterData!K966), "", MasterData!K966)</f>
        <v/>
      </c>
      <c r="C966" s="57" t="str">
        <f>IF(ISBLANK(MasterData!L966), "", MasterData!L966)</f>
        <v/>
      </c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</row>
    <row r="967" ht="15.75" customHeight="1">
      <c r="A967" s="57" t="str">
        <f>IF(ISBLANK(MasterData!A967), "", MasterData!A967)</f>
        <v/>
      </c>
      <c r="B967" s="57" t="str">
        <f>IF(ISBLANK(MasterData!K967), "", MasterData!K967)</f>
        <v/>
      </c>
      <c r="C967" s="57" t="str">
        <f>IF(ISBLANK(MasterData!L967), "", MasterData!L967)</f>
        <v/>
      </c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</row>
    <row r="968" ht="15.75" customHeight="1">
      <c r="A968" s="57" t="str">
        <f>IF(ISBLANK(MasterData!A968), "", MasterData!A968)</f>
        <v/>
      </c>
      <c r="B968" s="57" t="str">
        <f>IF(ISBLANK(MasterData!K968), "", MasterData!K968)</f>
        <v/>
      </c>
      <c r="C968" s="57" t="str">
        <f>IF(ISBLANK(MasterData!L968), "", MasterData!L968)</f>
        <v/>
      </c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</row>
    <row r="969" ht="15.75" customHeight="1">
      <c r="A969" s="57" t="str">
        <f>IF(ISBLANK(MasterData!A969), "", MasterData!A969)</f>
        <v/>
      </c>
      <c r="B969" s="57" t="str">
        <f>IF(ISBLANK(MasterData!K969), "", MasterData!K969)</f>
        <v/>
      </c>
      <c r="C969" s="57" t="str">
        <f>IF(ISBLANK(MasterData!L969), "", MasterData!L969)</f>
        <v/>
      </c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</row>
    <row r="970" ht="15.75" customHeight="1">
      <c r="A970" s="57" t="str">
        <f>IF(ISBLANK(MasterData!A970), "", MasterData!A970)</f>
        <v/>
      </c>
      <c r="B970" s="57" t="str">
        <f>IF(ISBLANK(MasterData!K970), "", MasterData!K970)</f>
        <v/>
      </c>
      <c r="C970" s="57" t="str">
        <f>IF(ISBLANK(MasterData!L970), "", MasterData!L970)</f>
        <v/>
      </c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</row>
    <row r="971" ht="15.75" customHeight="1">
      <c r="A971" s="57" t="str">
        <f>IF(ISBLANK(MasterData!A971), "", MasterData!A971)</f>
        <v/>
      </c>
      <c r="B971" s="57" t="str">
        <f>IF(ISBLANK(MasterData!K971), "", MasterData!K971)</f>
        <v/>
      </c>
      <c r="C971" s="57" t="str">
        <f>IF(ISBLANK(MasterData!L971), "", MasterData!L971)</f>
        <v/>
      </c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</row>
    <row r="972" ht="15.75" customHeight="1">
      <c r="A972" s="57" t="str">
        <f>IF(ISBLANK(MasterData!A972), "", MasterData!A972)</f>
        <v/>
      </c>
      <c r="B972" s="57" t="str">
        <f>IF(ISBLANK(MasterData!K972), "", MasterData!K972)</f>
        <v/>
      </c>
      <c r="C972" s="57" t="str">
        <f>IF(ISBLANK(MasterData!L972), "", MasterData!L972)</f>
        <v/>
      </c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</row>
    <row r="973" ht="15.75" customHeight="1">
      <c r="A973" s="57" t="str">
        <f>IF(ISBLANK(MasterData!A973), "", MasterData!A973)</f>
        <v/>
      </c>
      <c r="B973" s="57" t="str">
        <f>IF(ISBLANK(MasterData!K973), "", MasterData!K973)</f>
        <v/>
      </c>
      <c r="C973" s="57" t="str">
        <f>IF(ISBLANK(MasterData!L973), "", MasterData!L973)</f>
        <v/>
      </c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</row>
    <row r="974" ht="15.75" customHeight="1">
      <c r="A974" s="57" t="str">
        <f>IF(ISBLANK(MasterData!A974), "", MasterData!A974)</f>
        <v/>
      </c>
      <c r="B974" s="57" t="str">
        <f>IF(ISBLANK(MasterData!K974), "", MasterData!K974)</f>
        <v/>
      </c>
      <c r="C974" s="57" t="str">
        <f>IF(ISBLANK(MasterData!L974), "", MasterData!L974)</f>
        <v/>
      </c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</row>
    <row r="975" ht="15.75" customHeight="1">
      <c r="A975" s="57" t="str">
        <f>IF(ISBLANK(MasterData!A975), "", MasterData!A975)</f>
        <v/>
      </c>
      <c r="B975" s="57" t="str">
        <f>IF(ISBLANK(MasterData!K975), "", MasterData!K975)</f>
        <v/>
      </c>
      <c r="C975" s="57" t="str">
        <f>IF(ISBLANK(MasterData!L975), "", MasterData!L975)</f>
        <v/>
      </c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</row>
    <row r="976" ht="15.75" customHeight="1">
      <c r="A976" s="57" t="str">
        <f>IF(ISBLANK(MasterData!A976), "", MasterData!A976)</f>
        <v/>
      </c>
      <c r="B976" s="57" t="str">
        <f>IF(ISBLANK(MasterData!K976), "", MasterData!K976)</f>
        <v/>
      </c>
      <c r="C976" s="57" t="str">
        <f>IF(ISBLANK(MasterData!L976), "", MasterData!L976)</f>
        <v/>
      </c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</row>
    <row r="977" ht="15.75" customHeight="1">
      <c r="A977" s="57" t="str">
        <f>IF(ISBLANK(MasterData!A977), "", MasterData!A977)</f>
        <v/>
      </c>
      <c r="B977" s="57" t="str">
        <f>IF(ISBLANK(MasterData!K977), "", MasterData!K977)</f>
        <v/>
      </c>
      <c r="C977" s="57" t="str">
        <f>IF(ISBLANK(MasterData!L977), "", MasterData!L977)</f>
        <v/>
      </c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</row>
    <row r="978" ht="15.75" customHeight="1">
      <c r="A978" s="57" t="str">
        <f>IF(ISBLANK(MasterData!A978), "", MasterData!A978)</f>
        <v/>
      </c>
      <c r="B978" s="57" t="str">
        <f>IF(ISBLANK(MasterData!K978), "", MasterData!K978)</f>
        <v/>
      </c>
      <c r="C978" s="57" t="str">
        <f>IF(ISBLANK(MasterData!L978), "", MasterData!L978)</f>
        <v/>
      </c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</row>
    <row r="979" ht="15.75" customHeight="1">
      <c r="A979" s="57" t="str">
        <f>IF(ISBLANK(MasterData!A979), "", MasterData!A979)</f>
        <v/>
      </c>
      <c r="B979" s="57" t="str">
        <f>IF(ISBLANK(MasterData!K979), "", MasterData!K979)</f>
        <v/>
      </c>
      <c r="C979" s="57" t="str">
        <f>IF(ISBLANK(MasterData!L979), "", MasterData!L979)</f>
        <v/>
      </c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</row>
    <row r="980" ht="15.75" customHeight="1">
      <c r="A980" s="57" t="str">
        <f>IF(ISBLANK(MasterData!A980), "", MasterData!A980)</f>
        <v/>
      </c>
      <c r="B980" s="57" t="str">
        <f>IF(ISBLANK(MasterData!K980), "", MasterData!K980)</f>
        <v/>
      </c>
      <c r="C980" s="57" t="str">
        <f>IF(ISBLANK(MasterData!L980), "", MasterData!L980)</f>
        <v/>
      </c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</row>
    <row r="981" ht="15.75" customHeight="1">
      <c r="A981" s="57" t="str">
        <f>IF(ISBLANK(MasterData!A981), "", MasterData!A981)</f>
        <v/>
      </c>
      <c r="B981" s="57" t="str">
        <f>IF(ISBLANK(MasterData!K981), "", MasterData!K981)</f>
        <v/>
      </c>
      <c r="C981" s="57" t="str">
        <f>IF(ISBLANK(MasterData!L981), "", MasterData!L981)</f>
        <v/>
      </c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</row>
    <row r="982" ht="15.75" customHeight="1">
      <c r="A982" s="57" t="str">
        <f>IF(ISBLANK(MasterData!A982), "", MasterData!A982)</f>
        <v/>
      </c>
      <c r="B982" s="57" t="str">
        <f>IF(ISBLANK(MasterData!K982), "", MasterData!K982)</f>
        <v/>
      </c>
      <c r="C982" s="57" t="str">
        <f>IF(ISBLANK(MasterData!L982), "", MasterData!L982)</f>
        <v/>
      </c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</row>
    <row r="983" ht="15.75" customHeight="1">
      <c r="A983" s="57" t="str">
        <f>IF(ISBLANK(MasterData!A983), "", MasterData!A983)</f>
        <v/>
      </c>
      <c r="B983" s="57" t="str">
        <f>IF(ISBLANK(MasterData!K983), "", MasterData!K983)</f>
        <v/>
      </c>
      <c r="C983" s="57" t="str">
        <f>IF(ISBLANK(MasterData!L983), "", MasterData!L983)</f>
        <v/>
      </c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</row>
    <row r="984" ht="15.75" customHeight="1">
      <c r="A984" s="57" t="str">
        <f>IF(ISBLANK(MasterData!A984), "", MasterData!A984)</f>
        <v/>
      </c>
      <c r="B984" s="57" t="str">
        <f>IF(ISBLANK(MasterData!K984), "", MasterData!K984)</f>
        <v/>
      </c>
      <c r="C984" s="57" t="str">
        <f>IF(ISBLANK(MasterData!L984), "", MasterData!L984)</f>
        <v/>
      </c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</row>
    <row r="985" ht="15.75" customHeight="1">
      <c r="A985" s="57" t="str">
        <f>IF(ISBLANK(MasterData!A985), "", MasterData!A985)</f>
        <v/>
      </c>
      <c r="B985" s="57" t="str">
        <f>IF(ISBLANK(MasterData!K985), "", MasterData!K985)</f>
        <v/>
      </c>
      <c r="C985" s="57" t="str">
        <f>IF(ISBLANK(MasterData!L985), "", MasterData!L985)</f>
        <v/>
      </c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</row>
    <row r="986" ht="15.75" customHeight="1">
      <c r="A986" s="57" t="str">
        <f>IF(ISBLANK(MasterData!A986), "", MasterData!A986)</f>
        <v/>
      </c>
      <c r="B986" s="57" t="str">
        <f>IF(ISBLANK(MasterData!K986), "", MasterData!K986)</f>
        <v/>
      </c>
      <c r="C986" s="57" t="str">
        <f>IF(ISBLANK(MasterData!L986), "", MasterData!L986)</f>
        <v/>
      </c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</row>
    <row r="987" ht="15.75" customHeight="1">
      <c r="A987" s="57" t="str">
        <f>IF(ISBLANK(MasterData!A987), "", MasterData!A987)</f>
        <v/>
      </c>
      <c r="B987" s="57" t="str">
        <f>IF(ISBLANK(MasterData!K987), "", MasterData!K987)</f>
        <v/>
      </c>
      <c r="C987" s="57" t="str">
        <f>IF(ISBLANK(MasterData!L987), "", MasterData!L987)</f>
        <v/>
      </c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</row>
    <row r="988" ht="15.75" customHeight="1">
      <c r="A988" s="57" t="str">
        <f>IF(ISBLANK(MasterData!A988), "", MasterData!A988)</f>
        <v/>
      </c>
      <c r="B988" s="57" t="str">
        <f>IF(ISBLANK(MasterData!K988), "", MasterData!K988)</f>
        <v/>
      </c>
      <c r="C988" s="57" t="str">
        <f>IF(ISBLANK(MasterData!L988), "", MasterData!L988)</f>
        <v/>
      </c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</row>
    <row r="989" ht="15.75" customHeight="1">
      <c r="A989" s="57" t="str">
        <f>IF(ISBLANK(MasterData!A989), "", MasterData!A989)</f>
        <v/>
      </c>
      <c r="B989" s="57" t="str">
        <f>IF(ISBLANK(MasterData!K989), "", MasterData!K989)</f>
        <v/>
      </c>
      <c r="C989" s="57" t="str">
        <f>IF(ISBLANK(MasterData!L989), "", MasterData!L989)</f>
        <v/>
      </c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</row>
    <row r="990" ht="15.75" customHeight="1">
      <c r="A990" s="57" t="str">
        <f>IF(ISBLANK(MasterData!A990), "", MasterData!A990)</f>
        <v/>
      </c>
      <c r="B990" s="57" t="str">
        <f>IF(ISBLANK(MasterData!K990), "", MasterData!K990)</f>
        <v/>
      </c>
      <c r="C990" s="57" t="str">
        <f>IF(ISBLANK(MasterData!L990), "", MasterData!L990)</f>
        <v/>
      </c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</row>
    <row r="991" ht="15.75" customHeight="1">
      <c r="A991" s="57" t="str">
        <f>IF(ISBLANK(MasterData!A991), "", MasterData!A991)</f>
        <v/>
      </c>
      <c r="B991" s="57" t="str">
        <f>IF(ISBLANK(MasterData!K991), "", MasterData!K991)</f>
        <v/>
      </c>
      <c r="C991" s="57" t="str">
        <f>IF(ISBLANK(MasterData!L991), "", MasterData!L991)</f>
        <v/>
      </c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</row>
    <row r="992" ht="15.75" customHeight="1">
      <c r="A992" s="57" t="str">
        <f>IF(ISBLANK(MasterData!A992), "", MasterData!A992)</f>
        <v/>
      </c>
      <c r="B992" s="57" t="str">
        <f>IF(ISBLANK(MasterData!K992), "", MasterData!K992)</f>
        <v/>
      </c>
      <c r="C992" s="57" t="str">
        <f>IF(ISBLANK(MasterData!L992), "", MasterData!L992)</f>
        <v/>
      </c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</row>
    <row r="993" ht="15.75" customHeight="1">
      <c r="A993" s="57" t="str">
        <f>IF(ISBLANK(MasterData!A993), "", MasterData!A993)</f>
        <v/>
      </c>
      <c r="B993" s="57" t="str">
        <f>IF(ISBLANK(MasterData!K993), "", MasterData!K993)</f>
        <v/>
      </c>
      <c r="C993" s="57" t="str">
        <f>IF(ISBLANK(MasterData!L993), "", MasterData!L993)</f>
        <v/>
      </c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</row>
    <row r="994" ht="15.75" customHeight="1">
      <c r="A994" s="57" t="str">
        <f>IF(ISBLANK(MasterData!A994), "", MasterData!A994)</f>
        <v/>
      </c>
      <c r="B994" s="57" t="str">
        <f>IF(ISBLANK(MasterData!K994), "", MasterData!K994)</f>
        <v/>
      </c>
      <c r="C994" s="57" t="str">
        <f>IF(ISBLANK(MasterData!L994), "", MasterData!L994)</f>
        <v/>
      </c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</row>
    <row r="995" ht="15.75" customHeight="1">
      <c r="A995" s="57" t="str">
        <f>IF(ISBLANK(MasterData!A995), "", MasterData!A995)</f>
        <v/>
      </c>
      <c r="B995" s="57" t="str">
        <f>IF(ISBLANK(MasterData!K995), "", MasterData!K995)</f>
        <v/>
      </c>
      <c r="C995" s="57" t="str">
        <f>IF(ISBLANK(MasterData!L995), "", MasterData!L995)</f>
        <v/>
      </c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</row>
    <row r="996" ht="15.75" customHeight="1">
      <c r="A996" s="57" t="str">
        <f>IF(ISBLANK(MasterData!A996), "", MasterData!A996)</f>
        <v/>
      </c>
      <c r="B996" s="57" t="str">
        <f>IF(ISBLANK(MasterData!K996), "", MasterData!K996)</f>
        <v/>
      </c>
      <c r="C996" s="57" t="str">
        <f>IF(ISBLANK(MasterData!L996), "", MasterData!L996)</f>
        <v/>
      </c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</row>
    <row r="997" ht="15.75" customHeight="1">
      <c r="A997" s="57" t="str">
        <f>IF(ISBLANK(MasterData!A997), "", MasterData!A997)</f>
        <v/>
      </c>
      <c r="B997" s="57" t="str">
        <f>IF(ISBLANK(MasterData!K997), "", MasterData!K997)</f>
        <v/>
      </c>
      <c r="C997" s="57" t="str">
        <f>IF(ISBLANK(MasterData!L997), "", MasterData!L997)</f>
        <v/>
      </c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</row>
    <row r="998" ht="15.75" customHeight="1">
      <c r="A998" s="57" t="str">
        <f>IF(ISBLANK(MasterData!A998), "", MasterData!A998)</f>
        <v/>
      </c>
      <c r="B998" s="57" t="str">
        <f>IF(ISBLANK(MasterData!K998), "", MasterData!K998)</f>
        <v/>
      </c>
      <c r="C998" s="57" t="str">
        <f>IF(ISBLANK(MasterData!L998), "", MasterData!L998)</f>
        <v/>
      </c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</row>
    <row r="999" ht="15.75" customHeight="1">
      <c r="A999" s="57" t="str">
        <f>IF(ISBLANK(MasterData!A999), "", MasterData!A999)</f>
        <v/>
      </c>
      <c r="B999" s="57" t="str">
        <f>IF(ISBLANK(MasterData!K999), "", MasterData!K999)</f>
        <v/>
      </c>
      <c r="C999" s="57" t="str">
        <f>IF(ISBLANK(MasterData!L999), "", MasterData!L999)</f>
        <v/>
      </c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</row>
    <row r="1000" ht="15.75" customHeight="1">
      <c r="A1000" s="57" t="str">
        <f>IF(ISBLANK(MasterData!A1000), "", MasterData!A1000)</f>
        <v/>
      </c>
      <c r="B1000" s="57" t="str">
        <f>IF(ISBLANK(MasterData!K1000), "", MasterData!K1000)</f>
        <v/>
      </c>
      <c r="C1000" s="57" t="str">
        <f>IF(ISBLANK(MasterData!L1000), "", MasterData!L1000)</f>
        <v/>
      </c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1" width="12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5.29"/>
    <col customWidth="1" min="3" max="3" width="22.43"/>
    <col customWidth="1" min="4" max="5" width="14.14"/>
    <col customWidth="1" min="6" max="7" width="12.57"/>
    <col customWidth="1" min="8" max="8" width="14.0"/>
    <col customWidth="1" min="9" max="26" width="14.43"/>
  </cols>
  <sheetData>
    <row r="1">
      <c r="A1" s="59" t="s">
        <v>132</v>
      </c>
      <c r="B1" s="59" t="s">
        <v>133</v>
      </c>
      <c r="C1" s="7" t="s">
        <v>134</v>
      </c>
      <c r="D1" s="59" t="s">
        <v>10</v>
      </c>
      <c r="E1" s="59" t="s">
        <v>6</v>
      </c>
      <c r="F1" s="59" t="s">
        <v>5</v>
      </c>
      <c r="G1" s="59" t="s">
        <v>7</v>
      </c>
      <c r="H1" s="59" t="s">
        <v>129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35" t="str">
        <f>IF(
  'Production Report'!$D2,
  text('Production Report'!$D2,"m/d/yyyy")&amp;"|"&amp;'Production Report'!$E2,
  ""
)</f>
        <v>3/2/2020|Rakesh</v>
      </c>
      <c r="B2" s="35" t="str">
        <f>IF(
  'Production Report'!$D2,
  $A2&amp;"|"&amp;$H2,
  ""
)</f>
        <v>3/2/2020|Rakesh|180866</v>
      </c>
      <c r="C2" s="14" t="str">
        <f>IF(
  'Production Report'!$D2,
  text('Production Report'!$D2,"m/d/yyyy")&amp;"|"&amp;F3&amp;"|"&amp;G3,
  ""
)</f>
        <v>3/2/2020|Set 1|Sheen 2</v>
      </c>
      <c r="D2" s="35" t="str">
        <f>IF(
  'Production Report'!$D2,
  'Production Report'!$E2,
  ""
)</f>
        <v>Rakesh</v>
      </c>
      <c r="E2" s="35" t="str">
        <f>IF(
  'Production Report'!$D2,
  'Production Report'!$F2,
  ""
)</f>
        <v>Day</v>
      </c>
      <c r="F2" s="35" t="str">
        <f>IF(
  'Production Report'!$D2,
  'Production Report'!$G2,
  ""
)</f>
        <v>Set 1</v>
      </c>
      <c r="G2" s="35" t="str">
        <f>IF(
  'Production Report'!$D2,
  'Production Report'!$H2,
  ""
)</f>
        <v>Sheen 1</v>
      </c>
      <c r="H2" s="35" t="str">
        <f>IF(
  'Production Report'!$D2,
  'Production Report'!$M2,
  ""
)</f>
        <v>180866</v>
      </c>
    </row>
    <row r="3" ht="15.75" customHeight="1">
      <c r="A3" s="35" t="str">
        <f>IF(
  'Production Report'!$D3,
  text('Production Report'!$D3,"m/d/yyyy")&amp;"|"&amp;'Production Report'!$E3,
  ""
)</f>
        <v>3/2/2020|Rakesh</v>
      </c>
      <c r="B3" s="35" t="str">
        <f>IF(
  'Production Report'!$D3,
  $A3&amp;"|"&amp;$H3,
  ""
)</f>
        <v>3/2/2020|Rakesh|180258</v>
      </c>
      <c r="C3" s="14" t="str">
        <f>IF(
  'Production Report'!$D3,
  text('Production Report'!$D3,"m/d/yyyy")&amp;"|"&amp;F4&amp;"|"&amp;G4,
  ""
)</f>
        <v>3/2/2020|Set 2|Mtex- 2</v>
      </c>
      <c r="D3" s="35" t="str">
        <f>IF(
  'Production Report'!$D3,
  'Production Report'!$E3,
  ""
)</f>
        <v>Rakesh</v>
      </c>
      <c r="E3" s="35" t="str">
        <f>IF(
  'Production Report'!$D3,
  'Production Report'!$F3,
  ""
)</f>
        <v>Day</v>
      </c>
      <c r="F3" s="35" t="str">
        <f>IF(
  'Production Report'!$D3,
  'Production Report'!$G3,
  ""
)</f>
        <v>Set 1</v>
      </c>
      <c r="G3" s="35" t="str">
        <f>IF(
  'Production Report'!$D3,
  'Production Report'!$H3,
  ""
)</f>
        <v>Sheen 2</v>
      </c>
      <c r="H3" s="35" t="str">
        <f>IF(
  'Production Report'!$D3,
  'Production Report'!$M3,
  ""
)</f>
        <v>180258</v>
      </c>
    </row>
    <row r="4" ht="15.75" customHeight="1">
      <c r="A4" s="35" t="str">
        <f>IF(
  'Production Report'!$D4,
  text('Production Report'!$D4,"m/d/yyyy")&amp;"|"&amp;'Production Report'!$E4,
  ""
)</f>
        <v>3/2/2020|</v>
      </c>
      <c r="B4" s="35" t="str">
        <f>IF(
  'Production Report'!$D4,
  $A4&amp;"|"&amp;$H4,
  ""
)</f>
        <v>3/2/2020||0</v>
      </c>
      <c r="C4" s="14" t="str">
        <f>IF(
  'Production Report'!$D4,
  text('Production Report'!$D4,"m/d/yyyy")&amp;"|"&amp;F5&amp;"|"&amp;G5,
  ""
)</f>
        <v>3/2/2020|Set 2|Feiya - 2</v>
      </c>
      <c r="D4" s="35" t="str">
        <f>IF(
  'Production Report'!$D4,
  'Production Report'!$E4,
  ""
)</f>
        <v/>
      </c>
      <c r="E4" s="35" t="str">
        <f>IF(
  'Production Report'!$D4,
  'Production Report'!$F4,
  ""
)</f>
        <v>Day</v>
      </c>
      <c r="F4" s="35" t="str">
        <f>IF(
  'Production Report'!$D4,
  'Production Report'!$G4,
  ""
)</f>
        <v>Set 2</v>
      </c>
      <c r="G4" s="35" t="str">
        <f>IF(
  'Production Report'!$D4,
  'Production Report'!$H4,
  ""
)</f>
        <v>Mtex- 2</v>
      </c>
      <c r="H4" s="35" t="str">
        <f>IF(
  'Production Report'!$D4,
  'Production Report'!$M4,
  ""
)</f>
        <v>0</v>
      </c>
    </row>
    <row r="5" ht="15.75" customHeight="1">
      <c r="A5" s="35" t="str">
        <f>IF(
  'Production Report'!$D5,
  text('Production Report'!$D5,"m/d/yyyy")&amp;"|"&amp;'Production Report'!$E5,
  ""
)</f>
        <v>3/2/2020|Anand</v>
      </c>
      <c r="B5" s="35" t="str">
        <f>IF(
  'Production Report'!$D5,
  $A5&amp;"|"&amp;$H5,
  ""
)</f>
        <v>3/2/2020|Anand|155102</v>
      </c>
      <c r="C5" s="14" t="str">
        <f>IF(
  'Production Report'!$D5,
  text('Production Report'!$D5,"m/d/yyyy")&amp;"|"&amp;F6&amp;"|"&amp;G6,
  ""
)</f>
        <v>3/2/2020|Set 3|Feiya - 1</v>
      </c>
      <c r="D5" s="35" t="str">
        <f>IF(
  'Production Report'!$D5,
  'Production Report'!$E5,
  ""
)</f>
        <v>Anand</v>
      </c>
      <c r="E5" s="35" t="str">
        <f>IF(
  'Production Report'!$D5,
  'Production Report'!$F5,
  ""
)</f>
        <v>Day</v>
      </c>
      <c r="F5" s="35" t="str">
        <f>IF(
  'Production Report'!$D5,
  'Production Report'!$G5,
  ""
)</f>
        <v>Set 2</v>
      </c>
      <c r="G5" s="35" t="str">
        <f>IF(
  'Production Report'!$D5,
  'Production Report'!$H5,
  ""
)</f>
        <v>Feiya - 2</v>
      </c>
      <c r="H5" s="35" t="str">
        <f>IF(
  'Production Report'!$D5,
  'Production Report'!$M5,
  ""
)</f>
        <v>155102</v>
      </c>
    </row>
    <row r="6" ht="15.75" customHeight="1">
      <c r="A6" s="35" t="str">
        <f>IF(
  'Production Report'!$D6,
  text('Production Report'!$D6,"m/d/yyyy")&amp;"|"&amp;'Production Report'!$E6,
  ""
)</f>
        <v>3/2/2020|Anil</v>
      </c>
      <c r="B6" s="35" t="str">
        <f>IF(
  'Production Report'!$D6,
  $A6&amp;"|"&amp;$H6,
  ""
)</f>
        <v>3/2/2020|Anil|158845</v>
      </c>
      <c r="C6" s="14" t="str">
        <f>IF(
  'Production Report'!$D6,
  text('Production Report'!$D6,"m/d/yyyy")&amp;"|"&amp;F7&amp;"|"&amp;G7,
  ""
)</f>
        <v>3/2/2020|Set 3|Mtex- 1</v>
      </c>
      <c r="D6" s="35" t="str">
        <f>IF(
  'Production Report'!$D6,
  'Production Report'!$E6,
  ""
)</f>
        <v>Anil</v>
      </c>
      <c r="E6" s="35" t="str">
        <f>IF(
  'Production Report'!$D6,
  'Production Report'!$F6,
  ""
)</f>
        <v>Day</v>
      </c>
      <c r="F6" s="35" t="str">
        <f>IF(
  'Production Report'!$D6,
  'Production Report'!$G6,
  ""
)</f>
        <v>Set 3</v>
      </c>
      <c r="G6" s="35" t="str">
        <f>IF(
  'Production Report'!$D6,
  'Production Report'!$H6,
  ""
)</f>
        <v>Feiya - 1</v>
      </c>
      <c r="H6" s="35" t="str">
        <f>IF(
  'Production Report'!$D6,
  'Production Report'!$M6,
  ""
)</f>
        <v>158845</v>
      </c>
    </row>
    <row r="7" ht="15.75" customHeight="1">
      <c r="A7" s="35" t="str">
        <f>IF(
  'Production Report'!$D7,
  text('Production Report'!$D7,"m/d/yyyy")&amp;"|"&amp;'Production Report'!$E7,
  ""
)</f>
        <v>3/2/2020|Guddu</v>
      </c>
      <c r="B7" s="35" t="str">
        <f>IF(
  'Production Report'!$D7,
  $A7&amp;"|"&amp;$H7,
  ""
)</f>
        <v>3/2/2020|Guddu|121223</v>
      </c>
      <c r="C7" s="14" t="str">
        <f>IF(
  'Production Report'!$D7,
  text('Production Report'!$D7,"m/d/yyyy")&amp;"|"&amp;F8&amp;"|"&amp;G8,
  ""
)</f>
        <v>3/2/2020|Set 4|24 head</v>
      </c>
      <c r="D7" s="35" t="str">
        <f>IF(
  'Production Report'!$D7,
  'Production Report'!$E7,
  ""
)</f>
        <v>Guddu</v>
      </c>
      <c r="E7" s="35" t="str">
        <f>IF(
  'Production Report'!$D7,
  'Production Report'!$F7,
  ""
)</f>
        <v>Day</v>
      </c>
      <c r="F7" s="35" t="str">
        <f>IF(
  'Production Report'!$D7,
  'Production Report'!$G7,
  ""
)</f>
        <v>Set 3</v>
      </c>
      <c r="G7" s="35" t="str">
        <f>IF(
  'Production Report'!$D7,
  'Production Report'!$H7,
  ""
)</f>
        <v>Mtex- 1</v>
      </c>
      <c r="H7" s="35" t="str">
        <f>IF(
  'Production Report'!$D7,
  'Production Report'!$M7,
  ""
)</f>
        <v>121223</v>
      </c>
    </row>
    <row r="8" ht="15.75" customHeight="1">
      <c r="A8" s="35" t="str">
        <f>IF(
  'Production Report'!$D8,
  text('Production Report'!$D8,"m/d/yyyy")&amp;"|"&amp;'Production Report'!$E8,
  ""
)</f>
        <v>3/2/2020|Deepak Patil</v>
      </c>
      <c r="B8" s="35" t="str">
        <f>IF(
  'Production Report'!$D8,
  $A8&amp;"|"&amp;$H8,
  ""
)</f>
        <v>3/2/2020|Deepak Patil|147401</v>
      </c>
      <c r="C8" s="14" t="str">
        <f>IF(
  'Production Report'!$D8,
  text('Production Report'!$D8,"m/d/yyyy")&amp;"|"&amp;F9&amp;"|"&amp;G9,
  ""
)</f>
        <v>3/2/2020|Set 4|Feiya- 16</v>
      </c>
      <c r="D8" s="35" t="str">
        <f>IF(
  'Production Report'!$D8,
  'Production Report'!$E8,
  ""
)</f>
        <v>Deepak Patil</v>
      </c>
      <c r="E8" s="35" t="str">
        <f>IF(
  'Production Report'!$D8,
  'Production Report'!$F8,
  ""
)</f>
        <v>Day</v>
      </c>
      <c r="F8" s="35" t="str">
        <f>IF(
  'Production Report'!$D8,
  'Production Report'!$G8,
  ""
)</f>
        <v>Set 4</v>
      </c>
      <c r="G8" s="35" t="str">
        <f>IF(
  'Production Report'!$D8,
  'Production Report'!$H8,
  ""
)</f>
        <v>24 head</v>
      </c>
      <c r="H8" s="35" t="str">
        <f>IF(
  'Production Report'!$D8,
  'Production Report'!$M8,
  ""
)</f>
        <v>147401</v>
      </c>
    </row>
    <row r="9" ht="15.75" customHeight="1">
      <c r="A9" s="35" t="str">
        <f>IF(
  'Production Report'!$D9,
  text('Production Report'!$D9,"m/d/yyyy")&amp;"|"&amp;'Production Report'!$E9,
  ""
)</f>
        <v>3/2/2020|Deepak Patil</v>
      </c>
      <c r="B9" s="35" t="str">
        <f>IF(
  'Production Report'!$D9,
  $A9&amp;"|"&amp;$H9,
  ""
)</f>
        <v>3/2/2020|Deepak Patil|195130</v>
      </c>
      <c r="C9" s="14" t="str">
        <f>IF(
  'Production Report'!$D9,
  text('Production Report'!$D9,"m/d/yyyy")&amp;"|"&amp;F10&amp;"|"&amp;G10,
  ""
)</f>
        <v>3/2/2020|Set 5|SWF - 1</v>
      </c>
      <c r="D9" s="35" t="str">
        <f>IF(
  'Production Report'!$D9,
  'Production Report'!$E9,
  ""
)</f>
        <v>Deepak Patil</v>
      </c>
      <c r="E9" s="35" t="str">
        <f>IF(
  'Production Report'!$D9,
  'Production Report'!$F9,
  ""
)</f>
        <v>Day</v>
      </c>
      <c r="F9" s="35" t="str">
        <f>IF(
  'Production Report'!$D9,
  'Production Report'!$G9,
  ""
)</f>
        <v>Set 4</v>
      </c>
      <c r="G9" s="35" t="str">
        <f>IF(
  'Production Report'!$D9,
  'Production Report'!$H9,
  ""
)</f>
        <v>Feiya- 16</v>
      </c>
      <c r="H9" s="35" t="str">
        <f>IF(
  'Production Report'!$D9,
  'Production Report'!$M9,
  ""
)</f>
        <v>195130</v>
      </c>
    </row>
    <row r="10" ht="15.75" customHeight="1">
      <c r="A10" s="35" t="str">
        <f>IF(
  'Production Report'!$D10,
  text('Production Report'!$D10,"m/d/yyyy")&amp;"|"&amp;'Production Report'!$E10,
  ""
)</f>
        <v>3/2/2020|Laxmikant</v>
      </c>
      <c r="B10" s="35" t="str">
        <f>IF(
  'Production Report'!$D10,
  $A10&amp;"|"&amp;$H10,
  ""
)</f>
        <v>3/2/2020|Laxmikant|234896</v>
      </c>
      <c r="C10" s="14" t="str">
        <f>IF(
  'Production Report'!$D10,
  text('Production Report'!$D10,"m/d/yyyy")&amp;"|"&amp;F11&amp;"|"&amp;G11,
  ""
)</f>
        <v>3/2/2020|Set 5|SWF - 2</v>
      </c>
      <c r="D10" s="35" t="str">
        <f>IF(
  'Production Report'!$D10,
  'Production Report'!$E10,
  ""
)</f>
        <v>Laxmikant</v>
      </c>
      <c r="E10" s="35" t="str">
        <f>IF(
  'Production Report'!$D10,
  'Production Report'!$F10,
  ""
)</f>
        <v>Day</v>
      </c>
      <c r="F10" s="35" t="str">
        <f>IF(
  'Production Report'!$D10,
  'Production Report'!$G10,
  ""
)</f>
        <v>Set 5</v>
      </c>
      <c r="G10" s="35" t="str">
        <f>IF(
  'Production Report'!$D10,
  'Production Report'!$H10,
  ""
)</f>
        <v>SWF - 1</v>
      </c>
      <c r="H10" s="35" t="str">
        <f>IF(
  'Production Report'!$D10,
  'Production Report'!$M10,
  ""
)</f>
        <v>234896</v>
      </c>
    </row>
    <row r="11" ht="15.75" customHeight="1">
      <c r="A11" s="35" t="str">
        <f>IF(
  'Production Report'!$D11,
  text('Production Report'!$D11,"m/d/yyyy")&amp;"|"&amp;'Production Report'!$E11,
  ""
)</f>
        <v>3/2/2020|Raj</v>
      </c>
      <c r="B11" s="35" t="str">
        <f>IF(
  'Production Report'!$D11,
  $A11&amp;"|"&amp;$H11,
  ""
)</f>
        <v>3/2/2020|Raj|207537</v>
      </c>
      <c r="C11" s="14" t="str">
        <f>IF(
  'Production Report'!$D11,
  text('Production Report'!$D11,"m/d/yyyy")&amp;"|"&amp;F12&amp;"|"&amp;G12,
  ""
)</f>
        <v>3/2/2020|Set 1|Sheen 1</v>
      </c>
      <c r="D11" s="35" t="str">
        <f>IF(
  'Production Report'!$D11,
  'Production Report'!$E11,
  ""
)</f>
        <v>Raj</v>
      </c>
      <c r="E11" s="35" t="str">
        <f>IF(
  'Production Report'!$D11,
  'Production Report'!$F11,
  ""
)</f>
        <v>Day</v>
      </c>
      <c r="F11" s="35" t="str">
        <f>IF(
  'Production Report'!$D11,
  'Production Report'!$G11,
  ""
)</f>
        <v>Set 5</v>
      </c>
      <c r="G11" s="35" t="str">
        <f>IF(
  'Production Report'!$D11,
  'Production Report'!$H11,
  ""
)</f>
        <v>SWF - 2</v>
      </c>
      <c r="H11" s="35" t="str">
        <f>IF(
  'Production Report'!$D11,
  'Production Report'!$M11,
  ""
)</f>
        <v>207537</v>
      </c>
    </row>
    <row r="12" ht="15.75" customHeight="1">
      <c r="A12" s="35" t="str">
        <f>IF(
  'Production Report'!$D12,
  text('Production Report'!$D12,"m/d/yyyy")&amp;"|"&amp;'Production Report'!$E12,
  ""
)</f>
        <v>3/2/2020|Keshav Patil</v>
      </c>
      <c r="B12" s="35" t="str">
        <f>IF(
  'Production Report'!$D12,
  $A12&amp;"|"&amp;$H12,
  ""
)</f>
        <v>3/2/2020|Keshav Patil|173235</v>
      </c>
      <c r="C12" s="14" t="str">
        <f>IF(
  'Production Report'!$D12,
  text('Production Report'!$D12,"m/d/yyyy")&amp;"|"&amp;F13&amp;"|"&amp;G13,
  ""
)</f>
        <v>3/2/2020|Set 1|Sheen 2</v>
      </c>
      <c r="D12" s="35" t="str">
        <f>IF(
  'Production Report'!$D12,
  'Production Report'!$E12,
  ""
)</f>
        <v>Keshav Patil</v>
      </c>
      <c r="E12" s="35" t="str">
        <f>IF(
  'Production Report'!$D12,
  'Production Report'!$F12,
  ""
)</f>
        <v>Night</v>
      </c>
      <c r="F12" s="35" t="str">
        <f>IF(
  'Production Report'!$D12,
  'Production Report'!$G12,
  ""
)</f>
        <v>Set 1</v>
      </c>
      <c r="G12" s="35" t="str">
        <f>IF(
  'Production Report'!$D12,
  'Production Report'!$H12,
  ""
)</f>
        <v>Sheen 1</v>
      </c>
      <c r="H12" s="35" t="str">
        <f>IF(
  'Production Report'!$D12,
  'Production Report'!$M12,
  ""
)</f>
        <v>173235</v>
      </c>
    </row>
    <row r="13" ht="15.75" customHeight="1">
      <c r="A13" s="35" t="str">
        <f>IF(
  'Production Report'!$D13,
  text('Production Report'!$D13,"m/d/yyyy")&amp;"|"&amp;'Production Report'!$E13,
  ""
)</f>
        <v>3/2/2020|Keshav Patil</v>
      </c>
      <c r="B13" s="35" t="str">
        <f>IF(
  'Production Report'!$D13,
  $A13&amp;"|"&amp;$H13,
  ""
)</f>
        <v>3/2/2020|Keshav Patil|164382</v>
      </c>
      <c r="C13" s="14" t="str">
        <f>IF(
  'Production Report'!$D13,
  text('Production Report'!$D13,"m/d/yyyy")&amp;"|"&amp;F14&amp;"|"&amp;G14,
  ""
)</f>
        <v>3/2/2020|Set 1|Sheen 2</v>
      </c>
      <c r="D13" s="35" t="str">
        <f>IF(
  'Production Report'!$D13,
  'Production Report'!$E13,
  ""
)</f>
        <v>Keshav Patil</v>
      </c>
      <c r="E13" s="35" t="str">
        <f>IF(
  'Production Report'!$D13,
  'Production Report'!$F13,
  ""
)</f>
        <v>Night</v>
      </c>
      <c r="F13" s="35" t="str">
        <f>IF(
  'Production Report'!$D13,
  'Production Report'!$G13,
  ""
)</f>
        <v>Set 1</v>
      </c>
      <c r="G13" s="35" t="str">
        <f>IF(
  'Production Report'!$D13,
  'Production Report'!$H13,
  ""
)</f>
        <v>Sheen 2</v>
      </c>
      <c r="H13" s="35" t="str">
        <f>IF(
  'Production Report'!$D13,
  'Production Report'!$M13,
  ""
)</f>
        <v>164382</v>
      </c>
    </row>
    <row r="14" ht="15.75" customHeight="1">
      <c r="A14" s="35" t="str">
        <f>IF(
  'Production Report'!$D14,
  text('Production Report'!$D14,"m/d/yyyy")&amp;"|"&amp;'Production Report'!$E14,
  ""
)</f>
        <v>3/2/2020|Keshav Patil</v>
      </c>
      <c r="B14" s="35" t="str">
        <f>IF(
  'Production Report'!$D14,
  $A14&amp;"|"&amp;$H14,
  ""
)</f>
        <v>3/2/2020|Keshav Patil|</v>
      </c>
      <c r="C14" s="14" t="str">
        <f>IF(
  'Production Report'!$D14,
  text('Production Report'!$D14,"m/d/yyyy")&amp;"|"&amp;F15&amp;"|"&amp;G15,
  ""
)</f>
        <v>3/2/2020|Set 2|Mtex- 2</v>
      </c>
      <c r="D14" s="35" t="str">
        <f>IF(
  'Production Report'!$D14,
  'Production Report'!$E14,
  ""
)</f>
        <v>Keshav Patil</v>
      </c>
      <c r="E14" s="35" t="str">
        <f>IF(
  'Production Report'!$D14,
  'Production Report'!$F14,
  ""
)</f>
        <v>Night</v>
      </c>
      <c r="F14" s="35" t="str">
        <f>IF(
  'Production Report'!$D14,
  'Production Report'!$G14,
  ""
)</f>
        <v>Set 1</v>
      </c>
      <c r="G14" s="35" t="str">
        <f>IF(
  'Production Report'!$D14,
  'Production Report'!$H14,
  ""
)</f>
        <v>Sheen 2</v>
      </c>
      <c r="H14" s="35" t="str">
        <f>IF(
  'Production Report'!$D14,
  'Production Report'!$M14,
  ""
)</f>
        <v/>
      </c>
    </row>
    <row r="15" ht="15.75" customHeight="1">
      <c r="A15" s="35" t="str">
        <f>IF(
  'Production Report'!$D15,
  text('Production Report'!$D15,"m/d/yyyy")&amp;"|"&amp;'Production Report'!$E15,
  ""
)</f>
        <v>3/2/2020|Kayam</v>
      </c>
      <c r="B15" s="35" t="str">
        <f>IF(
  'Production Report'!$D15,
  $A15&amp;"|"&amp;$H15,
  ""
)</f>
        <v>3/2/2020|Kayam|190882</v>
      </c>
      <c r="C15" s="14" t="str">
        <f>IF(
  'Production Report'!$D15,
  text('Production Report'!$D15,"m/d/yyyy")&amp;"|"&amp;F16&amp;"|"&amp;G16,
  ""
)</f>
        <v>3/2/2020|Set 2|Feiya - 2</v>
      </c>
      <c r="D15" s="35" t="str">
        <f>IF(
  'Production Report'!$D15,
  'Production Report'!$E15,
  ""
)</f>
        <v>Kayam</v>
      </c>
      <c r="E15" s="35" t="str">
        <f>IF(
  'Production Report'!$D15,
  'Production Report'!$F15,
  ""
)</f>
        <v>Night</v>
      </c>
      <c r="F15" s="35" t="str">
        <f>IF(
  'Production Report'!$D15,
  'Production Report'!$G15,
  ""
)</f>
        <v>Set 2</v>
      </c>
      <c r="G15" s="35" t="str">
        <f>IF(
  'Production Report'!$D15,
  'Production Report'!$H15,
  ""
)</f>
        <v>Mtex- 2</v>
      </c>
      <c r="H15" s="35" t="str">
        <f>IF(
  'Production Report'!$D15,
  'Production Report'!$M15,
  ""
)</f>
        <v>190882</v>
      </c>
    </row>
    <row r="16" ht="15.75" customHeight="1">
      <c r="A16" s="35" t="str">
        <f>IF(
  'Production Report'!$D16,
  text('Production Report'!$D16,"m/d/yyyy")&amp;"|"&amp;'Production Report'!$E16,
  ""
)</f>
        <v>3/2/2020|Kayam</v>
      </c>
      <c r="B16" s="35" t="str">
        <f>IF(
  'Production Report'!$D16,
  $A16&amp;"|"&amp;$H16,
  ""
)</f>
        <v>3/2/2020|Kayam|202723</v>
      </c>
      <c r="C16" s="14" t="str">
        <f>IF(
  'Production Report'!$D16,
  text('Production Report'!$D16,"m/d/yyyy")&amp;"|"&amp;F17&amp;"|"&amp;G17,
  ""
)</f>
        <v>3/2/2020|Set 3|Feiya - 1</v>
      </c>
      <c r="D16" s="35" t="str">
        <f>IF(
  'Production Report'!$D16,
  'Production Report'!$E16,
  ""
)</f>
        <v>Kayam</v>
      </c>
      <c r="E16" s="35" t="str">
        <f>IF(
  'Production Report'!$D16,
  'Production Report'!$F16,
  ""
)</f>
        <v>Night</v>
      </c>
      <c r="F16" s="35" t="str">
        <f>IF(
  'Production Report'!$D16,
  'Production Report'!$G16,
  ""
)</f>
        <v>Set 2</v>
      </c>
      <c r="G16" s="35" t="str">
        <f>IF(
  'Production Report'!$D16,
  'Production Report'!$H16,
  ""
)</f>
        <v>Feiya - 2</v>
      </c>
      <c r="H16" s="35" t="str">
        <f>IF(
  'Production Report'!$D16,
  'Production Report'!$M16,
  ""
)</f>
        <v>202723</v>
      </c>
    </row>
    <row r="17" ht="15.75" customHeight="1">
      <c r="A17" s="35" t="str">
        <f>IF(
  'Production Report'!$D17,
  text('Production Report'!$D17,"m/d/yyyy")&amp;"|"&amp;'Production Report'!$E17,
  ""
)</f>
        <v>3/2/2020|Rahul</v>
      </c>
      <c r="B17" s="35" t="str">
        <f>IF(
  'Production Report'!$D17,
  $A17&amp;"|"&amp;$H17,
  ""
)</f>
        <v>3/2/2020|Rahul|81214</v>
      </c>
      <c r="C17" s="14" t="str">
        <f>IF(
  'Production Report'!$D17,
  text('Production Report'!$D17,"m/d/yyyy")&amp;"|"&amp;F18&amp;"|"&amp;G18,
  ""
)</f>
        <v>3/2/2020|Set 3|Mtex- 1</v>
      </c>
      <c r="D17" s="35" t="str">
        <f>IF(
  'Production Report'!$D17,
  'Production Report'!$E17,
  ""
)</f>
        <v>Rahul</v>
      </c>
      <c r="E17" s="35" t="str">
        <f>IF(
  'Production Report'!$D17,
  'Production Report'!$F17,
  ""
)</f>
        <v>Night</v>
      </c>
      <c r="F17" s="35" t="str">
        <f>IF(
  'Production Report'!$D17,
  'Production Report'!$G17,
  ""
)</f>
        <v>Set 3</v>
      </c>
      <c r="G17" s="35" t="str">
        <f>IF(
  'Production Report'!$D17,
  'Production Report'!$H17,
  ""
)</f>
        <v>Feiya - 1</v>
      </c>
      <c r="H17" s="35" t="str">
        <f>IF(
  'Production Report'!$D17,
  'Production Report'!$M17,
  ""
)</f>
        <v>81214</v>
      </c>
    </row>
    <row r="18" ht="15.75" customHeight="1">
      <c r="A18" s="35" t="str">
        <f>IF(
  'Production Report'!$D18,
  text('Production Report'!$D18,"m/d/yyyy")&amp;"|"&amp;'Production Report'!$E18,
  ""
)</f>
        <v>3/2/2020|Rahul</v>
      </c>
      <c r="B18" s="35" t="str">
        <f>IF(
  'Production Report'!$D18,
  $A18&amp;"|"&amp;$H18,
  ""
)</f>
        <v>3/2/2020|Rahul|150642</v>
      </c>
      <c r="C18" s="14" t="str">
        <f>IF(
  'Production Report'!$D18,
  text('Production Report'!$D18,"m/d/yyyy")&amp;"|"&amp;F19&amp;"|"&amp;G19,
  ""
)</f>
        <v>3/2/2020|Set 4|24 head</v>
      </c>
      <c r="D18" s="35" t="str">
        <f>IF(
  'Production Report'!$D18,
  'Production Report'!$E18,
  ""
)</f>
        <v>Rahul</v>
      </c>
      <c r="E18" s="35" t="str">
        <f>IF(
  'Production Report'!$D18,
  'Production Report'!$F18,
  ""
)</f>
        <v>Night</v>
      </c>
      <c r="F18" s="35" t="str">
        <f>IF(
  'Production Report'!$D18,
  'Production Report'!$G18,
  ""
)</f>
        <v>Set 3</v>
      </c>
      <c r="G18" s="35" t="str">
        <f>IF(
  'Production Report'!$D18,
  'Production Report'!$H18,
  ""
)</f>
        <v>Mtex- 1</v>
      </c>
      <c r="H18" s="35" t="str">
        <f>IF(
  'Production Report'!$D18,
  'Production Report'!$M18,
  ""
)</f>
        <v>150642</v>
      </c>
    </row>
    <row r="19" ht="15.75" customHeight="1">
      <c r="A19" s="35" t="str">
        <f>IF(
  'Production Report'!$D19,
  text('Production Report'!$D19,"m/d/yyyy")&amp;"|"&amp;'Production Report'!$E19,
  ""
)</f>
        <v>3/2/2020|</v>
      </c>
      <c r="B19" s="35" t="str">
        <f>IF(
  'Production Report'!$D19,
  $A19&amp;"|"&amp;$H19,
  ""
)</f>
        <v>3/2/2020||0</v>
      </c>
      <c r="C19" s="14" t="str">
        <f>IF(
  'Production Report'!$D19,
  text('Production Report'!$D19,"m/d/yyyy")&amp;"|"&amp;F20&amp;"|"&amp;G20,
  ""
)</f>
        <v>3/2/2020|Set 4|Feiya- 16</v>
      </c>
      <c r="D19" s="35" t="str">
        <f>IF(
  'Production Report'!$D19,
  'Production Report'!$E19,
  ""
)</f>
        <v/>
      </c>
      <c r="E19" s="35" t="str">
        <f>IF(
  'Production Report'!$D19,
  'Production Report'!$F19,
  ""
)</f>
        <v>Night</v>
      </c>
      <c r="F19" s="35" t="str">
        <f>IF(
  'Production Report'!$D19,
  'Production Report'!$G19,
  ""
)</f>
        <v>Set 4</v>
      </c>
      <c r="G19" s="35" t="str">
        <f>IF(
  'Production Report'!$D19,
  'Production Report'!$H19,
  ""
)</f>
        <v>24 head</v>
      </c>
      <c r="H19" s="35" t="str">
        <f>IF(
  'Production Report'!$D19,
  'Production Report'!$M19,
  ""
)</f>
        <v>0</v>
      </c>
    </row>
    <row r="20" ht="15.75" customHeight="1">
      <c r="A20" s="35" t="str">
        <f>IF(
  'Production Report'!$D20,
  text('Production Report'!$D20,"m/d/yyyy")&amp;"|"&amp;'Production Report'!$E20,
  ""
)</f>
        <v>3/2/2020|</v>
      </c>
      <c r="B20" s="35" t="str">
        <f>IF(
  'Production Report'!$D20,
  $A20&amp;"|"&amp;$H20,
  ""
)</f>
        <v>3/2/2020||0</v>
      </c>
      <c r="C20" s="14" t="str">
        <f>IF(
  'Production Report'!$D20,
  text('Production Report'!$D20,"m/d/yyyy")&amp;"|"&amp;F21&amp;"|"&amp;G21,
  ""
)</f>
        <v>3/2/2020|Set 5|SWF - 1</v>
      </c>
      <c r="D20" s="35" t="str">
        <f>IF(
  'Production Report'!$D20,
  'Production Report'!$E20,
  ""
)</f>
        <v/>
      </c>
      <c r="E20" s="35" t="str">
        <f>IF(
  'Production Report'!$D20,
  'Production Report'!$F20,
  ""
)</f>
        <v>Night</v>
      </c>
      <c r="F20" s="35" t="str">
        <f>IF(
  'Production Report'!$D20,
  'Production Report'!$G20,
  ""
)</f>
        <v>Set 4</v>
      </c>
      <c r="G20" s="35" t="str">
        <f>IF(
  'Production Report'!$D20,
  'Production Report'!$H20,
  ""
)</f>
        <v>Feiya- 16</v>
      </c>
      <c r="H20" s="35" t="str">
        <f>IF(
  'Production Report'!$D20,
  'Production Report'!$M20,
  ""
)</f>
        <v>0</v>
      </c>
    </row>
    <row r="21" ht="15.75" customHeight="1">
      <c r="A21" s="35" t="str">
        <f>IF(
  'Production Report'!$D21,
  text('Production Report'!$D21,"m/d/yyyy")&amp;"|"&amp;'Production Report'!$E21,
  ""
)</f>
        <v>3/2/2020|</v>
      </c>
      <c r="B21" s="35" t="str">
        <f>IF(
  'Production Report'!$D21,
  $A21&amp;"|"&amp;$H21,
  ""
)</f>
        <v>3/2/2020||0</v>
      </c>
      <c r="C21" s="14" t="str">
        <f>IF(
  'Production Report'!$D21,
  text('Production Report'!$D21,"m/d/yyyy")&amp;"|"&amp;F22&amp;"|"&amp;G22,
  ""
)</f>
        <v>3/2/2020|Set 5|SWF - 2</v>
      </c>
      <c r="D21" s="35" t="str">
        <f>IF(
  'Production Report'!$D21,
  'Production Report'!$E21,
  ""
)</f>
        <v/>
      </c>
      <c r="E21" s="35" t="str">
        <f>IF(
  'Production Report'!$D21,
  'Production Report'!$F21,
  ""
)</f>
        <v>Night</v>
      </c>
      <c r="F21" s="35" t="str">
        <f>IF(
  'Production Report'!$D21,
  'Production Report'!$G21,
  ""
)</f>
        <v>Set 5</v>
      </c>
      <c r="G21" s="35" t="str">
        <f>IF(
  'Production Report'!$D21,
  'Production Report'!$H21,
  ""
)</f>
        <v>SWF - 1</v>
      </c>
      <c r="H21" s="35" t="str">
        <f>IF(
  'Production Report'!$D21,
  'Production Report'!$M21,
  ""
)</f>
        <v>0</v>
      </c>
    </row>
    <row r="22" ht="15.75" customHeight="1">
      <c r="A22" s="35" t="str">
        <f>IF(
  'Production Report'!$D22,
  text('Production Report'!$D22,"m/d/yyyy")&amp;"|"&amp;'Production Report'!$E22,
  ""
)</f>
        <v>3/2/2020|</v>
      </c>
      <c r="B22" s="35" t="str">
        <f>IF(
  'Production Report'!$D22,
  $A22&amp;"|"&amp;$H22,
  ""
)</f>
        <v>3/2/2020||0</v>
      </c>
      <c r="C22" s="14" t="str">
        <f>IF(
  'Production Report'!$D22,
  text('Production Report'!$D22,"m/d/yyyy")&amp;"|"&amp;F23&amp;"|"&amp;G23,
  ""
)</f>
        <v>3/2/2020|Set 1|Sheen 1</v>
      </c>
      <c r="D22" s="35" t="str">
        <f>IF(
  'Production Report'!$D22,
  'Production Report'!$E22,
  ""
)</f>
        <v/>
      </c>
      <c r="E22" s="35" t="str">
        <f>IF(
  'Production Report'!$D22,
  'Production Report'!$F22,
  ""
)</f>
        <v>Night</v>
      </c>
      <c r="F22" s="35" t="str">
        <f>IF(
  'Production Report'!$D22,
  'Production Report'!$G22,
  ""
)</f>
        <v>Set 5</v>
      </c>
      <c r="G22" s="35" t="str">
        <f>IF(
  'Production Report'!$D22,
  'Production Report'!$H22,
  ""
)</f>
        <v>SWF - 2</v>
      </c>
      <c r="H22" s="35" t="str">
        <f>IF(
  'Production Report'!$D22,
  'Production Report'!$M22,
  ""
)</f>
        <v>0</v>
      </c>
    </row>
    <row r="23" ht="15.75" customHeight="1">
      <c r="A23" s="35" t="str">
        <f>IF(
  'Production Report'!$D23,
  text('Production Report'!$D23,"m/d/yyyy")&amp;"|"&amp;'Production Report'!$E23,
  ""
)</f>
        <v>3/3/2020|Rakesh</v>
      </c>
      <c r="B23" s="35" t="str">
        <f>IF(
  'Production Report'!$D23,
  $A23&amp;"|"&amp;$H23,
  ""
)</f>
        <v>3/3/2020|Rakesh|186784</v>
      </c>
      <c r="C23" s="14" t="str">
        <f>IF(
  'Production Report'!$D23,
  text('Production Report'!$D23,"m/d/yyyy")&amp;"|"&amp;F24&amp;"|"&amp;G24,
  ""
)</f>
        <v>3/3/2020|Set 1|Sheen 1</v>
      </c>
      <c r="D23" s="35" t="str">
        <f>IF(
  'Production Report'!$D23,
  'Production Report'!$E23,
  ""
)</f>
        <v>Rakesh</v>
      </c>
      <c r="E23" s="35" t="str">
        <f>IF(
  'Production Report'!$D23,
  'Production Report'!$F23,
  ""
)</f>
        <v>Day</v>
      </c>
      <c r="F23" s="35" t="str">
        <f>IF(
  'Production Report'!$D23,
  'Production Report'!$G23,
  ""
)</f>
        <v>Set 1</v>
      </c>
      <c r="G23" s="35" t="str">
        <f>IF(
  'Production Report'!$D23,
  'Production Report'!$H23,
  ""
)</f>
        <v>Sheen 1</v>
      </c>
      <c r="H23" s="35" t="str">
        <f>IF(
  'Production Report'!$D23,
  'Production Report'!$M23,
  ""
)</f>
        <v>186784</v>
      </c>
    </row>
    <row r="24" ht="15.75" customHeight="1">
      <c r="A24" s="35" t="str">
        <f>IF(
  'Production Report'!$D24,
  text('Production Report'!$D24,"m/d/yyyy")&amp;"|"&amp;'Production Report'!$E24,
  ""
)</f>
        <v>3/3/2020|Rakesh</v>
      </c>
      <c r="B24" s="35" t="str">
        <f>IF(
  'Production Report'!$D24,
  $A24&amp;"|"&amp;$H24,
  ""
)</f>
        <v>3/3/2020|Rakesh|</v>
      </c>
      <c r="C24" s="14" t="str">
        <f>IF(
  'Production Report'!$D24,
  text('Production Report'!$D24,"m/d/yyyy")&amp;"|"&amp;F25&amp;"|"&amp;G25,
  ""
)</f>
        <v>3/3/2020|Set 1|Sheen 2</v>
      </c>
      <c r="D24" s="35" t="str">
        <f>IF(
  'Production Report'!$D24,
  'Production Report'!$E24,
  ""
)</f>
        <v>Rakesh</v>
      </c>
      <c r="E24" s="35" t="str">
        <f>IF(
  'Production Report'!$D24,
  'Production Report'!$F24,
  ""
)</f>
        <v>Day</v>
      </c>
      <c r="F24" s="35" t="str">
        <f>IF(
  'Production Report'!$D24,
  'Production Report'!$G24,
  ""
)</f>
        <v>Set 1</v>
      </c>
      <c r="G24" s="35" t="str">
        <f>IF(
  'Production Report'!$D24,
  'Production Report'!$H24,
  ""
)</f>
        <v>Sheen 1</v>
      </c>
      <c r="H24" s="35" t="str">
        <f>IF(
  'Production Report'!$D24,
  'Production Report'!$M24,
  ""
)</f>
        <v/>
      </c>
    </row>
    <row r="25" ht="15.75" customHeight="1">
      <c r="A25" s="35" t="str">
        <f>IF(
  'Production Report'!$D25,
  text('Production Report'!$D25,"m/d/yyyy")&amp;"|"&amp;'Production Report'!$E25,
  ""
)</f>
        <v>3/3/2020|Rakesh</v>
      </c>
      <c r="B25" s="35" t="str">
        <f>IF(
  'Production Report'!$D25,
  $A25&amp;"|"&amp;$H25,
  ""
)</f>
        <v>3/3/2020|Rakesh|148642</v>
      </c>
      <c r="C25" s="14" t="str">
        <f>IF(
  'Production Report'!$D25,
  text('Production Report'!$D25,"m/d/yyyy")&amp;"|"&amp;F26&amp;"|"&amp;G26,
  ""
)</f>
        <v>3/3/2020|Set 2|Mtex- 2</v>
      </c>
      <c r="D25" s="35" t="str">
        <f>IF(
  'Production Report'!$D25,
  'Production Report'!$E25,
  ""
)</f>
        <v>Rakesh</v>
      </c>
      <c r="E25" s="35" t="str">
        <f>IF(
  'Production Report'!$D25,
  'Production Report'!$F25,
  ""
)</f>
        <v>Day</v>
      </c>
      <c r="F25" s="35" t="str">
        <f>IF(
  'Production Report'!$D25,
  'Production Report'!$G25,
  ""
)</f>
        <v>Set 1</v>
      </c>
      <c r="G25" s="35" t="str">
        <f>IF(
  'Production Report'!$D25,
  'Production Report'!$H25,
  ""
)</f>
        <v>Sheen 2</v>
      </c>
      <c r="H25" s="35" t="str">
        <f>IF(
  'Production Report'!$D25,
  'Production Report'!$M25,
  ""
)</f>
        <v>148642</v>
      </c>
    </row>
    <row r="26" ht="15.75" customHeight="1">
      <c r="A26" s="35" t="str">
        <f>IF(
  'Production Report'!$D26,
  text('Production Report'!$D26,"m/d/yyyy")&amp;"|"&amp;'Production Report'!$E26,
  ""
)</f>
        <v>3/3/2020|</v>
      </c>
      <c r="B26" s="35" t="str">
        <f>IF(
  'Production Report'!$D26,
  $A26&amp;"|"&amp;$H26,
  ""
)</f>
        <v>3/3/2020||</v>
      </c>
      <c r="C26" s="14" t="str">
        <f>IF(
  'Production Report'!$D26,
  text('Production Report'!$D26,"m/d/yyyy")&amp;"|"&amp;F27&amp;"|"&amp;G27,
  ""
)</f>
        <v>3/3/2020|Set 2|Feiya - 2</v>
      </c>
      <c r="D26" s="35" t="str">
        <f>IF(
  'Production Report'!$D26,
  'Production Report'!$E26,
  ""
)</f>
        <v/>
      </c>
      <c r="E26" s="35" t="str">
        <f>IF(
  'Production Report'!$D26,
  'Production Report'!$F26,
  ""
)</f>
        <v>Day</v>
      </c>
      <c r="F26" s="35" t="str">
        <f>IF(
  'Production Report'!$D26,
  'Production Report'!$G26,
  ""
)</f>
        <v>Set 2</v>
      </c>
      <c r="G26" s="35" t="str">
        <f>IF(
  'Production Report'!$D26,
  'Production Report'!$H26,
  ""
)</f>
        <v>Mtex- 2</v>
      </c>
      <c r="H26" s="35" t="str">
        <f>IF(
  'Production Report'!$D26,
  'Production Report'!$M26,
  ""
)</f>
        <v/>
      </c>
    </row>
    <row r="27" ht="15.75" customHeight="1">
      <c r="A27" s="35" t="str">
        <f>IF(
  'Production Report'!$D27,
  text('Production Report'!$D27,"m/d/yyyy")&amp;"|"&amp;'Production Report'!$E27,
  ""
)</f>
        <v>3/3/2020|Anand</v>
      </c>
      <c r="B27" s="35" t="str">
        <f>IF(
  'Production Report'!$D27,
  $A27&amp;"|"&amp;$H27,
  ""
)</f>
        <v>3/3/2020|Anand|171695</v>
      </c>
      <c r="C27" s="14" t="str">
        <f>IF(
  'Production Report'!$D27,
  text('Production Report'!$D27,"m/d/yyyy")&amp;"|"&amp;F28&amp;"|"&amp;G28,
  ""
)</f>
        <v>3/3/2020|Set 3|Feiya - 1</v>
      </c>
      <c r="D27" s="35" t="str">
        <f>IF(
  'Production Report'!$D27,
  'Production Report'!$E27,
  ""
)</f>
        <v>Anand</v>
      </c>
      <c r="E27" s="35" t="str">
        <f>IF(
  'Production Report'!$D27,
  'Production Report'!$F27,
  ""
)</f>
        <v>Day</v>
      </c>
      <c r="F27" s="35" t="str">
        <f>IF(
  'Production Report'!$D27,
  'Production Report'!$G27,
  ""
)</f>
        <v>Set 2</v>
      </c>
      <c r="G27" s="35" t="str">
        <f>IF(
  'Production Report'!$D27,
  'Production Report'!$H27,
  ""
)</f>
        <v>Feiya - 2</v>
      </c>
      <c r="H27" s="35" t="str">
        <f>IF(
  'Production Report'!$D27,
  'Production Report'!$M27,
  ""
)</f>
        <v>171695</v>
      </c>
    </row>
    <row r="28" ht="15.75" customHeight="1">
      <c r="A28" s="35" t="str">
        <f>IF(
  'Production Report'!$D28,
  text('Production Report'!$D28,"m/d/yyyy")&amp;"|"&amp;'Production Report'!$E28,
  ""
)</f>
        <v>3/3/2020|Anil</v>
      </c>
      <c r="B28" s="35" t="str">
        <f>IF(
  'Production Report'!$D28,
  $A28&amp;"|"&amp;$H28,
  ""
)</f>
        <v>3/3/2020|Anil|158845</v>
      </c>
      <c r="C28" s="14" t="str">
        <f>IF(
  'Production Report'!$D28,
  text('Production Report'!$D28,"m/d/yyyy")&amp;"|"&amp;F29&amp;"|"&amp;G29,
  ""
)</f>
        <v>3/3/2020|Set 3|Mtex- 1</v>
      </c>
      <c r="D28" s="35" t="str">
        <f>IF(
  'Production Report'!$D28,
  'Production Report'!$E28,
  ""
)</f>
        <v>Anil</v>
      </c>
      <c r="E28" s="35" t="str">
        <f>IF(
  'Production Report'!$D28,
  'Production Report'!$F28,
  ""
)</f>
        <v>Day</v>
      </c>
      <c r="F28" s="35" t="str">
        <f>IF(
  'Production Report'!$D28,
  'Production Report'!$G28,
  ""
)</f>
        <v>Set 3</v>
      </c>
      <c r="G28" s="35" t="str">
        <f>IF(
  'Production Report'!$D28,
  'Production Report'!$H28,
  ""
)</f>
        <v>Feiya - 1</v>
      </c>
      <c r="H28" s="35" t="str">
        <f>IF(
  'Production Report'!$D28,
  'Production Report'!$M28,
  ""
)</f>
        <v>158845</v>
      </c>
    </row>
    <row r="29" ht="15.75" customHeight="1">
      <c r="A29" s="35" t="str">
        <f>IF(
  'Production Report'!$D29,
  text('Production Report'!$D29,"m/d/yyyy")&amp;"|"&amp;'Production Report'!$E29,
  ""
)</f>
        <v>3/3/2020|Guddu</v>
      </c>
      <c r="B29" s="35" t="str">
        <f>IF(
  'Production Report'!$D29,
  $A29&amp;"|"&amp;$H29,
  ""
)</f>
        <v>3/3/2020|Guddu|147544</v>
      </c>
      <c r="C29" s="14" t="str">
        <f>IF(
  'Production Report'!$D29,
  text('Production Report'!$D29,"m/d/yyyy")&amp;"|"&amp;F30&amp;"|"&amp;G30,
  ""
)</f>
        <v>3/3/2020|Set 4|24 head</v>
      </c>
      <c r="D29" s="35" t="str">
        <f>IF(
  'Production Report'!$D29,
  'Production Report'!$E29,
  ""
)</f>
        <v>Guddu</v>
      </c>
      <c r="E29" s="35" t="str">
        <f>IF(
  'Production Report'!$D29,
  'Production Report'!$F29,
  ""
)</f>
        <v>Day</v>
      </c>
      <c r="F29" s="35" t="str">
        <f>IF(
  'Production Report'!$D29,
  'Production Report'!$G29,
  ""
)</f>
        <v>Set 3</v>
      </c>
      <c r="G29" s="35" t="str">
        <f>IF(
  'Production Report'!$D29,
  'Production Report'!$H29,
  ""
)</f>
        <v>Mtex- 1</v>
      </c>
      <c r="H29" s="35" t="str">
        <f>IF(
  'Production Report'!$D29,
  'Production Report'!$M29,
  ""
)</f>
        <v>147544</v>
      </c>
    </row>
    <row r="30" ht="15.75" customHeight="1">
      <c r="A30" s="35" t="str">
        <f>IF(
  'Production Report'!$D30,
  text('Production Report'!$D30,"m/d/yyyy")&amp;"|"&amp;'Production Report'!$E30,
  ""
)</f>
        <v>3/3/2020|Deepak Patil</v>
      </c>
      <c r="B30" s="35" t="str">
        <f>IF(
  'Production Report'!$D30,
  $A30&amp;"|"&amp;$H30,
  ""
)</f>
        <v>3/3/2020|Deepak Patil|148160</v>
      </c>
      <c r="C30" s="14" t="str">
        <f>IF(
  'Production Report'!$D30,
  text('Production Report'!$D30,"m/d/yyyy")&amp;"|"&amp;F31&amp;"|"&amp;G31,
  ""
)</f>
        <v>3/3/2020|Set 4|Feiya- 16</v>
      </c>
      <c r="D30" s="35" t="str">
        <f>IF(
  'Production Report'!$D30,
  'Production Report'!$E30,
  ""
)</f>
        <v>Deepak Patil</v>
      </c>
      <c r="E30" s="35" t="str">
        <f>IF(
  'Production Report'!$D30,
  'Production Report'!$F30,
  ""
)</f>
        <v>Day</v>
      </c>
      <c r="F30" s="35" t="str">
        <f>IF(
  'Production Report'!$D30,
  'Production Report'!$G30,
  ""
)</f>
        <v>Set 4</v>
      </c>
      <c r="G30" s="35" t="str">
        <f>IF(
  'Production Report'!$D30,
  'Production Report'!$H30,
  ""
)</f>
        <v>24 head</v>
      </c>
      <c r="H30" s="35" t="str">
        <f>IF(
  'Production Report'!$D30,
  'Production Report'!$M30,
  ""
)</f>
        <v>148160</v>
      </c>
    </row>
    <row r="31" ht="15.75" customHeight="1">
      <c r="A31" s="35" t="str">
        <f>IF(
  'Production Report'!$D31,
  text('Production Report'!$D31,"m/d/yyyy")&amp;"|"&amp;'Production Report'!$E31,
  ""
)</f>
        <v>3/3/2020|Deepak Patil</v>
      </c>
      <c r="B31" s="35" t="str">
        <f>IF(
  'Production Report'!$D31,
  $A31&amp;"|"&amp;$H31,
  ""
)</f>
        <v>3/3/2020|Deepak Patil|190112</v>
      </c>
      <c r="C31" s="14" t="str">
        <f>IF(
  'Production Report'!$D31,
  text('Production Report'!$D31,"m/d/yyyy")&amp;"|"&amp;F32&amp;"|"&amp;G32,
  ""
)</f>
        <v>3/3/2020|Set 5|SWF - 1</v>
      </c>
      <c r="D31" s="35" t="str">
        <f>IF(
  'Production Report'!$D31,
  'Production Report'!$E31,
  ""
)</f>
        <v>Deepak Patil</v>
      </c>
      <c r="E31" s="35" t="str">
        <f>IF(
  'Production Report'!$D31,
  'Production Report'!$F31,
  ""
)</f>
        <v>Day</v>
      </c>
      <c r="F31" s="35" t="str">
        <f>IF(
  'Production Report'!$D31,
  'Production Report'!$G31,
  ""
)</f>
        <v>Set 4</v>
      </c>
      <c r="G31" s="35" t="str">
        <f>IF(
  'Production Report'!$D31,
  'Production Report'!$H31,
  ""
)</f>
        <v>Feiya- 16</v>
      </c>
      <c r="H31" s="35" t="str">
        <f>IF(
  'Production Report'!$D31,
  'Production Report'!$M31,
  ""
)</f>
        <v>190112</v>
      </c>
    </row>
    <row r="32" ht="15.75" customHeight="1">
      <c r="A32" s="35" t="str">
        <f>IF(
  'Production Report'!$D32,
  text('Production Report'!$D32,"m/d/yyyy")&amp;"|"&amp;'Production Report'!$E32,
  ""
)</f>
        <v>3/3/2020|</v>
      </c>
      <c r="B32" s="35" t="str">
        <f>IF(
  'Production Report'!$D32,
  $A32&amp;"|"&amp;$H32,
  ""
)</f>
        <v>3/3/2020||0</v>
      </c>
      <c r="C32" s="14" t="str">
        <f>IF(
  'Production Report'!$D32,
  text('Production Report'!$D32,"m/d/yyyy")&amp;"|"&amp;F33&amp;"|"&amp;G33,
  ""
)</f>
        <v>3/3/2020|Set 5|SWF - 2</v>
      </c>
      <c r="D32" s="35" t="str">
        <f>IF(
  'Production Report'!$D32,
  'Production Report'!$E32,
  ""
)</f>
        <v/>
      </c>
      <c r="E32" s="35" t="str">
        <f>IF(
  'Production Report'!$D32,
  'Production Report'!$F32,
  ""
)</f>
        <v>Day</v>
      </c>
      <c r="F32" s="35" t="str">
        <f>IF(
  'Production Report'!$D32,
  'Production Report'!$G32,
  ""
)</f>
        <v>Set 5</v>
      </c>
      <c r="G32" s="35" t="str">
        <f>IF(
  'Production Report'!$D32,
  'Production Report'!$H32,
  ""
)</f>
        <v>SWF - 1</v>
      </c>
      <c r="H32" s="35" t="str">
        <f>IF(
  'Production Report'!$D32,
  'Production Report'!$M32,
  ""
)</f>
        <v>0</v>
      </c>
    </row>
    <row r="33" ht="15.75" customHeight="1">
      <c r="A33" s="35" t="str">
        <f>IF(
  'Production Report'!$D33,
  text('Production Report'!$D33,"m/d/yyyy")&amp;"|"&amp;'Production Report'!$E33,
  ""
)</f>
        <v>3/3/2020|</v>
      </c>
      <c r="B33" s="35" t="str">
        <f>IF(
  'Production Report'!$D33,
  $A33&amp;"|"&amp;$H33,
  ""
)</f>
        <v>3/3/2020||0</v>
      </c>
      <c r="C33" s="14" t="str">
        <f>IF(
  'Production Report'!$D33,
  text('Production Report'!$D33,"m/d/yyyy")&amp;"|"&amp;F34&amp;"|"&amp;G34,
  ""
)</f>
        <v>3/3/2020|Set 1|Sheen 1</v>
      </c>
      <c r="D33" s="35" t="str">
        <f>IF(
  'Production Report'!$D33,
  'Production Report'!$E33,
  ""
)</f>
        <v/>
      </c>
      <c r="E33" s="35" t="str">
        <f>IF(
  'Production Report'!$D33,
  'Production Report'!$F33,
  ""
)</f>
        <v>Day</v>
      </c>
      <c r="F33" s="35" t="str">
        <f>IF(
  'Production Report'!$D33,
  'Production Report'!$G33,
  ""
)</f>
        <v>Set 5</v>
      </c>
      <c r="G33" s="35" t="str">
        <f>IF(
  'Production Report'!$D33,
  'Production Report'!$H33,
  ""
)</f>
        <v>SWF - 2</v>
      </c>
      <c r="H33" s="35" t="str">
        <f>IF(
  'Production Report'!$D33,
  'Production Report'!$M33,
  ""
)</f>
        <v>0</v>
      </c>
    </row>
    <row r="34" ht="15.75" customHeight="1">
      <c r="A34" s="35" t="str">
        <f>IF(
  'Production Report'!$D34,
  text('Production Report'!$D34,"m/d/yyyy")&amp;"|"&amp;'Production Report'!$E34,
  ""
)</f>
        <v>3/3/2020|Keshav Patil</v>
      </c>
      <c r="B34" s="35" t="str">
        <f>IF(
  'Production Report'!$D34,
  $A34&amp;"|"&amp;$H34,
  ""
)</f>
        <v>3/3/2020|Keshav Patil|193034</v>
      </c>
      <c r="C34" s="14" t="str">
        <f>IF(
  'Production Report'!$D34,
  text('Production Report'!$D34,"m/d/yyyy")&amp;"|"&amp;F35&amp;"|"&amp;G35,
  ""
)</f>
        <v>3/3/2020|Set 1|Sheen 2</v>
      </c>
      <c r="D34" s="35" t="str">
        <f>IF(
  'Production Report'!$D34,
  'Production Report'!$E34,
  ""
)</f>
        <v>Keshav Patil</v>
      </c>
      <c r="E34" s="35" t="str">
        <f>IF(
  'Production Report'!$D34,
  'Production Report'!$F34,
  ""
)</f>
        <v>Night</v>
      </c>
      <c r="F34" s="35" t="str">
        <f>IF(
  'Production Report'!$D34,
  'Production Report'!$G34,
  ""
)</f>
        <v>Set 1</v>
      </c>
      <c r="G34" s="35" t="str">
        <f>IF(
  'Production Report'!$D34,
  'Production Report'!$H34,
  ""
)</f>
        <v>Sheen 1</v>
      </c>
      <c r="H34" s="35" t="str">
        <f>IF(
  'Production Report'!$D34,
  'Production Report'!$M34,
  ""
)</f>
        <v>193034</v>
      </c>
    </row>
    <row r="35" ht="15.75" customHeight="1">
      <c r="A35" s="35" t="str">
        <f>IF(
  'Production Report'!$D35,
  text('Production Report'!$D35,"m/d/yyyy")&amp;"|"&amp;'Production Report'!$E35,
  ""
)</f>
        <v>3/3/2020|Keshav Patil</v>
      </c>
      <c r="B35" s="35" t="str">
        <f>IF(
  'Production Report'!$D35,
  $A35&amp;"|"&amp;$H35,
  ""
)</f>
        <v>3/3/2020|Keshav Patil|166352</v>
      </c>
      <c r="C35" s="14" t="str">
        <f>IF(
  'Production Report'!$D35,
  text('Production Report'!$D35,"m/d/yyyy")&amp;"|"&amp;F36&amp;"|"&amp;G36,
  ""
)</f>
        <v>3/3/2020|Set 1|Sheen 2</v>
      </c>
      <c r="D35" s="35" t="str">
        <f>IF(
  'Production Report'!$D35,
  'Production Report'!$E35,
  ""
)</f>
        <v>Keshav Patil</v>
      </c>
      <c r="E35" s="35" t="str">
        <f>IF(
  'Production Report'!$D35,
  'Production Report'!$F35,
  ""
)</f>
        <v>Night</v>
      </c>
      <c r="F35" s="35" t="str">
        <f>IF(
  'Production Report'!$D35,
  'Production Report'!$G35,
  ""
)</f>
        <v>Set 1</v>
      </c>
      <c r="G35" s="35" t="str">
        <f>IF(
  'Production Report'!$D35,
  'Production Report'!$H35,
  ""
)</f>
        <v>Sheen 2</v>
      </c>
      <c r="H35" s="35" t="str">
        <f>IF(
  'Production Report'!$D35,
  'Production Report'!$M35,
  ""
)</f>
        <v>166352</v>
      </c>
    </row>
    <row r="36" ht="15.75" customHeight="1">
      <c r="A36" s="35" t="str">
        <f>IF(
  'Production Report'!$D36,
  text('Production Report'!$D36,"m/d/yyyy")&amp;"|"&amp;'Production Report'!$E36,
  ""
)</f>
        <v>3/3/2020|Keshav Patil</v>
      </c>
      <c r="B36" s="35" t="str">
        <f>IF(
  'Production Report'!$D36,
  $A36&amp;"|"&amp;$H36,
  ""
)</f>
        <v>3/3/2020|Keshav Patil|</v>
      </c>
      <c r="C36" s="14" t="str">
        <f>IF(
  'Production Report'!$D36,
  text('Production Report'!$D36,"m/d/yyyy")&amp;"|"&amp;F37&amp;"|"&amp;G37,
  ""
)</f>
        <v>3/3/2020|Set 2|Mtex- 2</v>
      </c>
      <c r="D36" s="35" t="str">
        <f>IF(
  'Production Report'!$D36,
  'Production Report'!$E36,
  ""
)</f>
        <v>Keshav Patil</v>
      </c>
      <c r="E36" s="35" t="str">
        <f>IF(
  'Production Report'!$D36,
  'Production Report'!$F36,
  ""
)</f>
        <v>Night</v>
      </c>
      <c r="F36" s="35" t="str">
        <f>IF(
  'Production Report'!$D36,
  'Production Report'!$G36,
  ""
)</f>
        <v>Set 1</v>
      </c>
      <c r="G36" s="35" t="str">
        <f>IF(
  'Production Report'!$D36,
  'Production Report'!$H36,
  ""
)</f>
        <v>Sheen 2</v>
      </c>
      <c r="H36" s="35" t="str">
        <f>IF(
  'Production Report'!$D36,
  'Production Report'!$M36,
  ""
)</f>
        <v/>
      </c>
    </row>
    <row r="37" ht="15.75" customHeight="1">
      <c r="A37" s="35" t="str">
        <f>IF(
  'Production Report'!$D37,
  text('Production Report'!$D37,"m/d/yyyy")&amp;"|"&amp;'Production Report'!$E37,
  ""
)</f>
        <v>3/3/2020|</v>
      </c>
      <c r="B37" s="35" t="str">
        <f>IF(
  'Production Report'!$D37,
  $A37&amp;"|"&amp;$H37,
  ""
)</f>
        <v>3/3/2020||</v>
      </c>
      <c r="C37" s="14" t="str">
        <f>IF(
  'Production Report'!$D37,
  text('Production Report'!$D37,"m/d/yyyy")&amp;"|"&amp;F38&amp;"|"&amp;G38,
  ""
)</f>
        <v>3/3/2020|Set 2|Feiya - 2</v>
      </c>
      <c r="D37" s="35" t="str">
        <f>IF(
  'Production Report'!$D37,
  'Production Report'!$E37,
  ""
)</f>
        <v/>
      </c>
      <c r="E37" s="35" t="str">
        <f>IF(
  'Production Report'!$D37,
  'Production Report'!$F37,
  ""
)</f>
        <v>Night</v>
      </c>
      <c r="F37" s="35" t="str">
        <f>IF(
  'Production Report'!$D37,
  'Production Report'!$G37,
  ""
)</f>
        <v>Set 2</v>
      </c>
      <c r="G37" s="35" t="str">
        <f>IF(
  'Production Report'!$D37,
  'Production Report'!$H37,
  ""
)</f>
        <v>Mtex- 2</v>
      </c>
      <c r="H37" s="35" t="str">
        <f>IF(
  'Production Report'!$D37,
  'Production Report'!$M37,
  ""
)</f>
        <v/>
      </c>
    </row>
    <row r="38" ht="15.75" customHeight="1">
      <c r="A38" s="35" t="str">
        <f>IF(
  'Production Report'!$D38,
  text('Production Report'!$D38,"m/d/yyyy")&amp;"|"&amp;'Production Report'!$E38,
  ""
)</f>
        <v>3/3/2020|Kayam</v>
      </c>
      <c r="B38" s="35" t="str">
        <f>IF(
  'Production Report'!$D38,
  $A38&amp;"|"&amp;$H38,
  ""
)</f>
        <v>3/3/2020|Kayam|168437</v>
      </c>
      <c r="C38" s="14" t="str">
        <f>IF(
  'Production Report'!$D38,
  text('Production Report'!$D38,"m/d/yyyy")&amp;"|"&amp;F39&amp;"|"&amp;G39,
  ""
)</f>
        <v>3/3/2020|Set 3|Feiya - 1</v>
      </c>
      <c r="D38" s="35" t="str">
        <f>IF(
  'Production Report'!$D38,
  'Production Report'!$E38,
  ""
)</f>
        <v>Kayam</v>
      </c>
      <c r="E38" s="35" t="str">
        <f>IF(
  'Production Report'!$D38,
  'Production Report'!$F38,
  ""
)</f>
        <v>Night</v>
      </c>
      <c r="F38" s="35" t="str">
        <f>IF(
  'Production Report'!$D38,
  'Production Report'!$G38,
  ""
)</f>
        <v>Set 2</v>
      </c>
      <c r="G38" s="35" t="str">
        <f>IF(
  'Production Report'!$D38,
  'Production Report'!$H38,
  ""
)</f>
        <v>Feiya - 2</v>
      </c>
      <c r="H38" s="35" t="str">
        <f>IF(
  'Production Report'!$D38,
  'Production Report'!$M38,
  ""
)</f>
        <v>168437</v>
      </c>
    </row>
    <row r="39" ht="15.75" customHeight="1">
      <c r="A39" s="35" t="str">
        <f>IF(
  'Production Report'!$D39,
  text('Production Report'!$D39,"m/d/yyyy")&amp;"|"&amp;'Production Report'!$E39,
  ""
)</f>
        <v>3/3/2020|Rahul</v>
      </c>
      <c r="B39" s="35" t="str">
        <f>IF(
  'Production Report'!$D39,
  $A39&amp;"|"&amp;$H39,
  ""
)</f>
        <v>3/3/2020|Rahul|81214</v>
      </c>
      <c r="C39" s="14" t="str">
        <f>IF(
  'Production Report'!$D39,
  text('Production Report'!$D39,"m/d/yyyy")&amp;"|"&amp;F40&amp;"|"&amp;G40,
  ""
)</f>
        <v>3/3/2020|Set 3|Mtex- 1</v>
      </c>
      <c r="D39" s="35" t="str">
        <f>IF(
  'Production Report'!$D39,
  'Production Report'!$E39,
  ""
)</f>
        <v>Rahul</v>
      </c>
      <c r="E39" s="35" t="str">
        <f>IF(
  'Production Report'!$D39,
  'Production Report'!$F39,
  ""
)</f>
        <v>Night</v>
      </c>
      <c r="F39" s="35" t="str">
        <f>IF(
  'Production Report'!$D39,
  'Production Report'!$G39,
  ""
)</f>
        <v>Set 3</v>
      </c>
      <c r="G39" s="35" t="str">
        <f>IF(
  'Production Report'!$D39,
  'Production Report'!$H39,
  ""
)</f>
        <v>Feiya - 1</v>
      </c>
      <c r="H39" s="35" t="str">
        <f>IF(
  'Production Report'!$D39,
  'Production Report'!$M39,
  ""
)</f>
        <v>81214</v>
      </c>
    </row>
    <row r="40" ht="15.75" customHeight="1">
      <c r="A40" s="35" t="str">
        <f>IF(
  'Production Report'!$D40,
  text('Production Report'!$D40,"m/d/yyyy")&amp;"|"&amp;'Production Report'!$E40,
  ""
)</f>
        <v>3/3/2020|Rahul</v>
      </c>
      <c r="B40" s="35" t="str">
        <f>IF(
  'Production Report'!$D40,
  $A40&amp;"|"&amp;$H40,
  ""
)</f>
        <v>3/3/2020|Rahul|155672</v>
      </c>
      <c r="C40" s="14" t="str">
        <f>IF(
  'Production Report'!$D40,
  text('Production Report'!$D40,"m/d/yyyy")&amp;"|"&amp;F41&amp;"|"&amp;G41,
  ""
)</f>
        <v>3/3/2020|Set 3|Mtex- 1</v>
      </c>
      <c r="D40" s="35" t="str">
        <f>IF(
  'Production Report'!$D40,
  'Production Report'!$E40,
  ""
)</f>
        <v>Rahul</v>
      </c>
      <c r="E40" s="35" t="str">
        <f>IF(
  'Production Report'!$D40,
  'Production Report'!$F40,
  ""
)</f>
        <v>Night</v>
      </c>
      <c r="F40" s="35" t="str">
        <f>IF(
  'Production Report'!$D40,
  'Production Report'!$G40,
  ""
)</f>
        <v>Set 3</v>
      </c>
      <c r="G40" s="35" t="str">
        <f>IF(
  'Production Report'!$D40,
  'Production Report'!$H40,
  ""
)</f>
        <v>Mtex- 1</v>
      </c>
      <c r="H40" s="35" t="str">
        <f>IF(
  'Production Report'!$D40,
  'Production Report'!$M40,
  ""
)</f>
        <v>155672</v>
      </c>
    </row>
    <row r="41" ht="15.75" customHeight="1">
      <c r="A41" s="35" t="str">
        <f>IF(
  'Production Report'!$D41,
  text('Production Report'!$D41,"m/d/yyyy")&amp;"|"&amp;'Production Report'!$E41,
  ""
)</f>
        <v>3/3/2020|Rahul</v>
      </c>
      <c r="B41" s="35" t="str">
        <f>IF(
  'Production Report'!$D41,
  $A41&amp;"|"&amp;$H41,
  ""
)</f>
        <v>3/3/2020|Rahul|</v>
      </c>
      <c r="C41" s="14" t="str">
        <f>IF(
  'Production Report'!$D41,
  text('Production Report'!$D41,"m/d/yyyy")&amp;"|"&amp;F42&amp;"|"&amp;G42,
  ""
)</f>
        <v>3/3/2020|Set 4|24 head</v>
      </c>
      <c r="D41" s="35" t="str">
        <f>IF(
  'Production Report'!$D41,
  'Production Report'!$E41,
  ""
)</f>
        <v>Rahul</v>
      </c>
      <c r="E41" s="35" t="str">
        <f>IF(
  'Production Report'!$D41,
  'Production Report'!$F41,
  ""
)</f>
        <v>Night</v>
      </c>
      <c r="F41" s="35" t="str">
        <f>IF(
  'Production Report'!$D41,
  'Production Report'!$G41,
  ""
)</f>
        <v>Set 3</v>
      </c>
      <c r="G41" s="35" t="str">
        <f>IF(
  'Production Report'!$D41,
  'Production Report'!$H41,
  ""
)</f>
        <v>Mtex- 1</v>
      </c>
      <c r="H41" s="35" t="str">
        <f>IF(
  'Production Report'!$D41,
  'Production Report'!$M41,
  ""
)</f>
        <v/>
      </c>
    </row>
    <row r="42" ht="15.75" customHeight="1">
      <c r="A42" s="35" t="str">
        <f>IF(
  'Production Report'!$D42,
  text('Production Report'!$D42,"m/d/yyyy")&amp;"|"&amp;'Production Report'!$E42,
  ""
)</f>
        <v>3/3/2020|</v>
      </c>
      <c r="B42" s="35" t="str">
        <f>IF(
  'Production Report'!$D42,
  $A42&amp;"|"&amp;$H42,
  ""
)</f>
        <v>3/3/2020||0</v>
      </c>
      <c r="C42" s="14" t="str">
        <f>IF(
  'Production Report'!$D42,
  text('Production Report'!$D42,"m/d/yyyy")&amp;"|"&amp;F43&amp;"|"&amp;G43,
  ""
)</f>
        <v>3/3/2020|Set 4|Feiya- 16</v>
      </c>
      <c r="D42" s="35" t="str">
        <f>IF(
  'Production Report'!$D42,
  'Production Report'!$E42,
  ""
)</f>
        <v/>
      </c>
      <c r="E42" s="35" t="str">
        <f>IF(
  'Production Report'!$D42,
  'Production Report'!$F42,
  ""
)</f>
        <v>Night</v>
      </c>
      <c r="F42" s="35" t="str">
        <f>IF(
  'Production Report'!$D42,
  'Production Report'!$G42,
  ""
)</f>
        <v>Set 4</v>
      </c>
      <c r="G42" s="35" t="str">
        <f>IF(
  'Production Report'!$D42,
  'Production Report'!$H42,
  ""
)</f>
        <v>24 head</v>
      </c>
      <c r="H42" s="35" t="str">
        <f>IF(
  'Production Report'!$D42,
  'Production Report'!$M42,
  ""
)</f>
        <v>0</v>
      </c>
    </row>
    <row r="43" ht="15.75" customHeight="1">
      <c r="A43" s="35" t="str">
        <f>IF(
  'Production Report'!$D43,
  text('Production Report'!$D43,"m/d/yyyy")&amp;"|"&amp;'Production Report'!$E43,
  ""
)</f>
        <v>3/3/2020|</v>
      </c>
      <c r="B43" s="35" t="str">
        <f>IF(
  'Production Report'!$D43,
  $A43&amp;"|"&amp;$H43,
  ""
)</f>
        <v>3/3/2020||0</v>
      </c>
      <c r="C43" s="14" t="str">
        <f>IF(
  'Production Report'!$D43,
  text('Production Report'!$D43,"m/d/yyyy")&amp;"|"&amp;F44&amp;"|"&amp;G44,
  ""
)</f>
        <v>3/3/2020|Set 5|SWF - 1</v>
      </c>
      <c r="D43" s="35" t="str">
        <f>IF(
  'Production Report'!$D43,
  'Production Report'!$E43,
  ""
)</f>
        <v/>
      </c>
      <c r="E43" s="35" t="str">
        <f>IF(
  'Production Report'!$D43,
  'Production Report'!$F43,
  ""
)</f>
        <v>Night</v>
      </c>
      <c r="F43" s="35" t="str">
        <f>IF(
  'Production Report'!$D43,
  'Production Report'!$G43,
  ""
)</f>
        <v>Set 4</v>
      </c>
      <c r="G43" s="35" t="str">
        <f>IF(
  'Production Report'!$D43,
  'Production Report'!$H43,
  ""
)</f>
        <v>Feiya- 16</v>
      </c>
      <c r="H43" s="35" t="str">
        <f>IF(
  'Production Report'!$D43,
  'Production Report'!$M43,
  ""
)</f>
        <v>0</v>
      </c>
    </row>
    <row r="44" ht="15.75" customHeight="1">
      <c r="A44" s="35" t="str">
        <f>IF(
  'Production Report'!$D44,
  text('Production Report'!$D44,"m/d/yyyy")&amp;"|"&amp;'Production Report'!$E44,
  ""
)</f>
        <v>3/3/2020|</v>
      </c>
      <c r="B44" s="35" t="str">
        <f>IF(
  'Production Report'!$D44,
  $A44&amp;"|"&amp;$H44,
  ""
)</f>
        <v>3/3/2020||0</v>
      </c>
      <c r="C44" s="14" t="str">
        <f>IF(
  'Production Report'!$D44,
  text('Production Report'!$D44,"m/d/yyyy")&amp;"|"&amp;F45&amp;"|"&amp;G45,
  ""
)</f>
        <v>3/3/2020|Set 5|SWF - 2</v>
      </c>
      <c r="D44" s="35" t="str">
        <f>IF(
  'Production Report'!$D44,
  'Production Report'!$E44,
  ""
)</f>
        <v/>
      </c>
      <c r="E44" s="35" t="str">
        <f>IF(
  'Production Report'!$D44,
  'Production Report'!$F44,
  ""
)</f>
        <v>Night</v>
      </c>
      <c r="F44" s="35" t="str">
        <f>IF(
  'Production Report'!$D44,
  'Production Report'!$G44,
  ""
)</f>
        <v>Set 5</v>
      </c>
      <c r="G44" s="35" t="str">
        <f>IF(
  'Production Report'!$D44,
  'Production Report'!$H44,
  ""
)</f>
        <v>SWF - 1</v>
      </c>
      <c r="H44" s="35" t="str">
        <f>IF(
  'Production Report'!$D44,
  'Production Report'!$M44,
  ""
)</f>
        <v>0</v>
      </c>
    </row>
    <row r="45" ht="15.75" customHeight="1">
      <c r="A45" s="35" t="str">
        <f>IF(
  'Production Report'!$D45,
  text('Production Report'!$D45,"m/d/yyyy")&amp;"|"&amp;'Production Report'!$E45,
  ""
)</f>
        <v>3/3/2020|</v>
      </c>
      <c r="B45" s="35" t="str">
        <f>IF(
  'Production Report'!$D45,
  $A45&amp;"|"&amp;$H45,
  ""
)</f>
        <v>3/3/2020||0</v>
      </c>
      <c r="C45" s="14" t="str">
        <f>IF(
  'Production Report'!$D45,
  text('Production Report'!$D45,"m/d/yyyy")&amp;"|"&amp;F46&amp;"|"&amp;G46,
  ""
)</f>
        <v>3/3/2020|Set 1|Sheen 1</v>
      </c>
      <c r="D45" s="35" t="str">
        <f>IF(
  'Production Report'!$D45,
  'Production Report'!$E45,
  ""
)</f>
        <v/>
      </c>
      <c r="E45" s="35" t="str">
        <f>IF(
  'Production Report'!$D45,
  'Production Report'!$F45,
  ""
)</f>
        <v>Night</v>
      </c>
      <c r="F45" s="35" t="str">
        <f>IF(
  'Production Report'!$D45,
  'Production Report'!$G45,
  ""
)</f>
        <v>Set 5</v>
      </c>
      <c r="G45" s="35" t="str">
        <f>IF(
  'Production Report'!$D45,
  'Production Report'!$H45,
  ""
)</f>
        <v>SWF - 2</v>
      </c>
      <c r="H45" s="35" t="str">
        <f>IF(
  'Production Report'!$D45,
  'Production Report'!$M45,
  ""
)</f>
        <v>0</v>
      </c>
    </row>
    <row r="46" ht="15.75" customHeight="1">
      <c r="A46" s="35" t="str">
        <f>IF(
  'Production Report'!$D46,
  text('Production Report'!$D46,"m/d/yyyy")&amp;"|"&amp;'Production Report'!$E46,
  ""
)</f>
        <v>3/4/2020|Rakesh</v>
      </c>
      <c r="B46" s="35" t="str">
        <f>IF(
  'Production Report'!$D46,
  $A46&amp;"|"&amp;$H46,
  ""
)</f>
        <v>3/4/2020|Rakesh|191027</v>
      </c>
      <c r="C46" s="14" t="str">
        <f>IF(
  'Production Report'!$D46,
  text('Production Report'!$D46,"m/d/yyyy")&amp;"|"&amp;F47&amp;"|"&amp;G47,
  ""
)</f>
        <v>3/4/2020|Set 1|Sheen 1</v>
      </c>
      <c r="D46" s="35" t="str">
        <f>IF(
  'Production Report'!$D46,
  'Production Report'!$E46,
  ""
)</f>
        <v>Rakesh</v>
      </c>
      <c r="E46" s="35" t="str">
        <f>IF(
  'Production Report'!$D46,
  'Production Report'!$F46,
  ""
)</f>
        <v>Day</v>
      </c>
      <c r="F46" s="35" t="str">
        <f>IF(
  'Production Report'!$D46,
  'Production Report'!$G46,
  ""
)</f>
        <v>Set 1</v>
      </c>
      <c r="G46" s="35" t="str">
        <f>IF(
  'Production Report'!$D46,
  'Production Report'!$H46,
  ""
)</f>
        <v>Sheen 1</v>
      </c>
      <c r="H46" s="35" t="str">
        <f>IF(
  'Production Report'!$D46,
  'Production Report'!$M46,
  ""
)</f>
        <v>191027</v>
      </c>
    </row>
    <row r="47" ht="15.75" customHeight="1">
      <c r="A47" s="35" t="str">
        <f>IF(
  'Production Report'!$D47,
  text('Production Report'!$D47,"m/d/yyyy")&amp;"|"&amp;'Production Report'!$E47,
  ""
)</f>
        <v>3/4/2020|Rakesh</v>
      </c>
      <c r="B47" s="35" t="str">
        <f>IF(
  'Production Report'!$D47,
  $A47&amp;"|"&amp;$H47,
  ""
)</f>
        <v>3/4/2020|Rakesh|</v>
      </c>
      <c r="C47" s="14" t="str">
        <f>IF(
  'Production Report'!$D47,
  text('Production Report'!$D47,"m/d/yyyy")&amp;"|"&amp;F48&amp;"|"&amp;G48,
  ""
)</f>
        <v>3/4/2020|Set 1|Sheen 2</v>
      </c>
      <c r="D47" s="35" t="str">
        <f>IF(
  'Production Report'!$D47,
  'Production Report'!$E47,
  ""
)</f>
        <v>Rakesh</v>
      </c>
      <c r="E47" s="35" t="str">
        <f>IF(
  'Production Report'!$D47,
  'Production Report'!$F47,
  ""
)</f>
        <v>Day</v>
      </c>
      <c r="F47" s="35" t="str">
        <f>IF(
  'Production Report'!$D47,
  'Production Report'!$G47,
  ""
)</f>
        <v>Set 1</v>
      </c>
      <c r="G47" s="35" t="str">
        <f>IF(
  'Production Report'!$D47,
  'Production Report'!$H47,
  ""
)</f>
        <v>Sheen 1</v>
      </c>
      <c r="H47" s="35" t="str">
        <f>IF(
  'Production Report'!$D47,
  'Production Report'!$M47,
  ""
)</f>
        <v/>
      </c>
    </row>
    <row r="48" ht="15.75" customHeight="1">
      <c r="A48" s="35" t="str">
        <f>IF(
  'Production Report'!$D48,
  text('Production Report'!$D48,"m/d/yyyy")&amp;"|"&amp;'Production Report'!$E48,
  ""
)</f>
        <v>3/4/2020|Rakesh</v>
      </c>
      <c r="B48" s="35" t="str">
        <f>IF(
  'Production Report'!$D48,
  $A48&amp;"|"&amp;$H48,
  ""
)</f>
        <v>3/4/2020|Rakesh|180167</v>
      </c>
      <c r="C48" s="14" t="str">
        <f>IF(
  'Production Report'!$D48,
  text('Production Report'!$D48,"m/d/yyyy")&amp;"|"&amp;F49&amp;"|"&amp;G49,
  ""
)</f>
        <v>3/4/2020|Set 1|Sheen 2</v>
      </c>
      <c r="D48" s="35" t="str">
        <f>IF(
  'Production Report'!$D48,
  'Production Report'!$E48,
  ""
)</f>
        <v>Rakesh</v>
      </c>
      <c r="E48" s="35" t="str">
        <f>IF(
  'Production Report'!$D48,
  'Production Report'!$F48,
  ""
)</f>
        <v>Day</v>
      </c>
      <c r="F48" s="35" t="str">
        <f>IF(
  'Production Report'!$D48,
  'Production Report'!$G48,
  ""
)</f>
        <v>Set 1</v>
      </c>
      <c r="G48" s="35" t="str">
        <f>IF(
  'Production Report'!$D48,
  'Production Report'!$H48,
  ""
)</f>
        <v>Sheen 2</v>
      </c>
      <c r="H48" s="35" t="str">
        <f>IF(
  'Production Report'!$D48,
  'Production Report'!$M48,
  ""
)</f>
        <v>180167</v>
      </c>
    </row>
    <row r="49" ht="15.75" customHeight="1">
      <c r="A49" s="35" t="str">
        <f>IF(
  'Production Report'!$D49,
  text('Production Report'!$D49,"m/d/yyyy")&amp;"|"&amp;'Production Report'!$E49,
  ""
)</f>
        <v>3/4/2020|Rakesh</v>
      </c>
      <c r="B49" s="35" t="str">
        <f>IF(
  'Production Report'!$D49,
  $A49&amp;"|"&amp;$H49,
  ""
)</f>
        <v>3/4/2020|Rakesh|</v>
      </c>
      <c r="C49" s="14" t="str">
        <f>IF(
  'Production Report'!$D49,
  text('Production Report'!$D49,"m/d/yyyy")&amp;"|"&amp;F50&amp;"|"&amp;G50,
  ""
)</f>
        <v>3/4/2020|Set 2|Mtex- 2</v>
      </c>
      <c r="D49" s="35" t="str">
        <f>IF(
  'Production Report'!$D49,
  'Production Report'!$E49,
  ""
)</f>
        <v>Rakesh</v>
      </c>
      <c r="E49" s="35" t="str">
        <f>IF(
  'Production Report'!$D49,
  'Production Report'!$F49,
  ""
)</f>
        <v>Day</v>
      </c>
      <c r="F49" s="35" t="str">
        <f>IF(
  'Production Report'!$D49,
  'Production Report'!$G49,
  ""
)</f>
        <v>Set 1</v>
      </c>
      <c r="G49" s="35" t="str">
        <f>IF(
  'Production Report'!$D49,
  'Production Report'!$H49,
  ""
)</f>
        <v>Sheen 2</v>
      </c>
      <c r="H49" s="35" t="str">
        <f>IF(
  'Production Report'!$D49,
  'Production Report'!$M49,
  ""
)</f>
        <v/>
      </c>
    </row>
    <row r="50" ht="15.75" customHeight="1">
      <c r="A50" s="35" t="str">
        <f>IF(
  'Production Report'!$D50,
  text('Production Report'!$D50,"m/d/yyyy")&amp;"|"&amp;'Production Report'!$E50,
  ""
)</f>
        <v>3/4/2020|Niranjan</v>
      </c>
      <c r="B50" s="35" t="str">
        <f>IF(
  'Production Report'!$D50,
  $A50&amp;"|"&amp;$H50,
  ""
)</f>
        <v>3/4/2020|Niranjan|217680</v>
      </c>
      <c r="C50" s="14" t="str">
        <f>IF(
  'Production Report'!$D50,
  text('Production Report'!$D50,"m/d/yyyy")&amp;"|"&amp;F51&amp;"|"&amp;G51,
  ""
)</f>
        <v>3/4/2020|Set 2|Mtex- 2</v>
      </c>
      <c r="D50" s="35" t="str">
        <f>IF(
  'Production Report'!$D50,
  'Production Report'!$E50,
  ""
)</f>
        <v>Niranjan</v>
      </c>
      <c r="E50" s="35" t="str">
        <f>IF(
  'Production Report'!$D50,
  'Production Report'!$F50,
  ""
)</f>
        <v>Day</v>
      </c>
      <c r="F50" s="35" t="str">
        <f>IF(
  'Production Report'!$D50,
  'Production Report'!$G50,
  ""
)</f>
        <v>Set 2</v>
      </c>
      <c r="G50" s="35" t="str">
        <f>IF(
  'Production Report'!$D50,
  'Production Report'!$H50,
  ""
)</f>
        <v>Mtex- 2</v>
      </c>
      <c r="H50" s="35" t="str">
        <f>IF(
  'Production Report'!$D50,
  'Production Report'!$M50,
  ""
)</f>
        <v>217680</v>
      </c>
    </row>
    <row r="51" ht="15.75" customHeight="1">
      <c r="A51" s="35" t="str">
        <f>IF(
  'Production Report'!$D51,
  text('Production Report'!$D51,"m/d/yyyy")&amp;"|"&amp;'Production Report'!$E51,
  ""
)</f>
        <v>3/4/2020|Niranjan</v>
      </c>
      <c r="B51" s="35" t="str">
        <f>IF(
  'Production Report'!$D51,
  $A51&amp;"|"&amp;$H51,
  ""
)</f>
        <v>3/4/2020|Niranjan|</v>
      </c>
      <c r="C51" s="14" t="str">
        <f>IF(
  'Production Report'!$D51,
  text('Production Report'!$D51,"m/d/yyyy")&amp;"|"&amp;F52&amp;"|"&amp;G52,
  ""
)</f>
        <v>3/4/2020|Set 2|Feiya - 2</v>
      </c>
      <c r="D51" s="35" t="str">
        <f>IF(
  'Production Report'!$D51,
  'Production Report'!$E51,
  ""
)</f>
        <v>Niranjan</v>
      </c>
      <c r="E51" s="35" t="str">
        <f>IF(
  'Production Report'!$D51,
  'Production Report'!$F51,
  ""
)</f>
        <v>Day</v>
      </c>
      <c r="F51" s="35" t="str">
        <f>IF(
  'Production Report'!$D51,
  'Production Report'!$G51,
  ""
)</f>
        <v>Set 2</v>
      </c>
      <c r="G51" s="35" t="str">
        <f>IF(
  'Production Report'!$D51,
  'Production Report'!$H51,
  ""
)</f>
        <v>Mtex- 2</v>
      </c>
      <c r="H51" s="35" t="str">
        <f>IF(
  'Production Report'!$D51,
  'Production Report'!$M51,
  ""
)</f>
        <v/>
      </c>
    </row>
    <row r="52" ht="15.75" customHeight="1">
      <c r="A52" s="35" t="str">
        <f>IF(
  'Production Report'!$D52,
  text('Production Report'!$D52,"m/d/yyyy")&amp;"|"&amp;'Production Report'!$E52,
  ""
)</f>
        <v>3/4/2020|Anand</v>
      </c>
      <c r="B52" s="35" t="str">
        <f>IF(
  'Production Report'!$D52,
  $A52&amp;"|"&amp;$H52,
  ""
)</f>
        <v>3/4/2020|Anand|172888</v>
      </c>
      <c r="C52" s="14" t="str">
        <f>IF(
  'Production Report'!$D52,
  text('Production Report'!$D52,"m/d/yyyy")&amp;"|"&amp;F53&amp;"|"&amp;G53,
  ""
)</f>
        <v>3/4/2020|Set 2|Feiya - 2</v>
      </c>
      <c r="D52" s="35" t="str">
        <f>IF(
  'Production Report'!$D52,
  'Production Report'!$E52,
  ""
)</f>
        <v>Anand</v>
      </c>
      <c r="E52" s="35" t="str">
        <f>IF(
  'Production Report'!$D52,
  'Production Report'!$F52,
  ""
)</f>
        <v>Day</v>
      </c>
      <c r="F52" s="35" t="str">
        <f>IF(
  'Production Report'!$D52,
  'Production Report'!$G52,
  ""
)</f>
        <v>Set 2</v>
      </c>
      <c r="G52" s="35" t="str">
        <f>IF(
  'Production Report'!$D52,
  'Production Report'!$H52,
  ""
)</f>
        <v>Feiya - 2</v>
      </c>
      <c r="H52" s="35" t="str">
        <f>IF(
  'Production Report'!$D52,
  'Production Report'!$M52,
  ""
)</f>
        <v>172888</v>
      </c>
    </row>
    <row r="53" ht="15.75" customHeight="1">
      <c r="A53" s="35" t="str">
        <f>IF(
  'Production Report'!$D53,
  text('Production Report'!$D53,"m/d/yyyy")&amp;"|"&amp;'Production Report'!$E53,
  ""
)</f>
        <v>3/4/2020|Anand</v>
      </c>
      <c r="B53" s="35" t="str">
        <f>IF(
  'Production Report'!$D53,
  $A53&amp;"|"&amp;$H53,
  ""
)</f>
        <v>3/4/2020|Anand|</v>
      </c>
      <c r="C53" s="14" t="str">
        <f>IF(
  'Production Report'!$D53,
  text('Production Report'!$D53,"m/d/yyyy")&amp;"|"&amp;F54&amp;"|"&amp;G54,
  ""
)</f>
        <v>3/4/2020|Set 3|Feiya - 1</v>
      </c>
      <c r="D53" s="35" t="str">
        <f>IF(
  'Production Report'!$D53,
  'Production Report'!$E53,
  ""
)</f>
        <v>Anand</v>
      </c>
      <c r="E53" s="35" t="str">
        <f>IF(
  'Production Report'!$D53,
  'Production Report'!$F53,
  ""
)</f>
        <v>Day</v>
      </c>
      <c r="F53" s="35" t="str">
        <f>IF(
  'Production Report'!$D53,
  'Production Report'!$G53,
  ""
)</f>
        <v>Set 2</v>
      </c>
      <c r="G53" s="35" t="str">
        <f>IF(
  'Production Report'!$D53,
  'Production Report'!$H53,
  ""
)</f>
        <v>Feiya - 2</v>
      </c>
      <c r="H53" s="35" t="str">
        <f>IF(
  'Production Report'!$D53,
  'Production Report'!$M53,
  ""
)</f>
        <v/>
      </c>
    </row>
    <row r="54" ht="15.75" customHeight="1">
      <c r="A54" s="35" t="str">
        <f>IF(
  'Production Report'!$D54,
  text('Production Report'!$D54,"m/d/yyyy")&amp;"|"&amp;'Production Report'!$E54,
  ""
)</f>
        <v>3/4/2020|Anil</v>
      </c>
      <c r="B54" s="35" t="str">
        <f>IF(
  'Production Report'!$D54,
  $A54&amp;"|"&amp;$H54,
  ""
)</f>
        <v>3/4/2020|Anil|185720</v>
      </c>
      <c r="C54" s="14" t="str">
        <f>IF(
  'Production Report'!$D54,
  text('Production Report'!$D54,"m/d/yyyy")&amp;"|"&amp;F55&amp;"|"&amp;G55,
  ""
)</f>
        <v>3/4/2020|Set 3|Mtex- 1</v>
      </c>
      <c r="D54" s="35" t="str">
        <f>IF(
  'Production Report'!$D54,
  'Production Report'!$E54,
  ""
)</f>
        <v>Anil</v>
      </c>
      <c r="E54" s="35" t="str">
        <f>IF(
  'Production Report'!$D54,
  'Production Report'!$F54,
  ""
)</f>
        <v>Day</v>
      </c>
      <c r="F54" s="35" t="str">
        <f>IF(
  'Production Report'!$D54,
  'Production Report'!$G54,
  ""
)</f>
        <v>Set 3</v>
      </c>
      <c r="G54" s="35" t="str">
        <f>IF(
  'Production Report'!$D54,
  'Production Report'!$H54,
  ""
)</f>
        <v>Feiya - 1</v>
      </c>
      <c r="H54" s="35" t="str">
        <f>IF(
  'Production Report'!$D54,
  'Production Report'!$M54,
  ""
)</f>
        <v>185720</v>
      </c>
    </row>
    <row r="55" ht="15.75" customHeight="1">
      <c r="A55" s="35" t="str">
        <f>IF(
  'Production Report'!$D55,
  text('Production Report'!$D55,"m/d/yyyy")&amp;"|"&amp;'Production Report'!$E55,
  ""
)</f>
        <v>3/4/2020|Guddu</v>
      </c>
      <c r="B55" s="35" t="str">
        <f>IF(
  'Production Report'!$D55,
  $A55&amp;"|"&amp;$H55,
  ""
)</f>
        <v>3/4/2020|Guddu|161395</v>
      </c>
      <c r="C55" s="14" t="str">
        <f>IF(
  'Production Report'!$D55,
  text('Production Report'!$D55,"m/d/yyyy")&amp;"|"&amp;F56&amp;"|"&amp;G56,
  ""
)</f>
        <v>3/4/2020|Set 4|24 head</v>
      </c>
      <c r="D55" s="35" t="str">
        <f>IF(
  'Production Report'!$D55,
  'Production Report'!$E55,
  ""
)</f>
        <v>Guddu</v>
      </c>
      <c r="E55" s="35" t="str">
        <f>IF(
  'Production Report'!$D55,
  'Production Report'!$F55,
  ""
)</f>
        <v>Day</v>
      </c>
      <c r="F55" s="35" t="str">
        <f>IF(
  'Production Report'!$D55,
  'Production Report'!$G55,
  ""
)</f>
        <v>Set 3</v>
      </c>
      <c r="G55" s="35" t="str">
        <f>IF(
  'Production Report'!$D55,
  'Production Report'!$H55,
  ""
)</f>
        <v>Mtex- 1</v>
      </c>
      <c r="H55" s="35" t="str">
        <f>IF(
  'Production Report'!$D55,
  'Production Report'!$M55,
  ""
)</f>
        <v>161395</v>
      </c>
    </row>
    <row r="56" ht="15.75" customHeight="1">
      <c r="A56" s="35" t="str">
        <f>IF(
  'Production Report'!$D56,
  text('Production Report'!$D56,"m/d/yyyy")&amp;"|"&amp;'Production Report'!$E56,
  ""
)</f>
        <v>3/4/2020|Deepak Patil</v>
      </c>
      <c r="B56" s="35" t="str">
        <f>IF(
  'Production Report'!$D56,
  $A56&amp;"|"&amp;$H56,
  ""
)</f>
        <v>3/4/2020|Deepak Patil|152388</v>
      </c>
      <c r="C56" s="14" t="str">
        <f>IF(
  'Production Report'!$D56,
  text('Production Report'!$D56,"m/d/yyyy")&amp;"|"&amp;F57&amp;"|"&amp;G57,
  ""
)</f>
        <v>3/4/2020|Set 4|24 head</v>
      </c>
      <c r="D56" s="35" t="str">
        <f>IF(
  'Production Report'!$D56,
  'Production Report'!$E56,
  ""
)</f>
        <v>Deepak Patil</v>
      </c>
      <c r="E56" s="35" t="str">
        <f>IF(
  'Production Report'!$D56,
  'Production Report'!$F56,
  ""
)</f>
        <v>Day</v>
      </c>
      <c r="F56" s="35" t="str">
        <f>IF(
  'Production Report'!$D56,
  'Production Report'!$G56,
  ""
)</f>
        <v>Set 4</v>
      </c>
      <c r="G56" s="35" t="str">
        <f>IF(
  'Production Report'!$D56,
  'Production Report'!$H56,
  ""
)</f>
        <v>24 head</v>
      </c>
      <c r="H56" s="35" t="str">
        <f>IF(
  'Production Report'!$D56,
  'Production Report'!$M56,
  ""
)</f>
        <v>152388</v>
      </c>
    </row>
    <row r="57" ht="15.75" customHeight="1">
      <c r="A57" s="35" t="str">
        <f>IF(
  'Production Report'!$D57,
  text('Production Report'!$D57,"m/d/yyyy")&amp;"|"&amp;'Production Report'!$E57,
  ""
)</f>
        <v>3/4/2020|Deepak Patil</v>
      </c>
      <c r="B57" s="35" t="str">
        <f>IF(
  'Production Report'!$D57,
  $A57&amp;"|"&amp;$H57,
  ""
)</f>
        <v>3/4/2020|Deepak Patil|</v>
      </c>
      <c r="C57" s="14" t="str">
        <f>IF(
  'Production Report'!$D57,
  text('Production Report'!$D57,"m/d/yyyy")&amp;"|"&amp;F58&amp;"|"&amp;G58,
  ""
)</f>
        <v>3/4/2020|Set 4|Feiya- 16</v>
      </c>
      <c r="D57" s="35" t="str">
        <f>IF(
  'Production Report'!$D57,
  'Production Report'!$E57,
  ""
)</f>
        <v>Deepak Patil</v>
      </c>
      <c r="E57" s="35" t="str">
        <f>IF(
  'Production Report'!$D57,
  'Production Report'!$F57,
  ""
)</f>
        <v>Day</v>
      </c>
      <c r="F57" s="35" t="str">
        <f>IF(
  'Production Report'!$D57,
  'Production Report'!$G57,
  ""
)</f>
        <v>Set 4</v>
      </c>
      <c r="G57" s="35" t="str">
        <f>IF(
  'Production Report'!$D57,
  'Production Report'!$H57,
  ""
)</f>
        <v>24 head</v>
      </c>
      <c r="H57" s="35" t="str">
        <f>IF(
  'Production Report'!$D57,
  'Production Report'!$M57,
  ""
)</f>
        <v/>
      </c>
    </row>
    <row r="58" ht="15.75" customHeight="1">
      <c r="A58" s="35" t="str">
        <f>IF(
  'Production Report'!$D58,
  text('Production Report'!$D58,"m/d/yyyy")&amp;"|"&amp;'Production Report'!$E58,
  ""
)</f>
        <v>3/4/2020|Deepak Patil</v>
      </c>
      <c r="B58" s="35" t="str">
        <f>IF(
  'Production Report'!$D58,
  $A58&amp;"|"&amp;$H58,
  ""
)</f>
        <v>3/4/2020|Deepak Patil|195161</v>
      </c>
      <c r="C58" s="14" t="str">
        <f>IF(
  'Production Report'!$D58,
  text('Production Report'!$D58,"m/d/yyyy")&amp;"|"&amp;F59&amp;"|"&amp;G59,
  ""
)</f>
        <v>3/4/2020|Set 4|Feiya- 16</v>
      </c>
      <c r="D58" s="35" t="str">
        <f>IF(
  'Production Report'!$D58,
  'Production Report'!$E58,
  ""
)</f>
        <v>Deepak Patil</v>
      </c>
      <c r="E58" s="35" t="str">
        <f>IF(
  'Production Report'!$D58,
  'Production Report'!$F58,
  ""
)</f>
        <v>Day</v>
      </c>
      <c r="F58" s="35" t="str">
        <f>IF(
  'Production Report'!$D58,
  'Production Report'!$G58,
  ""
)</f>
        <v>Set 4</v>
      </c>
      <c r="G58" s="35" t="str">
        <f>IF(
  'Production Report'!$D58,
  'Production Report'!$H58,
  ""
)</f>
        <v>Feiya- 16</v>
      </c>
      <c r="H58" s="35" t="str">
        <f>IF(
  'Production Report'!$D58,
  'Production Report'!$M58,
  ""
)</f>
        <v>195161</v>
      </c>
    </row>
    <row r="59" ht="15.75" customHeight="1">
      <c r="A59" s="35" t="str">
        <f>IF(
  'Production Report'!$D59,
  text('Production Report'!$D59,"m/d/yyyy")&amp;"|"&amp;'Production Report'!$E59,
  ""
)</f>
        <v>3/4/2020|Deepak Patil</v>
      </c>
      <c r="B59" s="35" t="str">
        <f>IF(
  'Production Report'!$D59,
  $A59&amp;"|"&amp;$H59,
  ""
)</f>
        <v>3/4/2020|Deepak Patil|</v>
      </c>
      <c r="C59" s="14" t="str">
        <f>IF(
  'Production Report'!$D59,
  text('Production Report'!$D59,"m/d/yyyy")&amp;"|"&amp;F60&amp;"|"&amp;G60,
  ""
)</f>
        <v>3/4/2020|Set 5|SWF - 1</v>
      </c>
      <c r="D59" s="35" t="str">
        <f>IF(
  'Production Report'!$D59,
  'Production Report'!$E59,
  ""
)</f>
        <v>Deepak Patil</v>
      </c>
      <c r="E59" s="35" t="str">
        <f>IF(
  'Production Report'!$D59,
  'Production Report'!$F59,
  ""
)</f>
        <v>Day</v>
      </c>
      <c r="F59" s="35" t="str">
        <f>IF(
  'Production Report'!$D59,
  'Production Report'!$G59,
  ""
)</f>
        <v>Set 4</v>
      </c>
      <c r="G59" s="35" t="str">
        <f>IF(
  'Production Report'!$D59,
  'Production Report'!$H59,
  ""
)</f>
        <v>Feiya- 16</v>
      </c>
      <c r="H59" s="35" t="str">
        <f>IF(
  'Production Report'!$D59,
  'Production Report'!$M59,
  ""
)</f>
        <v/>
      </c>
    </row>
    <row r="60" ht="15.75" customHeight="1">
      <c r="A60" s="35" t="str">
        <f>IF(
  'Production Report'!$D60,
  text('Production Report'!$D60,"m/d/yyyy")&amp;"|"&amp;'Production Report'!$E60,
  ""
)</f>
        <v>3/4/2020|Laxmikant</v>
      </c>
      <c r="B60" s="35" t="str">
        <f>IF(
  'Production Report'!$D60,
  $A60&amp;"|"&amp;$H60,
  ""
)</f>
        <v>3/4/2020|Laxmikant|202381</v>
      </c>
      <c r="C60" s="14" t="str">
        <f>IF(
  'Production Report'!$D60,
  text('Production Report'!$D60,"m/d/yyyy")&amp;"|"&amp;F61&amp;"|"&amp;G61,
  ""
)</f>
        <v>3/4/2020|Set 5|SWF - 1</v>
      </c>
      <c r="D60" s="35" t="str">
        <f>IF(
  'Production Report'!$D60,
  'Production Report'!$E60,
  ""
)</f>
        <v>Laxmikant</v>
      </c>
      <c r="E60" s="35" t="str">
        <f>IF(
  'Production Report'!$D60,
  'Production Report'!$F60,
  ""
)</f>
        <v>Day</v>
      </c>
      <c r="F60" s="35" t="str">
        <f>IF(
  'Production Report'!$D60,
  'Production Report'!$G60,
  ""
)</f>
        <v>Set 5</v>
      </c>
      <c r="G60" s="35" t="str">
        <f>IF(
  'Production Report'!$D60,
  'Production Report'!$H60,
  ""
)</f>
        <v>SWF - 1</v>
      </c>
      <c r="H60" s="35" t="str">
        <f>IF(
  'Production Report'!$D60,
  'Production Report'!$M60,
  ""
)</f>
        <v>202381</v>
      </c>
    </row>
    <row r="61" ht="15.75" customHeight="1">
      <c r="A61" s="35" t="str">
        <f>IF(
  'Production Report'!$D61,
  text('Production Report'!$D61,"m/d/yyyy")&amp;"|"&amp;'Production Report'!$E61,
  ""
)</f>
        <v>3/4/2020|Laxmikant</v>
      </c>
      <c r="B61" s="35" t="str">
        <f>IF(
  'Production Report'!$D61,
  $A61&amp;"|"&amp;$H61,
  ""
)</f>
        <v>3/4/2020|Laxmikant|</v>
      </c>
      <c r="C61" s="14" t="str">
        <f>IF(
  'Production Report'!$D61,
  text('Production Report'!$D61,"m/d/yyyy")&amp;"|"&amp;F62&amp;"|"&amp;G62,
  ""
)</f>
        <v>3/4/2020|Set 5|SWF - 2</v>
      </c>
      <c r="D61" s="35" t="str">
        <f>IF(
  'Production Report'!$D61,
  'Production Report'!$E61,
  ""
)</f>
        <v>Laxmikant</v>
      </c>
      <c r="E61" s="35" t="str">
        <f>IF(
  'Production Report'!$D61,
  'Production Report'!$F61,
  ""
)</f>
        <v>Day</v>
      </c>
      <c r="F61" s="35" t="str">
        <f>IF(
  'Production Report'!$D61,
  'Production Report'!$G61,
  ""
)</f>
        <v>Set 5</v>
      </c>
      <c r="G61" s="35" t="str">
        <f>IF(
  'Production Report'!$D61,
  'Production Report'!$H61,
  ""
)</f>
        <v>SWF - 1</v>
      </c>
      <c r="H61" s="35" t="str">
        <f>IF(
  'Production Report'!$D61,
  'Production Report'!$M61,
  ""
)</f>
        <v/>
      </c>
    </row>
    <row r="62" ht="15.75" customHeight="1">
      <c r="A62" s="35" t="str">
        <f>IF(
  'Production Report'!$D62,
  text('Production Report'!$D62,"m/d/yyyy")&amp;"|"&amp;'Production Report'!$E62,
  ""
)</f>
        <v>3/4/2020|Raj</v>
      </c>
      <c r="B62" s="35" t="str">
        <f>IF(
  'Production Report'!$D62,
  $A62&amp;"|"&amp;$H62,
  ""
)</f>
        <v>3/4/2020|Raj|198942</v>
      </c>
      <c r="C62" s="14" t="str">
        <f>IF(
  'Production Report'!$D62,
  text('Production Report'!$D62,"m/d/yyyy")&amp;"|"&amp;F63&amp;"|"&amp;G63,
  ""
)</f>
        <v>3/4/2020|Set 5|SWF - 2</v>
      </c>
      <c r="D62" s="35" t="str">
        <f>IF(
  'Production Report'!$D62,
  'Production Report'!$E62,
  ""
)</f>
        <v>Raj</v>
      </c>
      <c r="E62" s="35" t="str">
        <f>IF(
  'Production Report'!$D62,
  'Production Report'!$F62,
  ""
)</f>
        <v>Day</v>
      </c>
      <c r="F62" s="35" t="str">
        <f>IF(
  'Production Report'!$D62,
  'Production Report'!$G62,
  ""
)</f>
        <v>Set 5</v>
      </c>
      <c r="G62" s="35" t="str">
        <f>IF(
  'Production Report'!$D62,
  'Production Report'!$H62,
  ""
)</f>
        <v>SWF - 2</v>
      </c>
      <c r="H62" s="35" t="str">
        <f>IF(
  'Production Report'!$D62,
  'Production Report'!$M62,
  ""
)</f>
        <v>198942</v>
      </c>
    </row>
    <row r="63" ht="15.75" customHeight="1">
      <c r="A63" s="35" t="str">
        <f>IF(
  'Production Report'!$D63,
  text('Production Report'!$D63,"m/d/yyyy")&amp;"|"&amp;'Production Report'!$E63,
  ""
)</f>
        <v>3/4/2020|Raj</v>
      </c>
      <c r="B63" s="35" t="str">
        <f>IF(
  'Production Report'!$D63,
  $A63&amp;"|"&amp;$H63,
  ""
)</f>
        <v>3/4/2020|Raj|</v>
      </c>
      <c r="C63" s="14" t="str">
        <f>IF(
  'Production Report'!$D63,
  text('Production Report'!$D63,"m/d/yyyy")&amp;"|"&amp;F64&amp;"|"&amp;G64,
  ""
)</f>
        <v>3/4/2020|Set 1|Sheen 1</v>
      </c>
      <c r="D63" s="35" t="str">
        <f>IF(
  'Production Report'!$D63,
  'Production Report'!$E63,
  ""
)</f>
        <v>Raj</v>
      </c>
      <c r="E63" s="35" t="str">
        <f>IF(
  'Production Report'!$D63,
  'Production Report'!$F63,
  ""
)</f>
        <v>Day</v>
      </c>
      <c r="F63" s="35" t="str">
        <f>IF(
  'Production Report'!$D63,
  'Production Report'!$G63,
  ""
)</f>
        <v>Set 5</v>
      </c>
      <c r="G63" s="35" t="str">
        <f>IF(
  'Production Report'!$D63,
  'Production Report'!$H63,
  ""
)</f>
        <v>SWF - 2</v>
      </c>
      <c r="H63" s="35" t="str">
        <f>IF(
  'Production Report'!$D63,
  'Production Report'!$M63,
  ""
)</f>
        <v/>
      </c>
    </row>
    <row r="64" ht="15.75" customHeight="1">
      <c r="A64" s="35" t="str">
        <f>IF(
  'Production Report'!$D64,
  text('Production Report'!$D64,"m/d/yyyy")&amp;"|"&amp;'Production Report'!$E64,
  ""
)</f>
        <v>3/4/2020|Keshav Patil</v>
      </c>
      <c r="B64" s="35" t="str">
        <f>IF(
  'Production Report'!$D64,
  $A64&amp;"|"&amp;$H64,
  ""
)</f>
        <v>3/4/2020|Keshav Patil|141475</v>
      </c>
      <c r="C64" s="14" t="str">
        <f>IF(
  'Production Report'!$D64,
  text('Production Report'!$D64,"m/d/yyyy")&amp;"|"&amp;F65&amp;"|"&amp;G65,
  ""
)</f>
        <v>3/4/2020|Set 1|Sheen 2</v>
      </c>
      <c r="D64" s="35" t="str">
        <f>IF(
  'Production Report'!$D64,
  'Production Report'!$E64,
  ""
)</f>
        <v>Keshav Patil</v>
      </c>
      <c r="E64" s="35" t="str">
        <f>IF(
  'Production Report'!$D64,
  'Production Report'!$F64,
  ""
)</f>
        <v>Night</v>
      </c>
      <c r="F64" s="35" t="str">
        <f>IF(
  'Production Report'!$D64,
  'Production Report'!$G64,
  ""
)</f>
        <v>Set 1</v>
      </c>
      <c r="G64" s="35" t="str">
        <f>IF(
  'Production Report'!$D64,
  'Production Report'!$H64,
  ""
)</f>
        <v>Sheen 1</v>
      </c>
      <c r="H64" s="35" t="str">
        <f>IF(
  'Production Report'!$D64,
  'Production Report'!$M64,
  ""
)</f>
        <v>141475</v>
      </c>
    </row>
    <row r="65" ht="15.75" customHeight="1">
      <c r="A65" s="35" t="str">
        <f>IF(
  'Production Report'!$D65,
  text('Production Report'!$D65,"m/d/yyyy")&amp;"|"&amp;'Production Report'!$E65,
  ""
)</f>
        <v>3/4/2020|Keshav Patil</v>
      </c>
      <c r="B65" s="35" t="str">
        <f>IF(
  'Production Report'!$D65,
  $A65&amp;"|"&amp;$H65,
  ""
)</f>
        <v>3/4/2020|Keshav Patil|156351</v>
      </c>
      <c r="C65" s="14" t="str">
        <f>IF(
  'Production Report'!$D65,
  text('Production Report'!$D65,"m/d/yyyy")&amp;"|"&amp;F66&amp;"|"&amp;G66,
  ""
)</f>
        <v>3/4/2020|Set 2|Mtex- 2</v>
      </c>
      <c r="D65" s="35" t="str">
        <f>IF(
  'Production Report'!$D65,
  'Production Report'!$E65,
  ""
)</f>
        <v>Keshav Patil</v>
      </c>
      <c r="E65" s="35" t="str">
        <f>IF(
  'Production Report'!$D65,
  'Production Report'!$F65,
  ""
)</f>
        <v>Night</v>
      </c>
      <c r="F65" s="35" t="str">
        <f>IF(
  'Production Report'!$D65,
  'Production Report'!$G65,
  ""
)</f>
        <v>Set 1</v>
      </c>
      <c r="G65" s="35" t="str">
        <f>IF(
  'Production Report'!$D65,
  'Production Report'!$H65,
  ""
)</f>
        <v>Sheen 2</v>
      </c>
      <c r="H65" s="35" t="str">
        <f>IF(
  'Production Report'!$D65,
  'Production Report'!$M65,
  ""
)</f>
        <v>156351</v>
      </c>
    </row>
    <row r="66" ht="15.75" customHeight="1">
      <c r="A66" s="35" t="str">
        <f>IF(
  'Production Report'!$D66,
  text('Production Report'!$D66,"m/d/yyyy")&amp;"|"&amp;'Production Report'!$E66,
  ""
)</f>
        <v>3/4/2020|Kayam</v>
      </c>
      <c r="B66" s="35" t="str">
        <f>IF(
  'Production Report'!$D66,
  $A66&amp;"|"&amp;$H66,
  ""
)</f>
        <v>3/4/2020|Kayam|166712</v>
      </c>
      <c r="C66" s="14" t="str">
        <f>IF(
  'Production Report'!$D66,
  text('Production Report'!$D66,"m/d/yyyy")&amp;"|"&amp;F67&amp;"|"&amp;G67,
  ""
)</f>
        <v>3/4/2020|Set 2|Feiya - 2</v>
      </c>
      <c r="D66" s="35" t="str">
        <f>IF(
  'Production Report'!$D66,
  'Production Report'!$E66,
  ""
)</f>
        <v>Kayam</v>
      </c>
      <c r="E66" s="35" t="str">
        <f>IF(
  'Production Report'!$D66,
  'Production Report'!$F66,
  ""
)</f>
        <v>Night</v>
      </c>
      <c r="F66" s="35" t="str">
        <f>IF(
  'Production Report'!$D66,
  'Production Report'!$G66,
  ""
)</f>
        <v>Set 2</v>
      </c>
      <c r="G66" s="35" t="str">
        <f>IF(
  'Production Report'!$D66,
  'Production Report'!$H66,
  ""
)</f>
        <v>Mtex- 2</v>
      </c>
      <c r="H66" s="35" t="str">
        <f>IF(
  'Production Report'!$D66,
  'Production Report'!$M66,
  ""
)</f>
        <v>166712</v>
      </c>
    </row>
    <row r="67" ht="15.75" customHeight="1">
      <c r="A67" s="35" t="str">
        <f>IF(
  'Production Report'!$D67,
  text('Production Report'!$D67,"m/d/yyyy")&amp;"|"&amp;'Production Report'!$E67,
  ""
)</f>
        <v>3/4/2020|Kayam</v>
      </c>
      <c r="B67" s="35" t="str">
        <f>IF(
  'Production Report'!$D67,
  $A67&amp;"|"&amp;$H67,
  ""
)</f>
        <v>3/4/2020|Kayam|166426</v>
      </c>
      <c r="C67" s="14" t="str">
        <f>IF(
  'Production Report'!$D67,
  text('Production Report'!$D67,"m/d/yyyy")&amp;"|"&amp;F68&amp;"|"&amp;G68,
  ""
)</f>
        <v>3/4/2020|Set 3|Feiya - 1</v>
      </c>
      <c r="D67" s="35" t="str">
        <f>IF(
  'Production Report'!$D67,
  'Production Report'!$E67,
  ""
)</f>
        <v>Kayam</v>
      </c>
      <c r="E67" s="35" t="str">
        <f>IF(
  'Production Report'!$D67,
  'Production Report'!$F67,
  ""
)</f>
        <v>Night</v>
      </c>
      <c r="F67" s="35" t="str">
        <f>IF(
  'Production Report'!$D67,
  'Production Report'!$G67,
  ""
)</f>
        <v>Set 2</v>
      </c>
      <c r="G67" s="35" t="str">
        <f>IF(
  'Production Report'!$D67,
  'Production Report'!$H67,
  ""
)</f>
        <v>Feiya - 2</v>
      </c>
      <c r="H67" s="35" t="str">
        <f>IF(
  'Production Report'!$D67,
  'Production Report'!$M67,
  ""
)</f>
        <v>166426</v>
      </c>
    </row>
    <row r="68" ht="15.75" customHeight="1">
      <c r="A68" s="35" t="str">
        <f>IF(
  'Production Report'!$D68,
  text('Production Report'!$D68,"m/d/yyyy")&amp;"|"&amp;'Production Report'!$E68,
  ""
)</f>
        <v>3/4/2020|</v>
      </c>
      <c r="B68" s="35" t="str">
        <f>IF(
  'Production Report'!$D68,
  $A68&amp;"|"&amp;$H68,
  ""
)</f>
        <v>3/4/2020||</v>
      </c>
      <c r="C68" s="14" t="str">
        <f>IF(
  'Production Report'!$D68,
  text('Production Report'!$D68,"m/d/yyyy")&amp;"|"&amp;F69&amp;"|"&amp;G69,
  ""
)</f>
        <v>3/4/2020|Set 3|Mtex- 1</v>
      </c>
      <c r="D68" s="35" t="str">
        <f>IF(
  'Production Report'!$D68,
  'Production Report'!$E68,
  ""
)</f>
        <v/>
      </c>
      <c r="E68" s="35" t="str">
        <f>IF(
  'Production Report'!$D68,
  'Production Report'!$F68,
  ""
)</f>
        <v>Night</v>
      </c>
      <c r="F68" s="35" t="str">
        <f>IF(
  'Production Report'!$D68,
  'Production Report'!$G68,
  ""
)</f>
        <v>Set 3</v>
      </c>
      <c r="G68" s="35" t="str">
        <f>IF(
  'Production Report'!$D68,
  'Production Report'!$H68,
  ""
)</f>
        <v>Feiya - 1</v>
      </c>
      <c r="H68" s="35" t="str">
        <f>IF(
  'Production Report'!$D68,
  'Production Report'!$M68,
  ""
)</f>
        <v/>
      </c>
    </row>
    <row r="69" ht="15.75" customHeight="1">
      <c r="A69" s="35" t="str">
        <f>IF(
  'Production Report'!$D69,
  text('Production Report'!$D69,"m/d/yyyy")&amp;"|"&amp;'Production Report'!$E69,
  ""
)</f>
        <v>3/4/2020|Rahul</v>
      </c>
      <c r="B69" s="35" t="str">
        <f>IF(
  'Production Report'!$D69,
  $A69&amp;"|"&amp;$H69,
  ""
)</f>
        <v>3/4/2020|Rahul|180462</v>
      </c>
      <c r="C69" s="14" t="str">
        <f>IF(
  'Production Report'!$D69,
  text('Production Report'!$D69,"m/d/yyyy")&amp;"|"&amp;F70&amp;"|"&amp;G70,
  ""
)</f>
        <v>3/4/2020|Set 4|24 head</v>
      </c>
      <c r="D69" s="35" t="str">
        <f>IF(
  'Production Report'!$D69,
  'Production Report'!$E69,
  ""
)</f>
        <v>Rahul</v>
      </c>
      <c r="E69" s="35" t="str">
        <f>IF(
  'Production Report'!$D69,
  'Production Report'!$F69,
  ""
)</f>
        <v>Night</v>
      </c>
      <c r="F69" s="35" t="str">
        <f>IF(
  'Production Report'!$D69,
  'Production Report'!$G69,
  ""
)</f>
        <v>Set 3</v>
      </c>
      <c r="G69" s="35" t="str">
        <f>IF(
  'Production Report'!$D69,
  'Production Report'!$H69,
  ""
)</f>
        <v>Mtex- 1</v>
      </c>
      <c r="H69" s="35" t="str">
        <f>IF(
  'Production Report'!$D69,
  'Production Report'!$M69,
  ""
)</f>
        <v>180462</v>
      </c>
    </row>
    <row r="70" ht="15.75" customHeight="1">
      <c r="A70" s="35" t="str">
        <f>IF(
  'Production Report'!$D70,
  text('Production Report'!$D70,"m/d/yyyy")&amp;"|"&amp;'Production Report'!$E70,
  ""
)</f>
        <v>3/4/2020|</v>
      </c>
      <c r="B70" s="35" t="str">
        <f>IF(
  'Production Report'!$D70,
  $A70&amp;"|"&amp;$H70,
  ""
)</f>
        <v>3/4/2020||0</v>
      </c>
      <c r="C70" s="14" t="str">
        <f>IF(
  'Production Report'!$D70,
  text('Production Report'!$D70,"m/d/yyyy")&amp;"|"&amp;F71&amp;"|"&amp;G71,
  ""
)</f>
        <v>3/4/2020|Set 4|Feiya- 16</v>
      </c>
      <c r="D70" s="35" t="str">
        <f>IF(
  'Production Report'!$D70,
  'Production Report'!$E70,
  ""
)</f>
        <v/>
      </c>
      <c r="E70" s="35" t="str">
        <f>IF(
  'Production Report'!$D70,
  'Production Report'!$F70,
  ""
)</f>
        <v>Night</v>
      </c>
      <c r="F70" s="35" t="str">
        <f>IF(
  'Production Report'!$D70,
  'Production Report'!$G70,
  ""
)</f>
        <v>Set 4</v>
      </c>
      <c r="G70" s="35" t="str">
        <f>IF(
  'Production Report'!$D70,
  'Production Report'!$H70,
  ""
)</f>
        <v>24 head</v>
      </c>
      <c r="H70" s="35" t="str">
        <f>IF(
  'Production Report'!$D70,
  'Production Report'!$M70,
  ""
)</f>
        <v>0</v>
      </c>
    </row>
    <row r="71" ht="15.75" customHeight="1">
      <c r="A71" s="35" t="str">
        <f>IF(
  'Production Report'!$D71,
  text('Production Report'!$D71,"m/d/yyyy")&amp;"|"&amp;'Production Report'!$E71,
  ""
)</f>
        <v>3/4/2020|</v>
      </c>
      <c r="B71" s="35" t="str">
        <f>IF(
  'Production Report'!$D71,
  $A71&amp;"|"&amp;$H71,
  ""
)</f>
        <v>3/4/2020||0</v>
      </c>
      <c r="C71" s="14" t="str">
        <f>IF(
  'Production Report'!$D71,
  text('Production Report'!$D71,"m/d/yyyy")&amp;"|"&amp;F72&amp;"|"&amp;G72,
  ""
)</f>
        <v>3/4/2020|Set 5|SWF - 1</v>
      </c>
      <c r="D71" s="35" t="str">
        <f>IF(
  'Production Report'!$D71,
  'Production Report'!$E71,
  ""
)</f>
        <v/>
      </c>
      <c r="E71" s="35" t="str">
        <f>IF(
  'Production Report'!$D71,
  'Production Report'!$F71,
  ""
)</f>
        <v>Night</v>
      </c>
      <c r="F71" s="35" t="str">
        <f>IF(
  'Production Report'!$D71,
  'Production Report'!$G71,
  ""
)</f>
        <v>Set 4</v>
      </c>
      <c r="G71" s="35" t="str">
        <f>IF(
  'Production Report'!$D71,
  'Production Report'!$H71,
  ""
)</f>
        <v>Feiya- 16</v>
      </c>
      <c r="H71" s="35" t="str">
        <f>IF(
  'Production Report'!$D71,
  'Production Report'!$M71,
  ""
)</f>
        <v>0</v>
      </c>
    </row>
    <row r="72" ht="15.75" customHeight="1">
      <c r="A72" s="35" t="str">
        <f>IF(
  'Production Report'!$D72,
  text('Production Report'!$D72,"m/d/yyyy")&amp;"|"&amp;'Production Report'!$E72,
  ""
)</f>
        <v>3/4/2020|</v>
      </c>
      <c r="B72" s="35" t="str">
        <f>IF(
  'Production Report'!$D72,
  $A72&amp;"|"&amp;$H72,
  ""
)</f>
        <v>3/4/2020||0</v>
      </c>
      <c r="C72" s="14" t="str">
        <f>IF(
  'Production Report'!$D72,
  text('Production Report'!$D72,"m/d/yyyy")&amp;"|"&amp;F73&amp;"|"&amp;G73,
  ""
)</f>
        <v>3/4/2020|Set 5|SWF - 2</v>
      </c>
      <c r="D72" s="35" t="str">
        <f>IF(
  'Production Report'!$D72,
  'Production Report'!$E72,
  ""
)</f>
        <v/>
      </c>
      <c r="E72" s="35" t="str">
        <f>IF(
  'Production Report'!$D72,
  'Production Report'!$F72,
  ""
)</f>
        <v>Night</v>
      </c>
      <c r="F72" s="35" t="str">
        <f>IF(
  'Production Report'!$D72,
  'Production Report'!$G72,
  ""
)</f>
        <v>Set 5</v>
      </c>
      <c r="G72" s="35" t="str">
        <f>IF(
  'Production Report'!$D72,
  'Production Report'!$H72,
  ""
)</f>
        <v>SWF - 1</v>
      </c>
      <c r="H72" s="35" t="str">
        <f>IF(
  'Production Report'!$D72,
  'Production Report'!$M72,
  ""
)</f>
        <v>0</v>
      </c>
    </row>
    <row r="73" ht="15.75" customHeight="1">
      <c r="A73" s="35" t="str">
        <f>IF(
  'Production Report'!$D73,
  text('Production Report'!$D73,"m/d/yyyy")&amp;"|"&amp;'Production Report'!$E73,
  ""
)</f>
        <v>3/4/2020|</v>
      </c>
      <c r="B73" s="35" t="str">
        <f>IF(
  'Production Report'!$D73,
  $A73&amp;"|"&amp;$H73,
  ""
)</f>
        <v>3/4/2020||0</v>
      </c>
      <c r="C73" s="14" t="str">
        <f>IF(
  'Production Report'!$D73,
  text('Production Report'!$D73,"m/d/yyyy")&amp;"|"&amp;F74&amp;"|"&amp;G74,
  ""
)</f>
        <v>3/4/2020|Set 1|Sheen 1</v>
      </c>
      <c r="D73" s="35" t="str">
        <f>IF(
  'Production Report'!$D73,
  'Production Report'!$E73,
  ""
)</f>
        <v/>
      </c>
      <c r="E73" s="35" t="str">
        <f>IF(
  'Production Report'!$D73,
  'Production Report'!$F73,
  ""
)</f>
        <v>Night</v>
      </c>
      <c r="F73" s="35" t="str">
        <f>IF(
  'Production Report'!$D73,
  'Production Report'!$G73,
  ""
)</f>
        <v>Set 5</v>
      </c>
      <c r="G73" s="35" t="str">
        <f>IF(
  'Production Report'!$D73,
  'Production Report'!$H73,
  ""
)</f>
        <v>SWF - 2</v>
      </c>
      <c r="H73" s="35" t="str">
        <f>IF(
  'Production Report'!$D73,
  'Production Report'!$M73,
  ""
)</f>
        <v>0</v>
      </c>
    </row>
    <row r="74" ht="15.75" customHeight="1">
      <c r="A74" s="35" t="str">
        <f>IF(
  'Production Report'!$D74,
  text('Production Report'!$D74,"m/d/yyyy")&amp;"|"&amp;'Production Report'!$E74,
  ""
)</f>
        <v>3/5/2020|Rakesh</v>
      </c>
      <c r="B74" s="35" t="str">
        <f>IF(
  'Production Report'!$D74,
  $A74&amp;"|"&amp;$H74,
  ""
)</f>
        <v>3/5/2020|Rakesh|191662</v>
      </c>
      <c r="C74" s="14" t="str">
        <f>IF(
  'Production Report'!$D74,
  text('Production Report'!$D74,"m/d/yyyy")&amp;"|"&amp;F75&amp;"|"&amp;G75,
  ""
)</f>
        <v>3/5/2020|Set 1|Sheen 1</v>
      </c>
      <c r="D74" s="35" t="str">
        <f>IF(
  'Production Report'!$D74,
  'Production Report'!$E74,
  ""
)</f>
        <v>Rakesh</v>
      </c>
      <c r="E74" s="35" t="str">
        <f>IF(
  'Production Report'!$D74,
  'Production Report'!$F74,
  ""
)</f>
        <v>Day</v>
      </c>
      <c r="F74" s="35" t="str">
        <f>IF(
  'Production Report'!$D74,
  'Production Report'!$G74,
  ""
)</f>
        <v>Set 1</v>
      </c>
      <c r="G74" s="35" t="str">
        <f>IF(
  'Production Report'!$D74,
  'Production Report'!$H74,
  ""
)</f>
        <v>Sheen 1</v>
      </c>
      <c r="H74" s="35" t="str">
        <f>IF(
  'Production Report'!$D74,
  'Production Report'!$M74,
  ""
)</f>
        <v>191662</v>
      </c>
    </row>
    <row r="75" ht="15.75" customHeight="1">
      <c r="A75" s="35" t="str">
        <f>IF(
  'Production Report'!$D75,
  text('Production Report'!$D75,"m/d/yyyy")&amp;"|"&amp;'Production Report'!$E75,
  ""
)</f>
        <v>3/5/2020|Rakesh</v>
      </c>
      <c r="B75" s="35" t="str">
        <f>IF(
  'Production Report'!$D75,
  $A75&amp;"|"&amp;$H75,
  ""
)</f>
        <v>3/5/2020|Rakesh|</v>
      </c>
      <c r="C75" s="14" t="str">
        <f>IF(
  'Production Report'!$D75,
  text('Production Report'!$D75,"m/d/yyyy")&amp;"|"&amp;F76&amp;"|"&amp;G76,
  ""
)</f>
        <v>3/5/2020|Set 1|Sheen 2</v>
      </c>
      <c r="D75" s="35" t="str">
        <f>IF(
  'Production Report'!$D75,
  'Production Report'!$E75,
  ""
)</f>
        <v>Rakesh</v>
      </c>
      <c r="E75" s="35" t="str">
        <f>IF(
  'Production Report'!$D75,
  'Production Report'!$F75,
  ""
)</f>
        <v>Day</v>
      </c>
      <c r="F75" s="35" t="str">
        <f>IF(
  'Production Report'!$D75,
  'Production Report'!$G75,
  ""
)</f>
        <v>Set 1</v>
      </c>
      <c r="G75" s="35" t="str">
        <f>IF(
  'Production Report'!$D75,
  'Production Report'!$H75,
  ""
)</f>
        <v>Sheen 1</v>
      </c>
      <c r="H75" s="35" t="str">
        <f>IF(
  'Production Report'!$D75,
  'Production Report'!$M75,
  ""
)</f>
        <v/>
      </c>
    </row>
    <row r="76" ht="15.75" customHeight="1">
      <c r="A76" s="35" t="str">
        <f>IF(
  'Production Report'!$D76,
  text('Production Report'!$D76,"m/d/yyyy")&amp;"|"&amp;'Production Report'!$E76,
  ""
)</f>
        <v>3/5/2020|Rakesh</v>
      </c>
      <c r="B76" s="35" t="str">
        <f>IF(
  'Production Report'!$D76,
  $A76&amp;"|"&amp;$H76,
  ""
)</f>
        <v>3/5/2020|Rakesh|174292</v>
      </c>
      <c r="C76" s="14" t="str">
        <f>IF(
  'Production Report'!$D76,
  text('Production Report'!$D76,"m/d/yyyy")&amp;"|"&amp;F77&amp;"|"&amp;G77,
  ""
)</f>
        <v>3/5/2020|Set 2|Mtex- 2</v>
      </c>
      <c r="D76" s="35" t="str">
        <f>IF(
  'Production Report'!$D76,
  'Production Report'!$E76,
  ""
)</f>
        <v>Rakesh</v>
      </c>
      <c r="E76" s="35" t="str">
        <f>IF(
  'Production Report'!$D76,
  'Production Report'!$F76,
  ""
)</f>
        <v>Day</v>
      </c>
      <c r="F76" s="35" t="str">
        <f>IF(
  'Production Report'!$D76,
  'Production Report'!$G76,
  ""
)</f>
        <v>Set 1</v>
      </c>
      <c r="G76" s="35" t="str">
        <f>IF(
  'Production Report'!$D76,
  'Production Report'!$H76,
  ""
)</f>
        <v>Sheen 2</v>
      </c>
      <c r="H76" s="35" t="str">
        <f>IF(
  'Production Report'!$D76,
  'Production Report'!$M76,
  ""
)</f>
        <v>174292</v>
      </c>
    </row>
    <row r="77" ht="15.75" customHeight="1">
      <c r="A77" s="35" t="str">
        <f>IF(
  'Production Report'!$D77,
  text('Production Report'!$D77,"m/d/yyyy")&amp;"|"&amp;'Production Report'!$E77,
  ""
)</f>
        <v>3/5/2020|Niranjan</v>
      </c>
      <c r="B77" s="35" t="str">
        <f>IF(
  'Production Report'!$D77,
  $A77&amp;"|"&amp;$H77,
  ""
)</f>
        <v>3/5/2020|Niranjan|221761</v>
      </c>
      <c r="C77" s="14" t="str">
        <f>IF(
  'Production Report'!$D77,
  text('Production Report'!$D77,"m/d/yyyy")&amp;"|"&amp;F78&amp;"|"&amp;G78,
  ""
)</f>
        <v>3/5/2020|Set 2|Feiya - 2</v>
      </c>
      <c r="D77" s="35" t="str">
        <f>IF(
  'Production Report'!$D77,
  'Production Report'!$E77,
  ""
)</f>
        <v>Niranjan</v>
      </c>
      <c r="E77" s="35" t="str">
        <f>IF(
  'Production Report'!$D77,
  'Production Report'!$F77,
  ""
)</f>
        <v>Day</v>
      </c>
      <c r="F77" s="35" t="str">
        <f>IF(
  'Production Report'!$D77,
  'Production Report'!$G77,
  ""
)</f>
        <v>Set 2</v>
      </c>
      <c r="G77" s="35" t="str">
        <f>IF(
  'Production Report'!$D77,
  'Production Report'!$H77,
  ""
)</f>
        <v>Mtex- 2</v>
      </c>
      <c r="H77" s="35" t="str">
        <f>IF(
  'Production Report'!$D77,
  'Production Report'!$M77,
  ""
)</f>
        <v>221761</v>
      </c>
    </row>
    <row r="78" ht="15.75" customHeight="1">
      <c r="A78" s="35" t="str">
        <f>IF(
  'Production Report'!$D78,
  text('Production Report'!$D78,"m/d/yyyy")&amp;"|"&amp;'Production Report'!$E78,
  ""
)</f>
        <v>3/5/2020|Anand</v>
      </c>
      <c r="B78" s="35" t="str">
        <f>IF(
  'Production Report'!$D78,
  $A78&amp;"|"&amp;$H78,
  ""
)</f>
        <v>3/5/2020|Anand|193645</v>
      </c>
      <c r="C78" s="14" t="str">
        <f>IF(
  'Production Report'!$D78,
  text('Production Report'!$D78,"m/d/yyyy")&amp;"|"&amp;F79&amp;"|"&amp;G79,
  ""
)</f>
        <v>3/5/2020|Set 2|Feiya - 2</v>
      </c>
      <c r="D78" s="35" t="str">
        <f>IF(
  'Production Report'!$D78,
  'Production Report'!$E78,
  ""
)</f>
        <v>Anand</v>
      </c>
      <c r="E78" s="35" t="str">
        <f>IF(
  'Production Report'!$D78,
  'Production Report'!$F78,
  ""
)</f>
        <v>Day</v>
      </c>
      <c r="F78" s="35" t="str">
        <f>IF(
  'Production Report'!$D78,
  'Production Report'!$G78,
  ""
)</f>
        <v>Set 2</v>
      </c>
      <c r="G78" s="35" t="str">
        <f>IF(
  'Production Report'!$D78,
  'Production Report'!$H78,
  ""
)</f>
        <v>Feiya - 2</v>
      </c>
      <c r="H78" s="35" t="str">
        <f>IF(
  'Production Report'!$D78,
  'Production Report'!$M78,
  ""
)</f>
        <v>193645</v>
      </c>
    </row>
    <row r="79" ht="15.75" customHeight="1">
      <c r="A79" s="35" t="str">
        <f>IF(
  'Production Report'!$D79,
  text('Production Report'!$D79,"m/d/yyyy")&amp;"|"&amp;'Production Report'!$E79,
  ""
)</f>
        <v>3/5/2020|Anand</v>
      </c>
      <c r="B79" s="35" t="str">
        <f>IF(
  'Production Report'!$D79,
  $A79&amp;"|"&amp;$H79,
  ""
)</f>
        <v>3/5/2020|Anand|</v>
      </c>
      <c r="C79" s="14" t="str">
        <f>IF(
  'Production Report'!$D79,
  text('Production Report'!$D79,"m/d/yyyy")&amp;"|"&amp;F80&amp;"|"&amp;G80,
  ""
)</f>
        <v>3/5/2020|Set 3|Feiya - 1</v>
      </c>
      <c r="D79" s="35" t="str">
        <f>IF(
  'Production Report'!$D79,
  'Production Report'!$E79,
  ""
)</f>
        <v>Anand</v>
      </c>
      <c r="E79" s="35" t="str">
        <f>IF(
  'Production Report'!$D79,
  'Production Report'!$F79,
  ""
)</f>
        <v>Day</v>
      </c>
      <c r="F79" s="35" t="str">
        <f>IF(
  'Production Report'!$D79,
  'Production Report'!$G79,
  ""
)</f>
        <v>Set 2</v>
      </c>
      <c r="G79" s="35" t="str">
        <f>IF(
  'Production Report'!$D79,
  'Production Report'!$H79,
  ""
)</f>
        <v>Feiya - 2</v>
      </c>
      <c r="H79" s="35" t="str">
        <f>IF(
  'Production Report'!$D79,
  'Production Report'!$M79,
  ""
)</f>
        <v/>
      </c>
    </row>
    <row r="80" ht="15.75" customHeight="1">
      <c r="A80" s="35" t="str">
        <f>IF(
  'Production Report'!$D80,
  text('Production Report'!$D80,"m/d/yyyy")&amp;"|"&amp;'Production Report'!$E80,
  ""
)</f>
        <v>3/5/2020|</v>
      </c>
      <c r="B80" s="35" t="str">
        <f>IF(
  'Production Report'!$D80,
  $A80&amp;"|"&amp;$H80,
  ""
)</f>
        <v>3/5/2020||</v>
      </c>
      <c r="C80" s="14" t="str">
        <f>IF(
  'Production Report'!$D80,
  text('Production Report'!$D80,"m/d/yyyy")&amp;"|"&amp;F81&amp;"|"&amp;G81,
  ""
)</f>
        <v>3/5/2020|Set 3|Mtex- 1</v>
      </c>
      <c r="D80" s="35" t="str">
        <f>IF(
  'Production Report'!$D80,
  'Production Report'!$E80,
  ""
)</f>
        <v/>
      </c>
      <c r="E80" s="35" t="str">
        <f>IF(
  'Production Report'!$D80,
  'Production Report'!$F80,
  ""
)</f>
        <v>Day</v>
      </c>
      <c r="F80" s="35" t="str">
        <f>IF(
  'Production Report'!$D80,
  'Production Report'!$G80,
  ""
)</f>
        <v>Set 3</v>
      </c>
      <c r="G80" s="35" t="str">
        <f>IF(
  'Production Report'!$D80,
  'Production Report'!$H80,
  ""
)</f>
        <v>Feiya - 1</v>
      </c>
      <c r="H80" s="35" t="str">
        <f>IF(
  'Production Report'!$D80,
  'Production Report'!$M80,
  ""
)</f>
        <v/>
      </c>
    </row>
    <row r="81" ht="15.75" customHeight="1">
      <c r="A81" s="35" t="str">
        <f>IF(
  'Production Report'!$D81,
  text('Production Report'!$D81,"m/d/yyyy")&amp;"|"&amp;'Production Report'!$E81,
  ""
)</f>
        <v>3/5/2020|Guddu</v>
      </c>
      <c r="B81" s="35" t="str">
        <f>IF(
  'Production Report'!$D81,
  $A81&amp;"|"&amp;$H81,
  ""
)</f>
        <v>3/5/2020|Guddu|171770</v>
      </c>
      <c r="C81" s="14" t="str">
        <f>IF(
  'Production Report'!$D81,
  text('Production Report'!$D81,"m/d/yyyy")&amp;"|"&amp;F82&amp;"|"&amp;G82,
  ""
)</f>
        <v>3/5/2020|Set 4|24 head</v>
      </c>
      <c r="D81" s="35" t="str">
        <f>IF(
  'Production Report'!$D81,
  'Production Report'!$E81,
  ""
)</f>
        <v>Guddu</v>
      </c>
      <c r="E81" s="35" t="str">
        <f>IF(
  'Production Report'!$D81,
  'Production Report'!$F81,
  ""
)</f>
        <v>Day</v>
      </c>
      <c r="F81" s="35" t="str">
        <f>IF(
  'Production Report'!$D81,
  'Production Report'!$G81,
  ""
)</f>
        <v>Set 3</v>
      </c>
      <c r="G81" s="35" t="str">
        <f>IF(
  'Production Report'!$D81,
  'Production Report'!$H81,
  ""
)</f>
        <v>Mtex- 1</v>
      </c>
      <c r="H81" s="35" t="str">
        <f>IF(
  'Production Report'!$D81,
  'Production Report'!$M81,
  ""
)</f>
        <v>171770</v>
      </c>
    </row>
    <row r="82" ht="15.75" customHeight="1">
      <c r="A82" s="35" t="str">
        <f>IF(
  'Production Report'!$D82,
  text('Production Report'!$D82,"m/d/yyyy")&amp;"|"&amp;'Production Report'!$E82,
  ""
)</f>
        <v>3/5/2020|Deepak Patil</v>
      </c>
      <c r="B82" s="35" t="str">
        <f>IF(
  'Production Report'!$D82,
  $A82&amp;"|"&amp;$H82,
  ""
)</f>
        <v>3/5/2020|Deepak Patil|165132</v>
      </c>
      <c r="C82" s="14" t="str">
        <f>IF(
  'Production Report'!$D82,
  text('Production Report'!$D82,"m/d/yyyy")&amp;"|"&amp;F83&amp;"|"&amp;G83,
  ""
)</f>
        <v>3/5/2020|Set 4|Feiya- 16</v>
      </c>
      <c r="D82" s="35" t="str">
        <f>IF(
  'Production Report'!$D82,
  'Production Report'!$E82,
  ""
)</f>
        <v>Deepak Patil</v>
      </c>
      <c r="E82" s="35" t="str">
        <f>IF(
  'Production Report'!$D82,
  'Production Report'!$F82,
  ""
)</f>
        <v>Day</v>
      </c>
      <c r="F82" s="35" t="str">
        <f>IF(
  'Production Report'!$D82,
  'Production Report'!$G82,
  ""
)</f>
        <v>Set 4</v>
      </c>
      <c r="G82" s="35" t="str">
        <f>IF(
  'Production Report'!$D82,
  'Production Report'!$H82,
  ""
)</f>
        <v>24 head</v>
      </c>
      <c r="H82" s="35" t="str">
        <f>IF(
  'Production Report'!$D82,
  'Production Report'!$M82,
  ""
)</f>
        <v>165132</v>
      </c>
    </row>
    <row r="83" ht="15.75" customHeight="1">
      <c r="A83" s="35" t="str">
        <f>IF(
  'Production Report'!$D83,
  text('Production Report'!$D83,"m/d/yyyy")&amp;"|"&amp;'Production Report'!$E83,
  ""
)</f>
        <v>3/5/2020|Deepak Patil</v>
      </c>
      <c r="B83" s="35" t="str">
        <f>IF(
  'Production Report'!$D83,
  $A83&amp;"|"&amp;$H83,
  ""
)</f>
        <v>3/5/2020|Deepak Patil|165345</v>
      </c>
      <c r="C83" s="14" t="str">
        <f>IF(
  'Production Report'!$D83,
  text('Production Report'!$D83,"m/d/yyyy")&amp;"|"&amp;F84&amp;"|"&amp;G84,
  ""
)</f>
        <v>3/5/2020|Set 4|Feiya- 16</v>
      </c>
      <c r="D83" s="35" t="str">
        <f>IF(
  'Production Report'!$D83,
  'Production Report'!$E83,
  ""
)</f>
        <v>Deepak Patil</v>
      </c>
      <c r="E83" s="35" t="str">
        <f>IF(
  'Production Report'!$D83,
  'Production Report'!$F83,
  ""
)</f>
        <v>Day</v>
      </c>
      <c r="F83" s="35" t="str">
        <f>IF(
  'Production Report'!$D83,
  'Production Report'!$G83,
  ""
)</f>
        <v>Set 4</v>
      </c>
      <c r="G83" s="35" t="str">
        <f>IF(
  'Production Report'!$D83,
  'Production Report'!$H83,
  ""
)</f>
        <v>Feiya- 16</v>
      </c>
      <c r="H83" s="35" t="str">
        <f>IF(
  'Production Report'!$D83,
  'Production Report'!$M83,
  ""
)</f>
        <v>165345</v>
      </c>
    </row>
    <row r="84" ht="15.75" customHeight="1">
      <c r="A84" s="35" t="str">
        <f>IF(
  'Production Report'!$D84,
  text('Production Report'!$D84,"m/d/yyyy")&amp;"|"&amp;'Production Report'!$E84,
  ""
)</f>
        <v>3/5/2020|Deepak Patil</v>
      </c>
      <c r="B84" s="35" t="str">
        <f>IF(
  'Production Report'!$D84,
  $A84&amp;"|"&amp;$H84,
  ""
)</f>
        <v>3/5/2020|Deepak Patil|</v>
      </c>
      <c r="C84" s="14" t="str">
        <f>IF(
  'Production Report'!$D84,
  text('Production Report'!$D84,"m/d/yyyy")&amp;"|"&amp;F85&amp;"|"&amp;G85,
  ""
)</f>
        <v>3/5/2020|Set 5|SWF - 1</v>
      </c>
      <c r="D84" s="35" t="str">
        <f>IF(
  'Production Report'!$D84,
  'Production Report'!$E84,
  ""
)</f>
        <v>Deepak Patil</v>
      </c>
      <c r="E84" s="35" t="str">
        <f>IF(
  'Production Report'!$D84,
  'Production Report'!$F84,
  ""
)</f>
        <v>Day</v>
      </c>
      <c r="F84" s="35" t="str">
        <f>IF(
  'Production Report'!$D84,
  'Production Report'!$G84,
  ""
)</f>
        <v>Set 4</v>
      </c>
      <c r="G84" s="35" t="str">
        <f>IF(
  'Production Report'!$D84,
  'Production Report'!$H84,
  ""
)</f>
        <v>Feiya- 16</v>
      </c>
      <c r="H84" s="35" t="str">
        <f>IF(
  'Production Report'!$D84,
  'Production Report'!$M84,
  ""
)</f>
        <v/>
      </c>
    </row>
    <row r="85" ht="15.75" customHeight="1">
      <c r="A85" s="35" t="str">
        <f>IF(
  'Production Report'!$D85,
  text('Production Report'!$D85,"m/d/yyyy")&amp;"|"&amp;'Production Report'!$E85,
  ""
)</f>
        <v>3/5/2020|Laxmikant</v>
      </c>
      <c r="B85" s="35" t="str">
        <f>IF(
  'Production Report'!$D85,
  $A85&amp;"|"&amp;$H85,
  ""
)</f>
        <v>3/5/2020|Laxmikant|226268</v>
      </c>
      <c r="C85" s="14" t="str">
        <f>IF(
  'Production Report'!$D85,
  text('Production Report'!$D85,"m/d/yyyy")&amp;"|"&amp;F86&amp;"|"&amp;G86,
  ""
)</f>
        <v>3/5/2020|Set 5|SWF - 1</v>
      </c>
      <c r="D85" s="35" t="str">
        <f>IF(
  'Production Report'!$D85,
  'Production Report'!$E85,
  ""
)</f>
        <v>Laxmikant</v>
      </c>
      <c r="E85" s="35" t="str">
        <f>IF(
  'Production Report'!$D85,
  'Production Report'!$F85,
  ""
)</f>
        <v>Day</v>
      </c>
      <c r="F85" s="35" t="str">
        <f>IF(
  'Production Report'!$D85,
  'Production Report'!$G85,
  ""
)</f>
        <v>Set 5</v>
      </c>
      <c r="G85" s="35" t="str">
        <f>IF(
  'Production Report'!$D85,
  'Production Report'!$H85,
  ""
)</f>
        <v>SWF - 1</v>
      </c>
      <c r="H85" s="35" t="str">
        <f>IF(
  'Production Report'!$D85,
  'Production Report'!$M85,
  ""
)</f>
        <v>226268</v>
      </c>
    </row>
    <row r="86" ht="15.75" customHeight="1">
      <c r="A86" s="35" t="str">
        <f>IF(
  'Production Report'!$D86,
  text('Production Report'!$D86,"m/d/yyyy")&amp;"|"&amp;'Production Report'!$E86,
  ""
)</f>
        <v>3/5/2020|Laxmikant</v>
      </c>
      <c r="B86" s="35" t="str">
        <f>IF(
  'Production Report'!$D86,
  $A86&amp;"|"&amp;$H86,
  ""
)</f>
        <v>3/5/2020|Laxmikant|</v>
      </c>
      <c r="C86" s="14" t="str">
        <f>IF(
  'Production Report'!$D86,
  text('Production Report'!$D86,"m/d/yyyy")&amp;"|"&amp;F87&amp;"|"&amp;G87,
  ""
)</f>
        <v>3/5/2020|Set 5|SWF - 2</v>
      </c>
      <c r="D86" s="35" t="str">
        <f>IF(
  'Production Report'!$D86,
  'Production Report'!$E86,
  ""
)</f>
        <v>Laxmikant</v>
      </c>
      <c r="E86" s="35" t="str">
        <f>IF(
  'Production Report'!$D86,
  'Production Report'!$F86,
  ""
)</f>
        <v>Day</v>
      </c>
      <c r="F86" s="35" t="str">
        <f>IF(
  'Production Report'!$D86,
  'Production Report'!$G86,
  ""
)</f>
        <v>Set 5</v>
      </c>
      <c r="G86" s="35" t="str">
        <f>IF(
  'Production Report'!$D86,
  'Production Report'!$H86,
  ""
)</f>
        <v>SWF - 1</v>
      </c>
      <c r="H86" s="35" t="str">
        <f>IF(
  'Production Report'!$D86,
  'Production Report'!$M86,
  ""
)</f>
        <v/>
      </c>
    </row>
    <row r="87" ht="15.75" customHeight="1">
      <c r="A87" s="35" t="str">
        <f>IF(
  'Production Report'!$D87,
  text('Production Report'!$D87,"m/d/yyyy")&amp;"|"&amp;'Production Report'!$E87,
  ""
)</f>
        <v>3/5/2020|Raj</v>
      </c>
      <c r="B87" s="35" t="str">
        <f>IF(
  'Production Report'!$D87,
  $A87&amp;"|"&amp;$H87,
  ""
)</f>
        <v>3/5/2020|Raj|228935</v>
      </c>
      <c r="C87" s="14" t="str">
        <f>IF(
  'Production Report'!$D87,
  text('Production Report'!$D87,"m/d/yyyy")&amp;"|"&amp;F88&amp;"|"&amp;G88,
  ""
)</f>
        <v>3/5/2020|Set 5|SWF - 2</v>
      </c>
      <c r="D87" s="35" t="str">
        <f>IF(
  'Production Report'!$D87,
  'Production Report'!$E87,
  ""
)</f>
        <v>Raj</v>
      </c>
      <c r="E87" s="35" t="str">
        <f>IF(
  'Production Report'!$D87,
  'Production Report'!$F87,
  ""
)</f>
        <v>Day</v>
      </c>
      <c r="F87" s="35" t="str">
        <f>IF(
  'Production Report'!$D87,
  'Production Report'!$G87,
  ""
)</f>
        <v>Set 5</v>
      </c>
      <c r="G87" s="35" t="str">
        <f>IF(
  'Production Report'!$D87,
  'Production Report'!$H87,
  ""
)</f>
        <v>SWF - 2</v>
      </c>
      <c r="H87" s="35" t="str">
        <f>IF(
  'Production Report'!$D87,
  'Production Report'!$M87,
  ""
)</f>
        <v>228935</v>
      </c>
    </row>
    <row r="88" ht="15.75" customHeight="1">
      <c r="A88" s="35" t="str">
        <f>IF(
  'Production Report'!$D88,
  text('Production Report'!$D88,"m/d/yyyy")&amp;"|"&amp;'Production Report'!$E88,
  ""
)</f>
        <v>3/5/2020|Raj</v>
      </c>
      <c r="B88" s="35" t="str">
        <f>IF(
  'Production Report'!$D88,
  $A88&amp;"|"&amp;$H88,
  ""
)</f>
        <v>3/5/2020|Raj|</v>
      </c>
      <c r="C88" s="14" t="str">
        <f>IF(
  'Production Report'!$D88,
  text('Production Report'!$D88,"m/d/yyyy")&amp;"|"&amp;F89&amp;"|"&amp;G89,
  ""
)</f>
        <v>3/5/2020|Set 1|Sheen 1</v>
      </c>
      <c r="D88" s="35" t="str">
        <f>IF(
  'Production Report'!$D88,
  'Production Report'!$E88,
  ""
)</f>
        <v>Raj</v>
      </c>
      <c r="E88" s="35" t="str">
        <f>IF(
  'Production Report'!$D88,
  'Production Report'!$F88,
  ""
)</f>
        <v>Day</v>
      </c>
      <c r="F88" s="35" t="str">
        <f>IF(
  'Production Report'!$D88,
  'Production Report'!$G88,
  ""
)</f>
        <v>Set 5</v>
      </c>
      <c r="G88" s="35" t="str">
        <f>IF(
  'Production Report'!$D88,
  'Production Report'!$H88,
  ""
)</f>
        <v>SWF - 2</v>
      </c>
      <c r="H88" s="35" t="str">
        <f>IF(
  'Production Report'!$D88,
  'Production Report'!$M88,
  ""
)</f>
        <v/>
      </c>
    </row>
    <row r="89" ht="15.75" customHeight="1">
      <c r="A89" s="35" t="str">
        <f>IF(
  'Production Report'!$D89,
  text('Production Report'!$D89,"m/d/yyyy")&amp;"|"&amp;'Production Report'!$E89,
  ""
)</f>
        <v>3/5/2020|Keshav Patil</v>
      </c>
      <c r="B89" s="35" t="str">
        <f>IF(
  'Production Report'!$D89,
  $A89&amp;"|"&amp;$H89,
  ""
)</f>
        <v>3/5/2020|Keshav Patil|193120</v>
      </c>
      <c r="C89" s="14" t="str">
        <f>IF(
  'Production Report'!$D89,
  text('Production Report'!$D89,"m/d/yyyy")&amp;"|"&amp;F90&amp;"|"&amp;G90,
  ""
)</f>
        <v>3/5/2020|Set 1|Sheen 2</v>
      </c>
      <c r="D89" s="35" t="str">
        <f>IF(
  'Production Report'!$D89,
  'Production Report'!$E89,
  ""
)</f>
        <v>Keshav Patil</v>
      </c>
      <c r="E89" s="35" t="str">
        <f>IF(
  'Production Report'!$D89,
  'Production Report'!$F89,
  ""
)</f>
        <v>Night</v>
      </c>
      <c r="F89" s="35" t="str">
        <f>IF(
  'Production Report'!$D89,
  'Production Report'!$G89,
  ""
)</f>
        <v>Set 1</v>
      </c>
      <c r="G89" s="35" t="str">
        <f>IF(
  'Production Report'!$D89,
  'Production Report'!$H89,
  ""
)</f>
        <v>Sheen 1</v>
      </c>
      <c r="H89" s="35" t="str">
        <f>IF(
  'Production Report'!$D89,
  'Production Report'!$M89,
  ""
)</f>
        <v>193120</v>
      </c>
    </row>
    <row r="90" ht="15.75" customHeight="1">
      <c r="A90" s="35" t="str">
        <f>IF(
  'Production Report'!$D90,
  text('Production Report'!$D90,"m/d/yyyy")&amp;"|"&amp;'Production Report'!$E90,
  ""
)</f>
        <v>3/5/2020|Keshav Patil</v>
      </c>
      <c r="B90" s="35" t="str">
        <f>IF(
  'Production Report'!$D90,
  $A90&amp;"|"&amp;$H90,
  ""
)</f>
        <v>3/5/2020|Keshav Patil|182896</v>
      </c>
      <c r="C90" s="14" t="str">
        <f>IF(
  'Production Report'!$D90,
  text('Production Report'!$D90,"m/d/yyyy")&amp;"|"&amp;F91&amp;"|"&amp;G91,
  ""
)</f>
        <v>3/5/2020|Set 1|Sheen 2</v>
      </c>
      <c r="D90" s="35" t="str">
        <f>IF(
  'Production Report'!$D90,
  'Production Report'!$E90,
  ""
)</f>
        <v>Keshav Patil</v>
      </c>
      <c r="E90" s="35" t="str">
        <f>IF(
  'Production Report'!$D90,
  'Production Report'!$F90,
  ""
)</f>
        <v>Night</v>
      </c>
      <c r="F90" s="35" t="str">
        <f>IF(
  'Production Report'!$D90,
  'Production Report'!$G90,
  ""
)</f>
        <v>Set 1</v>
      </c>
      <c r="G90" s="35" t="str">
        <f>IF(
  'Production Report'!$D90,
  'Production Report'!$H90,
  ""
)</f>
        <v>Sheen 2</v>
      </c>
      <c r="H90" s="35" t="str">
        <f>IF(
  'Production Report'!$D90,
  'Production Report'!$M90,
  ""
)</f>
        <v>182896</v>
      </c>
    </row>
    <row r="91" ht="15.75" customHeight="1">
      <c r="A91" s="35" t="str">
        <f>IF(
  'Production Report'!$D91,
  text('Production Report'!$D91,"m/d/yyyy")&amp;"|"&amp;'Production Report'!$E91,
  ""
)</f>
        <v>3/5/2020|Keshav Patil</v>
      </c>
      <c r="B91" s="35" t="str">
        <f>IF(
  'Production Report'!$D91,
  $A91&amp;"|"&amp;$H91,
  ""
)</f>
        <v>3/5/2020|Keshav Patil|</v>
      </c>
      <c r="C91" s="14" t="str">
        <f>IF(
  'Production Report'!$D91,
  text('Production Report'!$D91,"m/d/yyyy")&amp;"|"&amp;F92&amp;"|"&amp;G92,
  ""
)</f>
        <v>3/5/2020|Set 2|Mtex- 2</v>
      </c>
      <c r="D91" s="35" t="str">
        <f>IF(
  'Production Report'!$D91,
  'Production Report'!$E91,
  ""
)</f>
        <v>Keshav Patil</v>
      </c>
      <c r="E91" s="35" t="str">
        <f>IF(
  'Production Report'!$D91,
  'Production Report'!$F91,
  ""
)</f>
        <v>Night</v>
      </c>
      <c r="F91" s="35" t="str">
        <f>IF(
  'Production Report'!$D91,
  'Production Report'!$G91,
  ""
)</f>
        <v>Set 1</v>
      </c>
      <c r="G91" s="35" t="str">
        <f>IF(
  'Production Report'!$D91,
  'Production Report'!$H91,
  ""
)</f>
        <v>Sheen 2</v>
      </c>
      <c r="H91" s="35" t="str">
        <f>IF(
  'Production Report'!$D91,
  'Production Report'!$M91,
  ""
)</f>
        <v/>
      </c>
    </row>
    <row r="92" ht="15.75" customHeight="1">
      <c r="A92" s="35" t="str">
        <f>IF(
  'Production Report'!$D92,
  text('Production Report'!$D92,"m/d/yyyy")&amp;"|"&amp;'Production Report'!$E92,
  ""
)</f>
        <v>3/5/2020|Kayam</v>
      </c>
      <c r="B92" s="35" t="str">
        <f>IF(
  'Production Report'!$D92,
  $A92&amp;"|"&amp;$H92,
  ""
)</f>
        <v>3/5/2020|Kayam|160105</v>
      </c>
      <c r="C92" s="14" t="str">
        <f>IF(
  'Production Report'!$D92,
  text('Production Report'!$D92,"m/d/yyyy")&amp;"|"&amp;F93&amp;"|"&amp;G93,
  ""
)</f>
        <v>3/5/2020|Set 2|Feiya - 2</v>
      </c>
      <c r="D92" s="35" t="str">
        <f>IF(
  'Production Report'!$D92,
  'Production Report'!$E92,
  ""
)</f>
        <v>Kayam</v>
      </c>
      <c r="E92" s="35" t="str">
        <f>IF(
  'Production Report'!$D92,
  'Production Report'!$F92,
  ""
)</f>
        <v>Night</v>
      </c>
      <c r="F92" s="35" t="str">
        <f>IF(
  'Production Report'!$D92,
  'Production Report'!$G92,
  ""
)</f>
        <v>Set 2</v>
      </c>
      <c r="G92" s="35" t="str">
        <f>IF(
  'Production Report'!$D92,
  'Production Report'!$H92,
  ""
)</f>
        <v>Mtex- 2</v>
      </c>
      <c r="H92" s="35" t="str">
        <f>IF(
  'Production Report'!$D92,
  'Production Report'!$M92,
  ""
)</f>
        <v>160105</v>
      </c>
    </row>
    <row r="93" ht="15.75" customHeight="1">
      <c r="A93" s="35" t="str">
        <f>IF(
  'Production Report'!$D93,
  text('Production Report'!$D93,"m/d/yyyy")&amp;"|"&amp;'Production Report'!$E93,
  ""
)</f>
        <v>3/5/2020|Kayam</v>
      </c>
      <c r="B93" s="35" t="str">
        <f>IF(
  'Production Report'!$D93,
  $A93&amp;"|"&amp;$H93,
  ""
)</f>
        <v>3/5/2020|Kayam|171020</v>
      </c>
      <c r="C93" s="14" t="str">
        <f>IF(
  'Production Report'!$D93,
  text('Production Report'!$D93,"m/d/yyyy")&amp;"|"&amp;F94&amp;"|"&amp;G94,
  ""
)</f>
        <v>3/5/2020|Set 3|Feiya - 1</v>
      </c>
      <c r="D93" s="35" t="str">
        <f>IF(
  'Production Report'!$D93,
  'Production Report'!$E93,
  ""
)</f>
        <v>Kayam</v>
      </c>
      <c r="E93" s="35" t="str">
        <f>IF(
  'Production Report'!$D93,
  'Production Report'!$F93,
  ""
)</f>
        <v>Night</v>
      </c>
      <c r="F93" s="35" t="str">
        <f>IF(
  'Production Report'!$D93,
  'Production Report'!$G93,
  ""
)</f>
        <v>Set 2</v>
      </c>
      <c r="G93" s="35" t="str">
        <f>IF(
  'Production Report'!$D93,
  'Production Report'!$H93,
  ""
)</f>
        <v>Feiya - 2</v>
      </c>
      <c r="H93" s="35" t="str">
        <f>IF(
  'Production Report'!$D93,
  'Production Report'!$M93,
  ""
)</f>
        <v>171020</v>
      </c>
    </row>
    <row r="94" ht="15.75" customHeight="1">
      <c r="A94" s="35" t="str">
        <f>IF(
  'Production Report'!$D94,
  text('Production Report'!$D94,"m/d/yyyy")&amp;"|"&amp;'Production Report'!$E94,
  ""
)</f>
        <v>3/5/2020|</v>
      </c>
      <c r="B94" s="35" t="str">
        <f>IF(
  'Production Report'!$D94,
  $A94&amp;"|"&amp;$H94,
  ""
)</f>
        <v>3/5/2020||</v>
      </c>
      <c r="C94" s="14" t="str">
        <f>IF(
  'Production Report'!$D94,
  text('Production Report'!$D94,"m/d/yyyy")&amp;"|"&amp;F95&amp;"|"&amp;G95,
  ""
)</f>
        <v>3/5/2020|Set 3|Mtex- 1</v>
      </c>
      <c r="D94" s="35" t="str">
        <f>IF(
  'Production Report'!$D94,
  'Production Report'!$E94,
  ""
)</f>
        <v/>
      </c>
      <c r="E94" s="35" t="str">
        <f>IF(
  'Production Report'!$D94,
  'Production Report'!$F94,
  ""
)</f>
        <v>Night</v>
      </c>
      <c r="F94" s="35" t="str">
        <f>IF(
  'Production Report'!$D94,
  'Production Report'!$G94,
  ""
)</f>
        <v>Set 3</v>
      </c>
      <c r="G94" s="35" t="str">
        <f>IF(
  'Production Report'!$D94,
  'Production Report'!$H94,
  ""
)</f>
        <v>Feiya - 1</v>
      </c>
      <c r="H94" s="35" t="str">
        <f>IF(
  'Production Report'!$D94,
  'Production Report'!$M94,
  ""
)</f>
        <v/>
      </c>
    </row>
    <row r="95" ht="15.75" customHeight="1">
      <c r="A95" s="35" t="str">
        <f>IF(
  'Production Report'!$D95,
  text('Production Report'!$D95,"m/d/yyyy")&amp;"|"&amp;'Production Report'!$E95,
  ""
)</f>
        <v>3/5/2020|Rahul </v>
      </c>
      <c r="B95" s="35" t="str">
        <f>IF(
  'Production Report'!$D95,
  $A95&amp;"|"&amp;$H95,
  ""
)</f>
        <v>3/5/2020|Rahul |150241</v>
      </c>
      <c r="C95" s="14" t="str">
        <f>IF(
  'Production Report'!$D95,
  text('Production Report'!$D95,"m/d/yyyy")&amp;"|"&amp;F96&amp;"|"&amp;G96,
  ""
)</f>
        <v>3/5/2020|Set 3|Mtex- 1</v>
      </c>
      <c r="D95" s="35" t="str">
        <f>IF(
  'Production Report'!$D95,
  'Production Report'!$E95,
  ""
)</f>
        <v>Rahul </v>
      </c>
      <c r="E95" s="35" t="str">
        <f>IF(
  'Production Report'!$D95,
  'Production Report'!$F95,
  ""
)</f>
        <v>Night</v>
      </c>
      <c r="F95" s="35" t="str">
        <f>IF(
  'Production Report'!$D95,
  'Production Report'!$G95,
  ""
)</f>
        <v>Set 3</v>
      </c>
      <c r="G95" s="35" t="str">
        <f>IF(
  'Production Report'!$D95,
  'Production Report'!$H95,
  ""
)</f>
        <v>Mtex- 1</v>
      </c>
      <c r="H95" s="35" t="str">
        <f>IF(
  'Production Report'!$D95,
  'Production Report'!$M95,
  ""
)</f>
        <v>150241</v>
      </c>
    </row>
    <row r="96" ht="15.75" customHeight="1">
      <c r="A96" s="35" t="str">
        <f>IF(
  'Production Report'!$D96,
  text('Production Report'!$D96,"m/d/yyyy")&amp;"|"&amp;'Production Report'!$E96,
  ""
)</f>
        <v>3/5/2020|Rahul </v>
      </c>
      <c r="B96" s="35" t="str">
        <f>IF(
  'Production Report'!$D96,
  $A96&amp;"|"&amp;$H96,
  ""
)</f>
        <v>3/5/2020|Rahul |</v>
      </c>
      <c r="C96" s="14" t="str">
        <f>IF(
  'Production Report'!$D96,
  text('Production Report'!$D96,"m/d/yyyy")&amp;"|"&amp;F97&amp;"|"&amp;G97,
  ""
)</f>
        <v>3/5/2020|Set 4|24 head</v>
      </c>
      <c r="D96" s="35" t="str">
        <f>IF(
  'Production Report'!$D96,
  'Production Report'!$E96,
  ""
)</f>
        <v>Rahul </v>
      </c>
      <c r="E96" s="35" t="str">
        <f>IF(
  'Production Report'!$D96,
  'Production Report'!$F96,
  ""
)</f>
        <v>Night</v>
      </c>
      <c r="F96" s="35" t="str">
        <f>IF(
  'Production Report'!$D96,
  'Production Report'!$G96,
  ""
)</f>
        <v>Set 3</v>
      </c>
      <c r="G96" s="35" t="str">
        <f>IF(
  'Production Report'!$D96,
  'Production Report'!$H96,
  ""
)</f>
        <v>Mtex- 1</v>
      </c>
      <c r="H96" s="35" t="str">
        <f>IF(
  'Production Report'!$D96,
  'Production Report'!$M96,
  ""
)</f>
        <v/>
      </c>
    </row>
    <row r="97" ht="15.75" customHeight="1">
      <c r="A97" s="35" t="str">
        <f>IF(
  'Production Report'!$D97,
  text('Production Report'!$D97,"m/d/yyyy")&amp;"|"&amp;'Production Report'!$E97,
  ""
)</f>
        <v>3/5/2020|</v>
      </c>
      <c r="B97" s="35" t="str">
        <f>IF(
  'Production Report'!$D97,
  $A97&amp;"|"&amp;$H97,
  ""
)</f>
        <v>3/5/2020||0</v>
      </c>
      <c r="C97" s="14" t="str">
        <f>IF(
  'Production Report'!$D97,
  text('Production Report'!$D97,"m/d/yyyy")&amp;"|"&amp;F98&amp;"|"&amp;G98,
  ""
)</f>
        <v>3/5/2020|Set 4|Feiya- 16</v>
      </c>
      <c r="D97" s="35" t="str">
        <f>IF(
  'Production Report'!$D97,
  'Production Report'!$E97,
  ""
)</f>
        <v/>
      </c>
      <c r="E97" s="35" t="str">
        <f>IF(
  'Production Report'!$D97,
  'Production Report'!$F97,
  ""
)</f>
        <v>Night</v>
      </c>
      <c r="F97" s="35" t="str">
        <f>IF(
  'Production Report'!$D97,
  'Production Report'!$G97,
  ""
)</f>
        <v>Set 4</v>
      </c>
      <c r="G97" s="35" t="str">
        <f>IF(
  'Production Report'!$D97,
  'Production Report'!$H97,
  ""
)</f>
        <v>24 head</v>
      </c>
      <c r="H97" s="35" t="str">
        <f>IF(
  'Production Report'!$D97,
  'Production Report'!$M97,
  ""
)</f>
        <v>0</v>
      </c>
    </row>
    <row r="98" ht="15.75" customHeight="1">
      <c r="A98" s="35" t="str">
        <f>IF(
  'Production Report'!$D98,
  text('Production Report'!$D98,"m/d/yyyy")&amp;"|"&amp;'Production Report'!$E98,
  ""
)</f>
        <v>3/5/2020|</v>
      </c>
      <c r="B98" s="35" t="str">
        <f>IF(
  'Production Report'!$D98,
  $A98&amp;"|"&amp;$H98,
  ""
)</f>
        <v>3/5/2020||0</v>
      </c>
      <c r="C98" s="14" t="str">
        <f>IF(
  'Production Report'!$D98,
  text('Production Report'!$D98,"m/d/yyyy")&amp;"|"&amp;F99&amp;"|"&amp;G99,
  ""
)</f>
        <v>3/5/2020|Set 5|SWF - 1</v>
      </c>
      <c r="D98" s="35" t="str">
        <f>IF(
  'Production Report'!$D98,
  'Production Report'!$E98,
  ""
)</f>
        <v/>
      </c>
      <c r="E98" s="35" t="str">
        <f>IF(
  'Production Report'!$D98,
  'Production Report'!$F98,
  ""
)</f>
        <v>Night</v>
      </c>
      <c r="F98" s="35" t="str">
        <f>IF(
  'Production Report'!$D98,
  'Production Report'!$G98,
  ""
)</f>
        <v>Set 4</v>
      </c>
      <c r="G98" s="35" t="str">
        <f>IF(
  'Production Report'!$D98,
  'Production Report'!$H98,
  ""
)</f>
        <v>Feiya- 16</v>
      </c>
      <c r="H98" s="35" t="str">
        <f>IF(
  'Production Report'!$D98,
  'Production Report'!$M98,
  ""
)</f>
        <v>0</v>
      </c>
    </row>
    <row r="99" ht="15.75" customHeight="1">
      <c r="A99" s="35" t="str">
        <f>IF(
  'Production Report'!$D99,
  text('Production Report'!$D99,"m/d/yyyy")&amp;"|"&amp;'Production Report'!$E99,
  ""
)</f>
        <v>3/5/2020|</v>
      </c>
      <c r="B99" s="35" t="str">
        <f>IF(
  'Production Report'!$D99,
  $A99&amp;"|"&amp;$H99,
  ""
)</f>
        <v>3/5/2020||0</v>
      </c>
      <c r="C99" s="14" t="str">
        <f>IF(
  'Production Report'!$D99,
  text('Production Report'!$D99,"m/d/yyyy")&amp;"|"&amp;F100&amp;"|"&amp;G100,
  ""
)</f>
        <v>3/5/2020|Set 5|SWF - 2</v>
      </c>
      <c r="D99" s="35" t="str">
        <f>IF(
  'Production Report'!$D99,
  'Production Report'!$E99,
  ""
)</f>
        <v/>
      </c>
      <c r="E99" s="35" t="str">
        <f>IF(
  'Production Report'!$D99,
  'Production Report'!$F99,
  ""
)</f>
        <v>Night</v>
      </c>
      <c r="F99" s="35" t="str">
        <f>IF(
  'Production Report'!$D99,
  'Production Report'!$G99,
  ""
)</f>
        <v>Set 5</v>
      </c>
      <c r="G99" s="35" t="str">
        <f>IF(
  'Production Report'!$D99,
  'Production Report'!$H99,
  ""
)</f>
        <v>SWF - 1</v>
      </c>
      <c r="H99" s="35" t="str">
        <f>IF(
  'Production Report'!$D99,
  'Production Report'!$M99,
  ""
)</f>
        <v>0</v>
      </c>
    </row>
    <row r="100" ht="15.75" customHeight="1">
      <c r="A100" s="35" t="str">
        <f>IF(
  'Production Report'!$D100,
  text('Production Report'!$D100,"m/d/yyyy")&amp;"|"&amp;'Production Report'!$E100,
  ""
)</f>
        <v>3/5/2020|</v>
      </c>
      <c r="B100" s="35" t="str">
        <f>IF(
  'Production Report'!$D100,
  $A100&amp;"|"&amp;$H100,
  ""
)</f>
        <v>3/5/2020||0</v>
      </c>
      <c r="C100" s="14" t="str">
        <f>IF(
  'Production Report'!$D100,
  text('Production Report'!$D100,"m/d/yyyy")&amp;"|"&amp;F101&amp;"|"&amp;G101,
  ""
)</f>
        <v>3/5/2020|Set 1|Sheen 1</v>
      </c>
      <c r="D100" s="35" t="str">
        <f>IF(
  'Production Report'!$D100,
  'Production Report'!$E100,
  ""
)</f>
        <v/>
      </c>
      <c r="E100" s="35" t="str">
        <f>IF(
  'Production Report'!$D100,
  'Production Report'!$F100,
  ""
)</f>
        <v>Night</v>
      </c>
      <c r="F100" s="35" t="str">
        <f>IF(
  'Production Report'!$D100,
  'Production Report'!$G100,
  ""
)</f>
        <v>Set 5</v>
      </c>
      <c r="G100" s="35" t="str">
        <f>IF(
  'Production Report'!$D100,
  'Production Report'!$H100,
  ""
)</f>
        <v>SWF - 2</v>
      </c>
      <c r="H100" s="35" t="str">
        <f>IF(
  'Production Report'!$D100,
  'Production Report'!$M100,
  ""
)</f>
        <v>0</v>
      </c>
    </row>
    <row r="101" ht="15.75" customHeight="1">
      <c r="A101" s="35" t="str">
        <f>IF(
  'Production Report'!$D101,
  text('Production Report'!$D101,"m/d/yyyy")&amp;"|"&amp;'Production Report'!$E101,
  ""
)</f>
        <v>3/6/2020|Rakesh</v>
      </c>
      <c r="B101" s="35" t="str">
        <f>IF(
  'Production Report'!$D101,
  $A101&amp;"|"&amp;$H101,
  ""
)</f>
        <v>3/6/2020|Rakesh|179151</v>
      </c>
      <c r="C101" s="14" t="str">
        <f>IF(
  'Production Report'!$D101,
  text('Production Report'!$D101,"m/d/yyyy")&amp;"|"&amp;F102&amp;"|"&amp;G102,
  ""
)</f>
        <v>3/6/2020|Set 1|Sheen 1</v>
      </c>
      <c r="D101" s="35" t="str">
        <f>IF(
  'Production Report'!$D101,
  'Production Report'!$E101,
  ""
)</f>
        <v>Rakesh</v>
      </c>
      <c r="E101" s="35" t="str">
        <f>IF(
  'Production Report'!$D101,
  'Production Report'!$F101,
  ""
)</f>
        <v>Day</v>
      </c>
      <c r="F101" s="35" t="str">
        <f>IF(
  'Production Report'!$D101,
  'Production Report'!$G101,
  ""
)</f>
        <v>Set 1</v>
      </c>
      <c r="G101" s="35" t="str">
        <f>IF(
  'Production Report'!$D101,
  'Production Report'!$H101,
  ""
)</f>
        <v>Sheen 1</v>
      </c>
      <c r="H101" s="35" t="str">
        <f>IF(
  'Production Report'!$D101,
  'Production Report'!$M101,
  ""
)</f>
        <v>179151</v>
      </c>
    </row>
    <row r="102" ht="15.75" customHeight="1">
      <c r="A102" s="35" t="str">
        <f>IF(
  'Production Report'!$D102,
  text('Production Report'!$D102,"m/d/yyyy")&amp;"|"&amp;'Production Report'!$E102,
  ""
)</f>
        <v>3/6/2020|Rakesh</v>
      </c>
      <c r="B102" s="35" t="str">
        <f>IF(
  'Production Report'!$D102,
  $A102&amp;"|"&amp;$H102,
  ""
)</f>
        <v>3/6/2020|Rakesh|</v>
      </c>
      <c r="C102" s="14" t="str">
        <f>IF(
  'Production Report'!$D102,
  text('Production Report'!$D102,"m/d/yyyy")&amp;"|"&amp;F103&amp;"|"&amp;G103,
  ""
)</f>
        <v>3/6/2020|Set 1|Sheen 2</v>
      </c>
      <c r="D102" s="35" t="str">
        <f>IF(
  'Production Report'!$D102,
  'Production Report'!$E102,
  ""
)</f>
        <v>Rakesh</v>
      </c>
      <c r="E102" s="35" t="str">
        <f>IF(
  'Production Report'!$D102,
  'Production Report'!$F102,
  ""
)</f>
        <v>Day</v>
      </c>
      <c r="F102" s="35" t="str">
        <f>IF(
  'Production Report'!$D102,
  'Production Report'!$G102,
  ""
)</f>
        <v>Set 1</v>
      </c>
      <c r="G102" s="35" t="str">
        <f>IF(
  'Production Report'!$D102,
  'Production Report'!$H102,
  ""
)</f>
        <v>Sheen 1</v>
      </c>
      <c r="H102" s="35" t="str">
        <f>IF(
  'Production Report'!$D102,
  'Production Report'!$M102,
  ""
)</f>
        <v/>
      </c>
    </row>
    <row r="103" ht="15.75" customHeight="1">
      <c r="A103" s="35" t="str">
        <f>IF(
  'Production Report'!$D103,
  text('Production Report'!$D103,"m/d/yyyy")&amp;"|"&amp;'Production Report'!$E103,
  ""
)</f>
        <v>3/6/2020|Rakesh</v>
      </c>
      <c r="B103" s="35" t="str">
        <f>IF(
  'Production Report'!$D103,
  $A103&amp;"|"&amp;$H103,
  ""
)</f>
        <v>3/6/2020|Rakesh|207719</v>
      </c>
      <c r="C103" s="14" t="str">
        <f>IF(
  'Production Report'!$D103,
  text('Production Report'!$D103,"m/d/yyyy")&amp;"|"&amp;F104&amp;"|"&amp;G104,
  ""
)</f>
        <v>3/6/2020|Set 2|Mtex- 2</v>
      </c>
      <c r="D103" s="35" t="str">
        <f>IF(
  'Production Report'!$D103,
  'Production Report'!$E103,
  ""
)</f>
        <v>Rakesh</v>
      </c>
      <c r="E103" s="35" t="str">
        <f>IF(
  'Production Report'!$D103,
  'Production Report'!$F103,
  ""
)</f>
        <v>Day</v>
      </c>
      <c r="F103" s="35" t="str">
        <f>IF(
  'Production Report'!$D103,
  'Production Report'!$G103,
  ""
)</f>
        <v>Set 1</v>
      </c>
      <c r="G103" s="35" t="str">
        <f>IF(
  'Production Report'!$D103,
  'Production Report'!$H103,
  ""
)</f>
        <v>Sheen 2</v>
      </c>
      <c r="H103" s="35" t="str">
        <f>IF(
  'Production Report'!$D103,
  'Production Report'!$M103,
  ""
)</f>
        <v>207719</v>
      </c>
    </row>
    <row r="104" ht="15.75" customHeight="1">
      <c r="A104" s="35" t="str">
        <f>IF(
  'Production Report'!$D104,
  text('Production Report'!$D104,"m/d/yyyy")&amp;"|"&amp;'Production Report'!$E104,
  ""
)</f>
        <v>3/6/2020|Anand</v>
      </c>
      <c r="B104" s="35" t="str">
        <f>IF(
  'Production Report'!$D104,
  $A104&amp;"|"&amp;$H104,
  ""
)</f>
        <v>3/6/2020|Anand|125695</v>
      </c>
      <c r="C104" s="14" t="str">
        <f>IF(
  'Production Report'!$D104,
  text('Production Report'!$D104,"m/d/yyyy")&amp;"|"&amp;F105&amp;"|"&amp;G105,
  ""
)</f>
        <v>3/6/2020|Set 2|Feiya - 2</v>
      </c>
      <c r="D104" s="35" t="str">
        <f>IF(
  'Production Report'!$D104,
  'Production Report'!$E104,
  ""
)</f>
        <v>Anand</v>
      </c>
      <c r="E104" s="35" t="str">
        <f>IF(
  'Production Report'!$D104,
  'Production Report'!$F104,
  ""
)</f>
        <v>Day</v>
      </c>
      <c r="F104" s="35" t="str">
        <f>IF(
  'Production Report'!$D104,
  'Production Report'!$G104,
  ""
)</f>
        <v>Set 2</v>
      </c>
      <c r="G104" s="35" t="str">
        <f>IF(
  'Production Report'!$D104,
  'Production Report'!$H104,
  ""
)</f>
        <v>Mtex- 2</v>
      </c>
      <c r="H104" s="35" t="str">
        <f>IF(
  'Production Report'!$D104,
  'Production Report'!$M104,
  ""
)</f>
        <v>125695</v>
      </c>
    </row>
    <row r="105" ht="15.75" customHeight="1">
      <c r="A105" s="35" t="str">
        <f>IF(
  'Production Report'!$D105,
  text('Production Report'!$D105,"m/d/yyyy")&amp;"|"&amp;'Production Report'!$E105,
  ""
)</f>
        <v>3/6/2020|Anand</v>
      </c>
      <c r="B105" s="35" t="str">
        <f>IF(
  'Production Report'!$D105,
  $A105&amp;"|"&amp;$H105,
  ""
)</f>
        <v>3/6/2020|Anand|170695</v>
      </c>
      <c r="C105" s="14" t="str">
        <f>IF(
  'Production Report'!$D105,
  text('Production Report'!$D105,"m/d/yyyy")&amp;"|"&amp;F106&amp;"|"&amp;G106,
  ""
)</f>
        <v>3/6/2020|Set 3|Feiya - 1</v>
      </c>
      <c r="D105" s="35" t="str">
        <f>IF(
  'Production Report'!$D105,
  'Production Report'!$E105,
  ""
)</f>
        <v>Anand</v>
      </c>
      <c r="E105" s="35" t="str">
        <f>IF(
  'Production Report'!$D105,
  'Production Report'!$F105,
  ""
)</f>
        <v>Day</v>
      </c>
      <c r="F105" s="35" t="str">
        <f>IF(
  'Production Report'!$D105,
  'Production Report'!$G105,
  ""
)</f>
        <v>Set 2</v>
      </c>
      <c r="G105" s="35" t="str">
        <f>IF(
  'Production Report'!$D105,
  'Production Report'!$H105,
  ""
)</f>
        <v>Feiya - 2</v>
      </c>
      <c r="H105" s="35" t="str">
        <f>IF(
  'Production Report'!$D105,
  'Production Report'!$M105,
  ""
)</f>
        <v>170695</v>
      </c>
    </row>
    <row r="106" ht="15.75" customHeight="1">
      <c r="A106" s="35" t="str">
        <f>IF(
  'Production Report'!$D106,
  text('Production Report'!$D106,"m/d/yyyy")&amp;"|"&amp;'Production Report'!$E106,
  ""
)</f>
        <v>3/6/2020|Niranjan</v>
      </c>
      <c r="B106" s="35" t="str">
        <f>IF(
  'Production Report'!$D106,
  $A106&amp;"|"&amp;$H106,
  ""
)</f>
        <v>3/6/2020|Niranjan|190110</v>
      </c>
      <c r="C106" s="14" t="str">
        <f>IF(
  'Production Report'!$D106,
  text('Production Report'!$D106,"m/d/yyyy")&amp;"|"&amp;F107&amp;"|"&amp;G107,
  ""
)</f>
        <v>3/6/2020|Set 3|Mtex- 1</v>
      </c>
      <c r="D106" s="35" t="str">
        <f>IF(
  'Production Report'!$D106,
  'Production Report'!$E106,
  ""
)</f>
        <v>Niranjan</v>
      </c>
      <c r="E106" s="35" t="str">
        <f>IF(
  'Production Report'!$D106,
  'Production Report'!$F106,
  ""
)</f>
        <v>Day</v>
      </c>
      <c r="F106" s="35" t="str">
        <f>IF(
  'Production Report'!$D106,
  'Production Report'!$G106,
  ""
)</f>
        <v>Set 3</v>
      </c>
      <c r="G106" s="35" t="str">
        <f>IF(
  'Production Report'!$D106,
  'Production Report'!$H106,
  ""
)</f>
        <v>Feiya - 1</v>
      </c>
      <c r="H106" s="35" t="str">
        <f>IF(
  'Production Report'!$D106,
  'Production Report'!$M106,
  ""
)</f>
        <v>190110</v>
      </c>
    </row>
    <row r="107" ht="15.75" customHeight="1">
      <c r="A107" s="35" t="str">
        <f>IF(
  'Production Report'!$D107,
  text('Production Report'!$D107,"m/d/yyyy")&amp;"|"&amp;'Production Report'!$E107,
  ""
)</f>
        <v>3/6/2020|Guddu</v>
      </c>
      <c r="B107" s="35" t="str">
        <f>IF(
  'Production Report'!$D107,
  $A107&amp;"|"&amp;$H107,
  ""
)</f>
        <v>3/6/2020|Guddu|170470</v>
      </c>
      <c r="C107" s="14" t="str">
        <f>IF(
  'Production Report'!$D107,
  text('Production Report'!$D107,"m/d/yyyy")&amp;"|"&amp;F108&amp;"|"&amp;G108,
  ""
)</f>
        <v>3/6/2020|Set 4|24 head</v>
      </c>
      <c r="D107" s="35" t="str">
        <f>IF(
  'Production Report'!$D107,
  'Production Report'!$E107,
  ""
)</f>
        <v>Guddu</v>
      </c>
      <c r="E107" s="35" t="str">
        <f>IF(
  'Production Report'!$D107,
  'Production Report'!$F107,
  ""
)</f>
        <v>Day</v>
      </c>
      <c r="F107" s="35" t="str">
        <f>IF(
  'Production Report'!$D107,
  'Production Report'!$G107,
  ""
)</f>
        <v>Set 3</v>
      </c>
      <c r="G107" s="35" t="str">
        <f>IF(
  'Production Report'!$D107,
  'Production Report'!$H107,
  ""
)</f>
        <v>Mtex- 1</v>
      </c>
      <c r="H107" s="35" t="str">
        <f>IF(
  'Production Report'!$D107,
  'Production Report'!$M107,
  ""
)</f>
        <v>170470</v>
      </c>
    </row>
    <row r="108" ht="15.75" customHeight="1">
      <c r="A108" s="35" t="str">
        <f>IF(
  'Production Report'!$D108,
  text('Production Report'!$D108,"m/d/yyyy")&amp;"|"&amp;'Production Report'!$E108,
  ""
)</f>
        <v>3/6/2020|Deepak Patil</v>
      </c>
      <c r="B108" s="35" t="str">
        <f>IF(
  'Production Report'!$D108,
  $A108&amp;"|"&amp;$H108,
  ""
)</f>
        <v>3/6/2020|Deepak Patil|140578</v>
      </c>
      <c r="C108" s="14" t="str">
        <f>IF(
  'Production Report'!$D108,
  text('Production Report'!$D108,"m/d/yyyy")&amp;"|"&amp;F109&amp;"|"&amp;G109,
  ""
)</f>
        <v>3/6/2020|Set 4|24 head</v>
      </c>
      <c r="D108" s="35" t="str">
        <f>IF(
  'Production Report'!$D108,
  'Production Report'!$E108,
  ""
)</f>
        <v>Deepak Patil</v>
      </c>
      <c r="E108" s="35" t="str">
        <f>IF(
  'Production Report'!$D108,
  'Production Report'!$F108,
  ""
)</f>
        <v>Day</v>
      </c>
      <c r="F108" s="35" t="str">
        <f>IF(
  'Production Report'!$D108,
  'Production Report'!$G108,
  ""
)</f>
        <v>Set 4</v>
      </c>
      <c r="G108" s="35" t="str">
        <f>IF(
  'Production Report'!$D108,
  'Production Report'!$H108,
  ""
)</f>
        <v>24 head</v>
      </c>
      <c r="H108" s="35" t="str">
        <f>IF(
  'Production Report'!$D108,
  'Production Report'!$M108,
  ""
)</f>
        <v>140578</v>
      </c>
    </row>
    <row r="109" ht="15.75" customHeight="1">
      <c r="A109" s="35" t="str">
        <f>IF(
  'Production Report'!$D109,
  text('Production Report'!$D109,"m/d/yyyy")&amp;"|"&amp;'Production Report'!$E109,
  ""
)</f>
        <v>3/6/2020|Deepak Patil</v>
      </c>
      <c r="B109" s="35" t="str">
        <f>IF(
  'Production Report'!$D109,
  $A109&amp;"|"&amp;$H109,
  ""
)</f>
        <v>3/6/2020|Deepak Patil|</v>
      </c>
      <c r="C109" s="14" t="str">
        <f>IF(
  'Production Report'!$D109,
  text('Production Report'!$D109,"m/d/yyyy")&amp;"|"&amp;F110&amp;"|"&amp;G110,
  ""
)</f>
        <v>3/6/2020|Set 4|Feiya- 16</v>
      </c>
      <c r="D109" s="35" t="str">
        <f>IF(
  'Production Report'!$D109,
  'Production Report'!$E109,
  ""
)</f>
        <v>Deepak Patil</v>
      </c>
      <c r="E109" s="35" t="str">
        <f>IF(
  'Production Report'!$D109,
  'Production Report'!$F109,
  ""
)</f>
        <v>Day</v>
      </c>
      <c r="F109" s="35" t="str">
        <f>IF(
  'Production Report'!$D109,
  'Production Report'!$G109,
  ""
)</f>
        <v>Set 4</v>
      </c>
      <c r="G109" s="35" t="str">
        <f>IF(
  'Production Report'!$D109,
  'Production Report'!$H109,
  ""
)</f>
        <v>24 head</v>
      </c>
      <c r="H109" s="35" t="str">
        <f>IF(
  'Production Report'!$D109,
  'Production Report'!$M109,
  ""
)</f>
        <v/>
      </c>
    </row>
    <row r="110" ht="15.75" customHeight="1">
      <c r="A110" s="35" t="str">
        <f>IF(
  'Production Report'!$D110,
  text('Production Report'!$D110,"m/d/yyyy")&amp;"|"&amp;'Production Report'!$E110,
  ""
)</f>
        <v>3/6/2020|Deepak Patil</v>
      </c>
      <c r="B110" s="35" t="str">
        <f>IF(
  'Production Report'!$D110,
  $A110&amp;"|"&amp;$H110,
  ""
)</f>
        <v>3/6/2020|Deepak Patil|215325</v>
      </c>
      <c r="C110" s="14" t="str">
        <f>IF(
  'Production Report'!$D110,
  text('Production Report'!$D110,"m/d/yyyy")&amp;"|"&amp;F111&amp;"|"&amp;G111,
  ""
)</f>
        <v>3/6/2020|Set 5|SWF - 1</v>
      </c>
      <c r="D110" s="35" t="str">
        <f>IF(
  'Production Report'!$D110,
  'Production Report'!$E110,
  ""
)</f>
        <v>Deepak Patil</v>
      </c>
      <c r="E110" s="35" t="str">
        <f>IF(
  'Production Report'!$D110,
  'Production Report'!$F110,
  ""
)</f>
        <v>Day</v>
      </c>
      <c r="F110" s="35" t="str">
        <f>IF(
  'Production Report'!$D110,
  'Production Report'!$G110,
  ""
)</f>
        <v>Set 4</v>
      </c>
      <c r="G110" s="35" t="str">
        <f>IF(
  'Production Report'!$D110,
  'Production Report'!$H110,
  ""
)</f>
        <v>Feiya- 16</v>
      </c>
      <c r="H110" s="35" t="str">
        <f>IF(
  'Production Report'!$D110,
  'Production Report'!$M110,
  ""
)</f>
        <v>215325</v>
      </c>
    </row>
    <row r="111" ht="15.75" customHeight="1">
      <c r="A111" s="35" t="str">
        <f>IF(
  'Production Report'!$D111,
  text('Production Report'!$D111,"m/d/yyyy")&amp;"|"&amp;'Production Report'!$E111,
  ""
)</f>
        <v>3/6/2020|Laxmikant</v>
      </c>
      <c r="B111" s="35" t="str">
        <f>IF(
  'Production Report'!$D111,
  $A111&amp;"|"&amp;$H111,
  ""
)</f>
        <v>3/6/2020|Laxmikant|260439</v>
      </c>
      <c r="C111" s="14" t="str">
        <f>IF(
  'Production Report'!$D111,
  text('Production Report'!$D111,"m/d/yyyy")&amp;"|"&amp;F112&amp;"|"&amp;G112,
  ""
)</f>
        <v>3/6/2020|Set 5|SWF - 2</v>
      </c>
      <c r="D111" s="35" t="str">
        <f>IF(
  'Production Report'!$D111,
  'Production Report'!$E111,
  ""
)</f>
        <v>Laxmikant</v>
      </c>
      <c r="E111" s="35" t="str">
        <f>IF(
  'Production Report'!$D111,
  'Production Report'!$F111,
  ""
)</f>
        <v>Day</v>
      </c>
      <c r="F111" s="35" t="str">
        <f>IF(
  'Production Report'!$D111,
  'Production Report'!$G111,
  ""
)</f>
        <v>Set 5</v>
      </c>
      <c r="G111" s="35" t="str">
        <f>IF(
  'Production Report'!$D111,
  'Production Report'!$H111,
  ""
)</f>
        <v>SWF - 1</v>
      </c>
      <c r="H111" s="35" t="str">
        <f>IF(
  'Production Report'!$D111,
  'Production Report'!$M111,
  ""
)</f>
        <v>260439</v>
      </c>
    </row>
    <row r="112" ht="15.75" customHeight="1">
      <c r="A112" s="35" t="str">
        <f>IF(
  'Production Report'!$D112,
  text('Production Report'!$D112,"m/d/yyyy")&amp;"|"&amp;'Production Report'!$E112,
  ""
)</f>
        <v>3/6/2020|Raj</v>
      </c>
      <c r="B112" s="35" t="str">
        <f>IF(
  'Production Report'!$D112,
  $A112&amp;"|"&amp;$H112,
  ""
)</f>
        <v>3/6/2020|Raj|247094</v>
      </c>
      <c r="C112" s="14" t="str">
        <f>IF(
  'Production Report'!$D112,
  text('Production Report'!$D112,"m/d/yyyy")&amp;"|"&amp;F113&amp;"|"&amp;G113,
  ""
)</f>
        <v>3/6/2020|Set 1|Sheen 1</v>
      </c>
      <c r="D112" s="35" t="str">
        <f>IF(
  'Production Report'!$D112,
  'Production Report'!$E112,
  ""
)</f>
        <v>Raj</v>
      </c>
      <c r="E112" s="35" t="str">
        <f>IF(
  'Production Report'!$D112,
  'Production Report'!$F112,
  ""
)</f>
        <v>Day</v>
      </c>
      <c r="F112" s="35" t="str">
        <f>IF(
  'Production Report'!$D112,
  'Production Report'!$G112,
  ""
)</f>
        <v>Set 5</v>
      </c>
      <c r="G112" s="35" t="str">
        <f>IF(
  'Production Report'!$D112,
  'Production Report'!$H112,
  ""
)</f>
        <v>SWF - 2</v>
      </c>
      <c r="H112" s="35" t="str">
        <f>IF(
  'Production Report'!$D112,
  'Production Report'!$M112,
  ""
)</f>
        <v>247094</v>
      </c>
    </row>
    <row r="113" ht="15.75" customHeight="1">
      <c r="A113" s="35" t="str">
        <f>IF(
  'Production Report'!$D113,
  text('Production Report'!$D113,"m/d/yyyy")&amp;"|"&amp;'Production Report'!$E113,
  ""
)</f>
        <v>3/6/2020|Keshav Patil</v>
      </c>
      <c r="B113" s="35" t="str">
        <f>IF(
  'Production Report'!$D113,
  $A113&amp;"|"&amp;$H113,
  ""
)</f>
        <v>3/6/2020|Keshav Patil|185713</v>
      </c>
      <c r="C113" s="14" t="str">
        <f>IF(
  'Production Report'!$D113,
  text('Production Report'!$D113,"m/d/yyyy")&amp;"|"&amp;F114&amp;"|"&amp;G114,
  ""
)</f>
        <v>3/6/2020|Set 1|Sheen 2</v>
      </c>
      <c r="D113" s="35" t="str">
        <f>IF(
  'Production Report'!$D113,
  'Production Report'!$E113,
  ""
)</f>
        <v>Keshav Patil</v>
      </c>
      <c r="E113" s="35" t="str">
        <f>IF(
  'Production Report'!$D113,
  'Production Report'!$F113,
  ""
)</f>
        <v>Night</v>
      </c>
      <c r="F113" s="35" t="str">
        <f>IF(
  'Production Report'!$D113,
  'Production Report'!$G113,
  ""
)</f>
        <v>Set 1</v>
      </c>
      <c r="G113" s="35" t="str">
        <f>IF(
  'Production Report'!$D113,
  'Production Report'!$H113,
  ""
)</f>
        <v>Sheen 1</v>
      </c>
      <c r="H113" s="35" t="str">
        <f>IF(
  'Production Report'!$D113,
  'Production Report'!$M113,
  ""
)</f>
        <v>185713</v>
      </c>
    </row>
    <row r="114" ht="15.75" customHeight="1">
      <c r="A114" s="35" t="str">
        <f>IF(
  'Production Report'!$D114,
  text('Production Report'!$D114,"m/d/yyyy")&amp;"|"&amp;'Production Report'!$E114,
  ""
)</f>
        <v>3/6/2020|Keshav Patil</v>
      </c>
      <c r="B114" s="35" t="str">
        <f>IF(
  'Production Report'!$D114,
  $A114&amp;"|"&amp;$H114,
  ""
)</f>
        <v>3/6/2020|Keshav Patil|192508</v>
      </c>
      <c r="C114" s="14" t="str">
        <f>IF(
  'Production Report'!$D114,
  text('Production Report'!$D114,"m/d/yyyy")&amp;"|"&amp;F115&amp;"|"&amp;G115,
  ""
)</f>
        <v>3/6/2020|Set 2|Mtex- 2</v>
      </c>
      <c r="D114" s="35" t="str">
        <f>IF(
  'Production Report'!$D114,
  'Production Report'!$E114,
  ""
)</f>
        <v>Keshav Patil</v>
      </c>
      <c r="E114" s="35" t="str">
        <f>IF(
  'Production Report'!$D114,
  'Production Report'!$F114,
  ""
)</f>
        <v>Night</v>
      </c>
      <c r="F114" s="35" t="str">
        <f>IF(
  'Production Report'!$D114,
  'Production Report'!$G114,
  ""
)</f>
        <v>Set 1</v>
      </c>
      <c r="G114" s="35" t="str">
        <f>IF(
  'Production Report'!$D114,
  'Production Report'!$H114,
  ""
)</f>
        <v>Sheen 2</v>
      </c>
      <c r="H114" s="35" t="str">
        <f>IF(
  'Production Report'!$D114,
  'Production Report'!$M114,
  ""
)</f>
        <v>192508</v>
      </c>
    </row>
    <row r="115" ht="15.75" customHeight="1">
      <c r="A115" s="35" t="str">
        <f>IF(
  'Production Report'!$D115,
  text('Production Report'!$D115,"m/d/yyyy")&amp;"|"&amp;'Production Report'!$E115,
  ""
)</f>
        <v>3/6/2020|Kayam</v>
      </c>
      <c r="B115" s="35" t="str">
        <f>IF(
  'Production Report'!$D115,
  $A115&amp;"|"&amp;$H115,
  ""
)</f>
        <v>3/6/2020|Kayam|162617</v>
      </c>
      <c r="C115" s="14" t="str">
        <f>IF(
  'Production Report'!$D115,
  text('Production Report'!$D115,"m/d/yyyy")&amp;"|"&amp;F116&amp;"|"&amp;G116,
  ""
)</f>
        <v>3/6/2020|Set 2|Feiya - 2</v>
      </c>
      <c r="D115" s="35" t="str">
        <f>IF(
  'Production Report'!$D115,
  'Production Report'!$E115,
  ""
)</f>
        <v>Kayam</v>
      </c>
      <c r="E115" s="35" t="str">
        <f>IF(
  'Production Report'!$D115,
  'Production Report'!$F115,
  ""
)</f>
        <v>Night</v>
      </c>
      <c r="F115" s="35" t="str">
        <f>IF(
  'Production Report'!$D115,
  'Production Report'!$G115,
  ""
)</f>
        <v>Set 2</v>
      </c>
      <c r="G115" s="35" t="str">
        <f>IF(
  'Production Report'!$D115,
  'Production Report'!$H115,
  ""
)</f>
        <v>Mtex- 2</v>
      </c>
      <c r="H115" s="35" t="str">
        <f>IF(
  'Production Report'!$D115,
  'Production Report'!$M115,
  ""
)</f>
        <v>162617</v>
      </c>
    </row>
    <row r="116" ht="15.75" customHeight="1">
      <c r="A116" s="35" t="str">
        <f>IF(
  'Production Report'!$D116,
  text('Production Report'!$D116,"m/d/yyyy")&amp;"|"&amp;'Production Report'!$E116,
  ""
)</f>
        <v>3/6/2020|Kayam</v>
      </c>
      <c r="B116" s="35" t="str">
        <f>IF(
  'Production Report'!$D116,
  $A116&amp;"|"&amp;$H116,
  ""
)</f>
        <v>3/6/2020|Kayam|182752</v>
      </c>
      <c r="C116" s="14" t="str">
        <f>IF(
  'Production Report'!$D116,
  text('Production Report'!$D116,"m/d/yyyy")&amp;"|"&amp;F117&amp;"|"&amp;G117,
  ""
)</f>
        <v>3/6/2020|Set 3|Feiya - 1</v>
      </c>
      <c r="D116" s="35" t="str">
        <f>IF(
  'Production Report'!$D116,
  'Production Report'!$E116,
  ""
)</f>
        <v>Kayam</v>
      </c>
      <c r="E116" s="35" t="str">
        <f>IF(
  'Production Report'!$D116,
  'Production Report'!$F116,
  ""
)</f>
        <v>Night</v>
      </c>
      <c r="F116" s="35" t="str">
        <f>IF(
  'Production Report'!$D116,
  'Production Report'!$G116,
  ""
)</f>
        <v>Set 2</v>
      </c>
      <c r="G116" s="35" t="str">
        <f>IF(
  'Production Report'!$D116,
  'Production Report'!$H116,
  ""
)</f>
        <v>Feiya - 2</v>
      </c>
      <c r="H116" s="35" t="str">
        <f>IF(
  'Production Report'!$D116,
  'Production Report'!$M116,
  ""
)</f>
        <v>182752</v>
      </c>
    </row>
    <row r="117" ht="15.75" customHeight="1">
      <c r="A117" s="35" t="str">
        <f>IF(
  'Production Report'!$D117,
  text('Production Report'!$D117,"m/d/yyyy")&amp;"|"&amp;'Production Report'!$E117,
  ""
)</f>
        <v>3/6/2020|</v>
      </c>
      <c r="B117" s="35" t="str">
        <f>IF(
  'Production Report'!$D117,
  $A117&amp;"|"&amp;$H117,
  ""
)</f>
        <v>3/6/2020||</v>
      </c>
      <c r="C117" s="14" t="str">
        <f>IF(
  'Production Report'!$D117,
  text('Production Report'!$D117,"m/d/yyyy")&amp;"|"&amp;F118&amp;"|"&amp;G118,
  ""
)</f>
        <v>3/6/2020|Set 3|Mtex- 1</v>
      </c>
      <c r="D117" s="35" t="str">
        <f>IF(
  'Production Report'!$D117,
  'Production Report'!$E117,
  ""
)</f>
        <v/>
      </c>
      <c r="E117" s="35" t="str">
        <f>IF(
  'Production Report'!$D117,
  'Production Report'!$F117,
  ""
)</f>
        <v>Night</v>
      </c>
      <c r="F117" s="35" t="str">
        <f>IF(
  'Production Report'!$D117,
  'Production Report'!$G117,
  ""
)</f>
        <v>Set 3</v>
      </c>
      <c r="G117" s="35" t="str">
        <f>IF(
  'Production Report'!$D117,
  'Production Report'!$H117,
  ""
)</f>
        <v>Feiya - 1</v>
      </c>
      <c r="H117" s="35" t="str">
        <f>IF(
  'Production Report'!$D117,
  'Production Report'!$M117,
  ""
)</f>
        <v/>
      </c>
    </row>
    <row r="118" ht="15.75" customHeight="1">
      <c r="A118" s="35" t="str">
        <f>IF(
  'Production Report'!$D118,
  text('Production Report'!$D118,"m/d/yyyy")&amp;"|"&amp;'Production Report'!$E118,
  ""
)</f>
        <v>3/6/2020|Rahul</v>
      </c>
      <c r="B118" s="35" t="str">
        <f>IF(
  'Production Report'!$D118,
  $A118&amp;"|"&amp;$H118,
  ""
)</f>
        <v>3/6/2020|Rahul|180372</v>
      </c>
      <c r="C118" s="14" t="str">
        <f>IF(
  'Production Report'!$D118,
  text('Production Report'!$D118,"m/d/yyyy")&amp;"|"&amp;F119&amp;"|"&amp;G119,
  ""
)</f>
        <v>3/6/2020|Set 4|24 head</v>
      </c>
      <c r="D118" s="35" t="str">
        <f>IF(
  'Production Report'!$D118,
  'Production Report'!$E118,
  ""
)</f>
        <v>Rahul</v>
      </c>
      <c r="E118" s="35" t="str">
        <f>IF(
  'Production Report'!$D118,
  'Production Report'!$F118,
  ""
)</f>
        <v>Night</v>
      </c>
      <c r="F118" s="35" t="str">
        <f>IF(
  'Production Report'!$D118,
  'Production Report'!$G118,
  ""
)</f>
        <v>Set 3</v>
      </c>
      <c r="G118" s="35" t="str">
        <f>IF(
  'Production Report'!$D118,
  'Production Report'!$H118,
  ""
)</f>
        <v>Mtex- 1</v>
      </c>
      <c r="H118" s="35" t="str">
        <f>IF(
  'Production Report'!$D118,
  'Production Report'!$M118,
  ""
)</f>
        <v>180372</v>
      </c>
    </row>
    <row r="119" ht="15.75" customHeight="1">
      <c r="A119" s="35" t="str">
        <f>IF(
  'Production Report'!$D119,
  text('Production Report'!$D119,"m/d/yyyy")&amp;"|"&amp;'Production Report'!$E119,
  ""
)</f>
        <v>3/6/2020|</v>
      </c>
      <c r="B119" s="35" t="str">
        <f>IF(
  'Production Report'!$D119,
  $A119&amp;"|"&amp;$H119,
  ""
)</f>
        <v>3/6/2020||0</v>
      </c>
      <c r="C119" s="14" t="str">
        <f>IF(
  'Production Report'!$D119,
  text('Production Report'!$D119,"m/d/yyyy")&amp;"|"&amp;F120&amp;"|"&amp;G120,
  ""
)</f>
        <v>3/6/2020|Set 4|Feiya- 16</v>
      </c>
      <c r="D119" s="35" t="str">
        <f>IF(
  'Production Report'!$D119,
  'Production Report'!$E119,
  ""
)</f>
        <v/>
      </c>
      <c r="E119" s="35" t="str">
        <f>IF(
  'Production Report'!$D119,
  'Production Report'!$F119,
  ""
)</f>
        <v>Night</v>
      </c>
      <c r="F119" s="35" t="str">
        <f>IF(
  'Production Report'!$D119,
  'Production Report'!$G119,
  ""
)</f>
        <v>Set 4</v>
      </c>
      <c r="G119" s="35" t="str">
        <f>IF(
  'Production Report'!$D119,
  'Production Report'!$H119,
  ""
)</f>
        <v>24 head</v>
      </c>
      <c r="H119" s="35" t="str">
        <f>IF(
  'Production Report'!$D119,
  'Production Report'!$M119,
  ""
)</f>
        <v>0</v>
      </c>
    </row>
    <row r="120" ht="15.75" customHeight="1">
      <c r="A120" s="35" t="str">
        <f>IF(
  'Production Report'!$D120,
  text('Production Report'!$D120,"m/d/yyyy")&amp;"|"&amp;'Production Report'!$E120,
  ""
)</f>
        <v>3/6/2020|</v>
      </c>
      <c r="B120" s="35" t="str">
        <f>IF(
  'Production Report'!$D120,
  $A120&amp;"|"&amp;$H120,
  ""
)</f>
        <v>3/6/2020||0</v>
      </c>
      <c r="C120" s="14" t="str">
        <f>IF(
  'Production Report'!$D120,
  text('Production Report'!$D120,"m/d/yyyy")&amp;"|"&amp;F121&amp;"|"&amp;G121,
  ""
)</f>
        <v>3/6/2020|Set 5|SWF - 1</v>
      </c>
      <c r="D120" s="35" t="str">
        <f>IF(
  'Production Report'!$D120,
  'Production Report'!$E120,
  ""
)</f>
        <v/>
      </c>
      <c r="E120" s="35" t="str">
        <f>IF(
  'Production Report'!$D120,
  'Production Report'!$F120,
  ""
)</f>
        <v>Night</v>
      </c>
      <c r="F120" s="35" t="str">
        <f>IF(
  'Production Report'!$D120,
  'Production Report'!$G120,
  ""
)</f>
        <v>Set 4</v>
      </c>
      <c r="G120" s="35" t="str">
        <f>IF(
  'Production Report'!$D120,
  'Production Report'!$H120,
  ""
)</f>
        <v>Feiya- 16</v>
      </c>
      <c r="H120" s="35" t="str">
        <f>IF(
  'Production Report'!$D120,
  'Production Report'!$M120,
  ""
)</f>
        <v>0</v>
      </c>
    </row>
    <row r="121" ht="15.75" customHeight="1">
      <c r="A121" s="35" t="str">
        <f>IF(
  'Production Report'!$D121,
  text('Production Report'!$D121,"m/d/yyyy")&amp;"|"&amp;'Production Report'!$E121,
  ""
)</f>
        <v>3/6/2020|</v>
      </c>
      <c r="B121" s="35" t="str">
        <f>IF(
  'Production Report'!$D121,
  $A121&amp;"|"&amp;$H121,
  ""
)</f>
        <v>3/6/2020||0</v>
      </c>
      <c r="C121" s="14" t="str">
        <f>IF(
  'Production Report'!$D121,
  text('Production Report'!$D121,"m/d/yyyy")&amp;"|"&amp;F122&amp;"|"&amp;G122,
  ""
)</f>
        <v>3/6/2020|Set 5|SWF - 2</v>
      </c>
      <c r="D121" s="35" t="str">
        <f>IF(
  'Production Report'!$D121,
  'Production Report'!$E121,
  ""
)</f>
        <v/>
      </c>
      <c r="E121" s="35" t="str">
        <f>IF(
  'Production Report'!$D121,
  'Production Report'!$F121,
  ""
)</f>
        <v>Night</v>
      </c>
      <c r="F121" s="35" t="str">
        <f>IF(
  'Production Report'!$D121,
  'Production Report'!$G121,
  ""
)</f>
        <v>Set 5</v>
      </c>
      <c r="G121" s="35" t="str">
        <f>IF(
  'Production Report'!$D121,
  'Production Report'!$H121,
  ""
)</f>
        <v>SWF - 1</v>
      </c>
      <c r="H121" s="35" t="str">
        <f>IF(
  'Production Report'!$D121,
  'Production Report'!$M121,
  ""
)</f>
        <v>0</v>
      </c>
    </row>
    <row r="122" ht="15.75" customHeight="1">
      <c r="A122" s="35" t="str">
        <f>IF(
  'Production Report'!$D122,
  text('Production Report'!$D122,"m/d/yyyy")&amp;"|"&amp;'Production Report'!$E122,
  ""
)</f>
        <v>3/6/2020|</v>
      </c>
      <c r="B122" s="35" t="str">
        <f>IF(
  'Production Report'!$D122,
  $A122&amp;"|"&amp;$H122,
  ""
)</f>
        <v>3/6/2020||0</v>
      </c>
      <c r="C122" s="14" t="str">
        <f>IF(
  'Production Report'!$D122,
  text('Production Report'!$D122,"m/d/yyyy")&amp;"|"&amp;F123&amp;"|"&amp;G123,
  ""
)</f>
        <v>3/6/2020|Set 1|Sheen 1</v>
      </c>
      <c r="D122" s="35" t="str">
        <f>IF(
  'Production Report'!$D122,
  'Production Report'!$E122,
  ""
)</f>
        <v/>
      </c>
      <c r="E122" s="35" t="str">
        <f>IF(
  'Production Report'!$D122,
  'Production Report'!$F122,
  ""
)</f>
        <v>Night</v>
      </c>
      <c r="F122" s="35" t="str">
        <f>IF(
  'Production Report'!$D122,
  'Production Report'!$G122,
  ""
)</f>
        <v>Set 5</v>
      </c>
      <c r="G122" s="35" t="str">
        <f>IF(
  'Production Report'!$D122,
  'Production Report'!$H122,
  ""
)</f>
        <v>SWF - 2</v>
      </c>
      <c r="H122" s="35" t="str">
        <f>IF(
  'Production Report'!$D122,
  'Production Report'!$M122,
  ""
)</f>
        <v>0</v>
      </c>
    </row>
    <row r="123" ht="15.75" customHeight="1">
      <c r="A123" s="35" t="str">
        <f>IF(
  'Production Report'!$D123,
  text('Production Report'!$D123,"m/d/yyyy")&amp;"|"&amp;'Production Report'!$E123,
  ""
)</f>
        <v>3/7/2020|Rakesh</v>
      </c>
      <c r="B123" s="35" t="str">
        <f>IF(
  'Production Report'!$D123,
  $A123&amp;"|"&amp;$H123,
  ""
)</f>
        <v>3/7/2020|Rakesh|194618</v>
      </c>
      <c r="C123" s="14" t="str">
        <f>IF(
  'Production Report'!$D123,
  text('Production Report'!$D123,"m/d/yyyy")&amp;"|"&amp;F124&amp;"|"&amp;G124,
  ""
)</f>
        <v>3/7/2020|Set 1|Sheen 1</v>
      </c>
      <c r="D123" s="35" t="str">
        <f>IF(
  'Production Report'!$D123,
  'Production Report'!$E123,
  ""
)</f>
        <v>Rakesh</v>
      </c>
      <c r="E123" s="35" t="str">
        <f>IF(
  'Production Report'!$D123,
  'Production Report'!$F123,
  ""
)</f>
        <v>Day</v>
      </c>
      <c r="F123" s="35" t="str">
        <f>IF(
  'Production Report'!$D123,
  'Production Report'!$G123,
  ""
)</f>
        <v>Set 1</v>
      </c>
      <c r="G123" s="35" t="str">
        <f>IF(
  'Production Report'!$D123,
  'Production Report'!$H123,
  ""
)</f>
        <v>Sheen 1</v>
      </c>
      <c r="H123" s="35" t="str">
        <f>IF(
  'Production Report'!$D123,
  'Production Report'!$M123,
  ""
)</f>
        <v>194618</v>
      </c>
    </row>
    <row r="124" ht="15.75" customHeight="1">
      <c r="A124" s="35" t="str">
        <f>IF(
  'Production Report'!$D124,
  text('Production Report'!$D124,"m/d/yyyy")&amp;"|"&amp;'Production Report'!$E124,
  ""
)</f>
        <v>3/7/2020|Rakesh</v>
      </c>
      <c r="B124" s="35" t="str">
        <f>IF(
  'Production Report'!$D124,
  $A124&amp;"|"&amp;$H124,
  ""
)</f>
        <v>3/7/2020|Rakesh|</v>
      </c>
      <c r="C124" s="14" t="str">
        <f>IF(
  'Production Report'!$D124,
  text('Production Report'!$D124,"m/d/yyyy")&amp;"|"&amp;F125&amp;"|"&amp;G125,
  ""
)</f>
        <v>3/7/2020|Set 1|Sheen 2</v>
      </c>
      <c r="D124" s="35" t="str">
        <f>IF(
  'Production Report'!$D124,
  'Production Report'!$E124,
  ""
)</f>
        <v>Rakesh</v>
      </c>
      <c r="E124" s="35" t="str">
        <f>IF(
  'Production Report'!$D124,
  'Production Report'!$F124,
  ""
)</f>
        <v>Day</v>
      </c>
      <c r="F124" s="35" t="str">
        <f>IF(
  'Production Report'!$D124,
  'Production Report'!$G124,
  ""
)</f>
        <v>Set 1</v>
      </c>
      <c r="G124" s="35" t="str">
        <f>IF(
  'Production Report'!$D124,
  'Production Report'!$H124,
  ""
)</f>
        <v>Sheen 1</v>
      </c>
      <c r="H124" s="35" t="str">
        <f>IF(
  'Production Report'!$D124,
  'Production Report'!$M124,
  ""
)</f>
        <v/>
      </c>
    </row>
    <row r="125" ht="15.75" customHeight="1">
      <c r="A125" s="35" t="str">
        <f>IF(
  'Production Report'!$D125,
  text('Production Report'!$D125,"m/d/yyyy")&amp;"|"&amp;'Production Report'!$E125,
  ""
)</f>
        <v>3/7/2020|Rakesh</v>
      </c>
      <c r="B125" s="35" t="str">
        <f>IF(
  'Production Report'!$D125,
  $A125&amp;"|"&amp;$H125,
  ""
)</f>
        <v>3/7/2020|Rakesh|180006</v>
      </c>
      <c r="C125" s="14" t="str">
        <f>IF(
  'Production Report'!$D125,
  text('Production Report'!$D125,"m/d/yyyy")&amp;"|"&amp;F126&amp;"|"&amp;G126,
  ""
)</f>
        <v>3/7/2020|Set 1|Sheen 2</v>
      </c>
      <c r="D125" s="35" t="str">
        <f>IF(
  'Production Report'!$D125,
  'Production Report'!$E125,
  ""
)</f>
        <v>Rakesh</v>
      </c>
      <c r="E125" s="35" t="str">
        <f>IF(
  'Production Report'!$D125,
  'Production Report'!$F125,
  ""
)</f>
        <v>Day</v>
      </c>
      <c r="F125" s="35" t="str">
        <f>IF(
  'Production Report'!$D125,
  'Production Report'!$G125,
  ""
)</f>
        <v>Set 1</v>
      </c>
      <c r="G125" s="35" t="str">
        <f>IF(
  'Production Report'!$D125,
  'Production Report'!$H125,
  ""
)</f>
        <v>Sheen 2</v>
      </c>
      <c r="H125" s="35" t="str">
        <f>IF(
  'Production Report'!$D125,
  'Production Report'!$M125,
  ""
)</f>
        <v>180006</v>
      </c>
    </row>
    <row r="126" ht="15.75" customHeight="1">
      <c r="A126" s="35" t="str">
        <f>IF(
  'Production Report'!$D126,
  text('Production Report'!$D126,"m/d/yyyy")&amp;"|"&amp;'Production Report'!$E126,
  ""
)</f>
        <v>3/7/2020|Rakesh</v>
      </c>
      <c r="B126" s="35" t="str">
        <f>IF(
  'Production Report'!$D126,
  $A126&amp;"|"&amp;$H126,
  ""
)</f>
        <v>3/7/2020|Rakesh|</v>
      </c>
      <c r="C126" s="14" t="str">
        <f>IF(
  'Production Report'!$D126,
  text('Production Report'!$D126,"m/d/yyyy")&amp;"|"&amp;F127&amp;"|"&amp;G127,
  ""
)</f>
        <v>3/7/2020|Set 2|Mtex- 2</v>
      </c>
      <c r="D126" s="35" t="str">
        <f>IF(
  'Production Report'!$D126,
  'Production Report'!$E126,
  ""
)</f>
        <v>Rakesh</v>
      </c>
      <c r="E126" s="35" t="str">
        <f>IF(
  'Production Report'!$D126,
  'Production Report'!$F126,
  ""
)</f>
        <v>Day</v>
      </c>
      <c r="F126" s="35" t="str">
        <f>IF(
  'Production Report'!$D126,
  'Production Report'!$G126,
  ""
)</f>
        <v>Set 1</v>
      </c>
      <c r="G126" s="35" t="str">
        <f>IF(
  'Production Report'!$D126,
  'Production Report'!$H126,
  ""
)</f>
        <v>Sheen 2</v>
      </c>
      <c r="H126" s="35" t="str">
        <f>IF(
  'Production Report'!$D126,
  'Production Report'!$M126,
  ""
)</f>
        <v/>
      </c>
    </row>
    <row r="127" ht="15.75" customHeight="1">
      <c r="A127" s="35" t="str">
        <f>IF(
  'Production Report'!$D127,
  text('Production Report'!$D127,"m/d/yyyy")&amp;"|"&amp;'Production Report'!$E127,
  ""
)</f>
        <v>3/7/2020|Anand</v>
      </c>
      <c r="B127" s="35" t="str">
        <f>IF(
  'Production Report'!$D127,
  $A127&amp;"|"&amp;$H127,
  ""
)</f>
        <v>3/7/2020|Anand|125695</v>
      </c>
      <c r="C127" s="14" t="str">
        <f>IF(
  'Production Report'!$D127,
  text('Production Report'!$D127,"m/d/yyyy")&amp;"|"&amp;F128&amp;"|"&amp;G128,
  ""
)</f>
        <v>3/7/2020|Set 2|Feiya - 2</v>
      </c>
      <c r="D127" s="35" t="str">
        <f>IF(
  'Production Report'!$D127,
  'Production Report'!$E127,
  ""
)</f>
        <v>Anand</v>
      </c>
      <c r="E127" s="35" t="str">
        <f>IF(
  'Production Report'!$D127,
  'Production Report'!$F127,
  ""
)</f>
        <v>Day</v>
      </c>
      <c r="F127" s="35" t="str">
        <f>IF(
  'Production Report'!$D127,
  'Production Report'!$G127,
  ""
)</f>
        <v>Set 2</v>
      </c>
      <c r="G127" s="35" t="str">
        <f>IF(
  'Production Report'!$D127,
  'Production Report'!$H127,
  ""
)</f>
        <v>Mtex- 2</v>
      </c>
      <c r="H127" s="35" t="str">
        <f>IF(
  'Production Report'!$D127,
  'Production Report'!$M127,
  ""
)</f>
        <v>125695</v>
      </c>
    </row>
    <row r="128" ht="15.75" customHeight="1">
      <c r="A128" s="35" t="str">
        <f>IF(
  'Production Report'!$D128,
  text('Production Report'!$D128,"m/d/yyyy")&amp;"|"&amp;'Production Report'!$E128,
  ""
)</f>
        <v>3/7/2020|Anand</v>
      </c>
      <c r="B128" s="35" t="str">
        <f>IF(
  'Production Report'!$D128,
  $A128&amp;"|"&amp;$H128,
  ""
)</f>
        <v>3/7/2020|Anand|180027</v>
      </c>
      <c r="C128" s="14" t="str">
        <f>IF(
  'Production Report'!$D128,
  text('Production Report'!$D128,"m/d/yyyy")&amp;"|"&amp;F129&amp;"|"&amp;G129,
  ""
)</f>
        <v>3/7/2020|Set 2|Feiya - 2</v>
      </c>
      <c r="D128" s="35" t="str">
        <f>IF(
  'Production Report'!$D128,
  'Production Report'!$E128,
  ""
)</f>
        <v>Anand</v>
      </c>
      <c r="E128" s="35" t="str">
        <f>IF(
  'Production Report'!$D128,
  'Production Report'!$F128,
  ""
)</f>
        <v>Day</v>
      </c>
      <c r="F128" s="35" t="str">
        <f>IF(
  'Production Report'!$D128,
  'Production Report'!$G128,
  ""
)</f>
        <v>Set 2</v>
      </c>
      <c r="G128" s="35" t="str">
        <f>IF(
  'Production Report'!$D128,
  'Production Report'!$H128,
  ""
)</f>
        <v>Feiya - 2</v>
      </c>
      <c r="H128" s="35" t="str">
        <f>IF(
  'Production Report'!$D128,
  'Production Report'!$M128,
  ""
)</f>
        <v>180027</v>
      </c>
    </row>
    <row r="129" ht="15.75" customHeight="1">
      <c r="A129" s="35" t="str">
        <f>IF(
  'Production Report'!$D129,
  text('Production Report'!$D129,"m/d/yyyy")&amp;"|"&amp;'Production Report'!$E129,
  ""
)</f>
        <v>3/7/2020|Anand</v>
      </c>
      <c r="B129" s="35" t="str">
        <f>IF(
  'Production Report'!$D129,
  $A129&amp;"|"&amp;$H129,
  ""
)</f>
        <v>3/7/2020|Anand|</v>
      </c>
      <c r="C129" s="14" t="str">
        <f>IF(
  'Production Report'!$D129,
  text('Production Report'!$D129,"m/d/yyyy")&amp;"|"&amp;F130&amp;"|"&amp;G130,
  ""
)</f>
        <v>3/7/2020|Set 3|Feiya - 1</v>
      </c>
      <c r="D129" s="35" t="str">
        <f>IF(
  'Production Report'!$D129,
  'Production Report'!$E129,
  ""
)</f>
        <v>Anand</v>
      </c>
      <c r="E129" s="35" t="str">
        <f>IF(
  'Production Report'!$D129,
  'Production Report'!$F129,
  ""
)</f>
        <v>Day</v>
      </c>
      <c r="F129" s="35" t="str">
        <f>IF(
  'Production Report'!$D129,
  'Production Report'!$G129,
  ""
)</f>
        <v>Set 2</v>
      </c>
      <c r="G129" s="35" t="str">
        <f>IF(
  'Production Report'!$D129,
  'Production Report'!$H129,
  ""
)</f>
        <v>Feiya - 2</v>
      </c>
      <c r="H129" s="35" t="str">
        <f>IF(
  'Production Report'!$D129,
  'Production Report'!$M129,
  ""
)</f>
        <v/>
      </c>
    </row>
    <row r="130" ht="15.75" customHeight="1">
      <c r="A130" s="35" t="str">
        <f>IF(
  'Production Report'!$D130,
  text('Production Report'!$D130,"m/d/yyyy")&amp;"|"&amp;'Production Report'!$E130,
  ""
)</f>
        <v>3/7/2020|Niranjan</v>
      </c>
      <c r="B130" s="35" t="str">
        <f>IF(
  'Production Report'!$D130,
  $A130&amp;"|"&amp;$H130,
  ""
)</f>
        <v>3/7/2020|Niranjan|185530</v>
      </c>
      <c r="C130" s="14" t="str">
        <f>IF(
  'Production Report'!$D130,
  text('Production Report'!$D130,"m/d/yyyy")&amp;"|"&amp;F131&amp;"|"&amp;G131,
  ""
)</f>
        <v>3/7/2020|Set 3|Mtex- 1</v>
      </c>
      <c r="D130" s="35" t="str">
        <f>IF(
  'Production Report'!$D130,
  'Production Report'!$E130,
  ""
)</f>
        <v>Niranjan</v>
      </c>
      <c r="E130" s="35" t="str">
        <f>IF(
  'Production Report'!$D130,
  'Production Report'!$F130,
  ""
)</f>
        <v>Day</v>
      </c>
      <c r="F130" s="35" t="str">
        <f>IF(
  'Production Report'!$D130,
  'Production Report'!$G130,
  ""
)</f>
        <v>Set 3</v>
      </c>
      <c r="G130" s="35" t="str">
        <f>IF(
  'Production Report'!$D130,
  'Production Report'!$H130,
  ""
)</f>
        <v>Feiya - 1</v>
      </c>
      <c r="H130" s="35" t="str">
        <f>IF(
  'Production Report'!$D130,
  'Production Report'!$M130,
  ""
)</f>
        <v>185530</v>
      </c>
    </row>
    <row r="131" ht="15.75" customHeight="1">
      <c r="A131" s="35" t="str">
        <f>IF(
  'Production Report'!$D131,
  text('Production Report'!$D131,"m/d/yyyy")&amp;"|"&amp;'Production Report'!$E131,
  ""
)</f>
        <v>3/7/2020|Guddu</v>
      </c>
      <c r="B131" s="35" t="str">
        <f>IF(
  'Production Report'!$D131,
  $A131&amp;"|"&amp;$H131,
  ""
)</f>
        <v>3/7/2020|Guddu|159526</v>
      </c>
      <c r="C131" s="14" t="str">
        <f>IF(
  'Production Report'!$D131,
  text('Production Report'!$D131,"m/d/yyyy")&amp;"|"&amp;F132&amp;"|"&amp;G132,
  ""
)</f>
        <v>3/7/2020|Set 4|24 head</v>
      </c>
      <c r="D131" s="35" t="str">
        <f>IF(
  'Production Report'!$D131,
  'Production Report'!$E131,
  ""
)</f>
        <v>Guddu</v>
      </c>
      <c r="E131" s="35" t="str">
        <f>IF(
  'Production Report'!$D131,
  'Production Report'!$F131,
  ""
)</f>
        <v>Day</v>
      </c>
      <c r="F131" s="35" t="str">
        <f>IF(
  'Production Report'!$D131,
  'Production Report'!$G131,
  ""
)</f>
        <v>Set 3</v>
      </c>
      <c r="G131" s="35" t="str">
        <f>IF(
  'Production Report'!$D131,
  'Production Report'!$H131,
  ""
)</f>
        <v>Mtex- 1</v>
      </c>
      <c r="H131" s="35" t="str">
        <f>IF(
  'Production Report'!$D131,
  'Production Report'!$M131,
  ""
)</f>
        <v>159526</v>
      </c>
    </row>
    <row r="132" ht="15.75" customHeight="1">
      <c r="A132" s="35" t="str">
        <f>IF(
  'Production Report'!$D132,
  text('Production Report'!$D132,"m/d/yyyy")&amp;"|"&amp;'Production Report'!$E132,
  ""
)</f>
        <v>3/7/2020|Deepak Patil</v>
      </c>
      <c r="B132" s="35" t="str">
        <f>IF(
  'Production Report'!$D132,
  $A132&amp;"|"&amp;$H132,
  ""
)</f>
        <v>3/7/2020|Deepak Patil|152418</v>
      </c>
      <c r="C132" s="14" t="str">
        <f>IF(
  'Production Report'!$D132,
  text('Production Report'!$D132,"m/d/yyyy")&amp;"|"&amp;F133&amp;"|"&amp;G133,
  ""
)</f>
        <v>3/7/2020|Set 4|24 head</v>
      </c>
      <c r="D132" s="35" t="str">
        <f>IF(
  'Production Report'!$D132,
  'Production Report'!$E132,
  ""
)</f>
        <v>Deepak Patil</v>
      </c>
      <c r="E132" s="35" t="str">
        <f>IF(
  'Production Report'!$D132,
  'Production Report'!$F132,
  ""
)</f>
        <v>Day</v>
      </c>
      <c r="F132" s="35" t="str">
        <f>IF(
  'Production Report'!$D132,
  'Production Report'!$G132,
  ""
)</f>
        <v>Set 4</v>
      </c>
      <c r="G132" s="35" t="str">
        <f>IF(
  'Production Report'!$D132,
  'Production Report'!$H132,
  ""
)</f>
        <v>24 head</v>
      </c>
      <c r="H132" s="35" t="str">
        <f>IF(
  'Production Report'!$D132,
  'Production Report'!$M132,
  ""
)</f>
        <v>152418</v>
      </c>
    </row>
    <row r="133" ht="15.75" customHeight="1">
      <c r="A133" s="35" t="str">
        <f>IF(
  'Production Report'!$D133,
  text('Production Report'!$D133,"m/d/yyyy")&amp;"|"&amp;'Production Report'!$E133,
  ""
)</f>
        <v>3/7/2020|Deepak Patil</v>
      </c>
      <c r="B133" s="35" t="str">
        <f>IF(
  'Production Report'!$D133,
  $A133&amp;"|"&amp;$H133,
  ""
)</f>
        <v>3/7/2020|Deepak Patil|</v>
      </c>
      <c r="C133" s="14" t="str">
        <f>IF(
  'Production Report'!$D133,
  text('Production Report'!$D133,"m/d/yyyy")&amp;"|"&amp;F134&amp;"|"&amp;G134,
  ""
)</f>
        <v>3/7/2020|Set 4|Feiya- 16</v>
      </c>
      <c r="D133" s="35" t="str">
        <f>IF(
  'Production Report'!$D133,
  'Production Report'!$E133,
  ""
)</f>
        <v>Deepak Patil</v>
      </c>
      <c r="E133" s="35" t="str">
        <f>IF(
  'Production Report'!$D133,
  'Production Report'!$F133,
  ""
)</f>
        <v>Day</v>
      </c>
      <c r="F133" s="35" t="str">
        <f>IF(
  'Production Report'!$D133,
  'Production Report'!$G133,
  ""
)</f>
        <v>Set 4</v>
      </c>
      <c r="G133" s="35" t="str">
        <f>IF(
  'Production Report'!$D133,
  'Production Report'!$H133,
  ""
)</f>
        <v>24 head</v>
      </c>
      <c r="H133" s="35" t="str">
        <f>IF(
  'Production Report'!$D133,
  'Production Report'!$M133,
  ""
)</f>
        <v/>
      </c>
    </row>
    <row r="134" ht="15.75" customHeight="1">
      <c r="A134" s="35" t="str">
        <f>IF(
  'Production Report'!$D134,
  text('Production Report'!$D134,"m/d/yyyy")&amp;"|"&amp;'Production Report'!$E134,
  ""
)</f>
        <v>3/7/2020|Deepak Patil</v>
      </c>
      <c r="B134" s="35" t="str">
        <f>IF(
  'Production Report'!$D134,
  $A134&amp;"|"&amp;$H134,
  ""
)</f>
        <v>3/7/2020|Deepak Patil|207495</v>
      </c>
      <c r="C134" s="14" t="str">
        <f>IF(
  'Production Report'!$D134,
  text('Production Report'!$D134,"m/d/yyyy")&amp;"|"&amp;F135&amp;"|"&amp;G135,
  ""
)</f>
        <v>3/7/2020|Set 5|SWF - 1</v>
      </c>
      <c r="D134" s="35" t="str">
        <f>IF(
  'Production Report'!$D134,
  'Production Report'!$E134,
  ""
)</f>
        <v>Deepak Patil</v>
      </c>
      <c r="E134" s="35" t="str">
        <f>IF(
  'Production Report'!$D134,
  'Production Report'!$F134,
  ""
)</f>
        <v>Day</v>
      </c>
      <c r="F134" s="35" t="str">
        <f>IF(
  'Production Report'!$D134,
  'Production Report'!$G134,
  ""
)</f>
        <v>Set 4</v>
      </c>
      <c r="G134" s="35" t="str">
        <f>IF(
  'Production Report'!$D134,
  'Production Report'!$H134,
  ""
)</f>
        <v>Feiya- 16</v>
      </c>
      <c r="H134" s="35" t="str">
        <f>IF(
  'Production Report'!$D134,
  'Production Report'!$M134,
  ""
)</f>
        <v>207495</v>
      </c>
    </row>
    <row r="135" ht="15.75" customHeight="1">
      <c r="A135" s="35" t="str">
        <f>IF(
  'Production Report'!$D135,
  text('Production Report'!$D135,"m/d/yyyy")&amp;"|"&amp;'Production Report'!$E135,
  ""
)</f>
        <v>3/7/2020|Laxmikant</v>
      </c>
      <c r="B135" s="35" t="str">
        <f>IF(
  'Production Report'!$D135,
  $A135&amp;"|"&amp;$H135,
  ""
)</f>
        <v>3/7/2020|Laxmikant|250907</v>
      </c>
      <c r="C135" s="14" t="str">
        <f>IF(
  'Production Report'!$D135,
  text('Production Report'!$D135,"m/d/yyyy")&amp;"|"&amp;F136&amp;"|"&amp;G136,
  ""
)</f>
        <v>3/7/2020|Set 5|SWF - 2</v>
      </c>
      <c r="D135" s="35" t="str">
        <f>IF(
  'Production Report'!$D135,
  'Production Report'!$E135,
  ""
)</f>
        <v>Laxmikant</v>
      </c>
      <c r="E135" s="35" t="str">
        <f>IF(
  'Production Report'!$D135,
  'Production Report'!$F135,
  ""
)</f>
        <v>Day</v>
      </c>
      <c r="F135" s="35" t="str">
        <f>IF(
  'Production Report'!$D135,
  'Production Report'!$G135,
  ""
)</f>
        <v>Set 5</v>
      </c>
      <c r="G135" s="35" t="str">
        <f>IF(
  'Production Report'!$D135,
  'Production Report'!$H135,
  ""
)</f>
        <v>SWF - 1</v>
      </c>
      <c r="H135" s="35" t="str">
        <f>IF(
  'Production Report'!$D135,
  'Production Report'!$M135,
  ""
)</f>
        <v>250907</v>
      </c>
    </row>
    <row r="136" ht="15.75" customHeight="1">
      <c r="A136" s="35" t="str">
        <f>IF(
  'Production Report'!$D136,
  text('Production Report'!$D136,"m/d/yyyy")&amp;"|"&amp;'Production Report'!$E136,
  ""
)</f>
        <v>3/7/2020|Raj</v>
      </c>
      <c r="B136" s="35" t="str">
        <f>IF(
  'Production Report'!$D136,
  $A136&amp;"|"&amp;$H136,
  ""
)</f>
        <v>3/7/2020|Raj|254277</v>
      </c>
      <c r="C136" s="14" t="str">
        <f>IF(
  'Production Report'!$D136,
  text('Production Report'!$D136,"m/d/yyyy")&amp;"|"&amp;F137&amp;"|"&amp;G137,
  ""
)</f>
        <v>3/7/2020|Set 1|Sheen 1</v>
      </c>
      <c r="D136" s="35" t="str">
        <f>IF(
  'Production Report'!$D136,
  'Production Report'!$E136,
  ""
)</f>
        <v>Raj</v>
      </c>
      <c r="E136" s="35" t="str">
        <f>IF(
  'Production Report'!$D136,
  'Production Report'!$F136,
  ""
)</f>
        <v>Day</v>
      </c>
      <c r="F136" s="35" t="str">
        <f>IF(
  'Production Report'!$D136,
  'Production Report'!$G136,
  ""
)</f>
        <v>Set 5</v>
      </c>
      <c r="G136" s="35" t="str">
        <f>IF(
  'Production Report'!$D136,
  'Production Report'!$H136,
  ""
)</f>
        <v>SWF - 2</v>
      </c>
      <c r="H136" s="35" t="str">
        <f>IF(
  'Production Report'!$D136,
  'Production Report'!$M136,
  ""
)</f>
        <v>254277</v>
      </c>
    </row>
    <row r="137" ht="15.75" customHeight="1">
      <c r="A137" s="35" t="str">
        <f>IF(
  'Production Report'!$D137,
  text('Production Report'!$D137,"m/d/yyyy")&amp;"|"&amp;'Production Report'!$E137,
  ""
)</f>
        <v>3/7/2020|Keshav Patil</v>
      </c>
      <c r="B137" s="35" t="str">
        <f>IF(
  'Production Report'!$D137,
  $A137&amp;"|"&amp;$H137,
  ""
)</f>
        <v>3/7/2020|Keshav Patil|204324</v>
      </c>
      <c r="C137" s="14" t="str">
        <f>IF(
  'Production Report'!$D137,
  text('Production Report'!$D137,"m/d/yyyy")&amp;"|"&amp;F138&amp;"|"&amp;G138,
  ""
)</f>
        <v>3/7/2020|Set 1|Sheen 2</v>
      </c>
      <c r="D137" s="35" t="str">
        <f>IF(
  'Production Report'!$D137,
  'Production Report'!$E137,
  ""
)</f>
        <v>Keshav Patil</v>
      </c>
      <c r="E137" s="35" t="str">
        <f>IF(
  'Production Report'!$D137,
  'Production Report'!$F137,
  ""
)</f>
        <v>Night</v>
      </c>
      <c r="F137" s="35" t="str">
        <f>IF(
  'Production Report'!$D137,
  'Production Report'!$G137,
  ""
)</f>
        <v>Set 1</v>
      </c>
      <c r="G137" s="35" t="str">
        <f>IF(
  'Production Report'!$D137,
  'Production Report'!$H137,
  ""
)</f>
        <v>Sheen 1</v>
      </c>
      <c r="H137" s="35" t="str">
        <f>IF(
  'Production Report'!$D137,
  'Production Report'!$M137,
  ""
)</f>
        <v>204324</v>
      </c>
    </row>
    <row r="138" ht="15.75" customHeight="1">
      <c r="A138" s="35" t="str">
        <f>IF(
  'Production Report'!$D138,
  text('Production Report'!$D138,"m/d/yyyy")&amp;"|"&amp;'Production Report'!$E138,
  ""
)</f>
        <v>3/7/2020|Keshav Patil</v>
      </c>
      <c r="B138" s="35" t="str">
        <f>IF(
  'Production Report'!$D138,
  $A138&amp;"|"&amp;$H138,
  ""
)</f>
        <v>3/7/2020|Keshav Patil|202206</v>
      </c>
      <c r="C138" s="14" t="str">
        <f>IF(
  'Production Report'!$D138,
  text('Production Report'!$D138,"m/d/yyyy")&amp;"|"&amp;F139&amp;"|"&amp;G139,
  ""
)</f>
        <v>3/7/2020|Set 1|Sheen 2</v>
      </c>
      <c r="D138" s="35" t="str">
        <f>IF(
  'Production Report'!$D138,
  'Production Report'!$E138,
  ""
)</f>
        <v>Keshav Patil</v>
      </c>
      <c r="E138" s="35" t="str">
        <f>IF(
  'Production Report'!$D138,
  'Production Report'!$F138,
  ""
)</f>
        <v>Night</v>
      </c>
      <c r="F138" s="35" t="str">
        <f>IF(
  'Production Report'!$D138,
  'Production Report'!$G138,
  ""
)</f>
        <v>Set 1</v>
      </c>
      <c r="G138" s="35" t="str">
        <f>IF(
  'Production Report'!$D138,
  'Production Report'!$H138,
  ""
)</f>
        <v>Sheen 2</v>
      </c>
      <c r="H138" s="35" t="str">
        <f>IF(
  'Production Report'!$D138,
  'Production Report'!$M138,
  ""
)</f>
        <v>202206</v>
      </c>
    </row>
    <row r="139" ht="15.75" customHeight="1">
      <c r="A139" s="35" t="str">
        <f>IF(
  'Production Report'!$D139,
  text('Production Report'!$D139,"m/d/yyyy")&amp;"|"&amp;'Production Report'!$E139,
  ""
)</f>
        <v>3/7/2020|Keshav Patil</v>
      </c>
      <c r="B139" s="35" t="str">
        <f>IF(
  'Production Report'!$D139,
  $A139&amp;"|"&amp;$H139,
  ""
)</f>
        <v>3/7/2020|Keshav Patil|</v>
      </c>
      <c r="C139" s="14" t="str">
        <f>IF(
  'Production Report'!$D139,
  text('Production Report'!$D139,"m/d/yyyy")&amp;"|"&amp;F140&amp;"|"&amp;G140,
  ""
)</f>
        <v>3/7/2020|Set 2|Mtex- 2</v>
      </c>
      <c r="D139" s="35" t="str">
        <f>IF(
  'Production Report'!$D139,
  'Production Report'!$E139,
  ""
)</f>
        <v>Keshav Patil</v>
      </c>
      <c r="E139" s="35" t="str">
        <f>IF(
  'Production Report'!$D139,
  'Production Report'!$F139,
  ""
)</f>
        <v>Night</v>
      </c>
      <c r="F139" s="35" t="str">
        <f>IF(
  'Production Report'!$D139,
  'Production Report'!$G139,
  ""
)</f>
        <v>Set 1</v>
      </c>
      <c r="G139" s="35" t="str">
        <f>IF(
  'Production Report'!$D139,
  'Production Report'!$H139,
  ""
)</f>
        <v>Sheen 2</v>
      </c>
      <c r="H139" s="35" t="str">
        <f>IF(
  'Production Report'!$D139,
  'Production Report'!$M139,
  ""
)</f>
        <v/>
      </c>
    </row>
    <row r="140" ht="15.75" customHeight="1">
      <c r="A140" s="35" t="str">
        <f>IF(
  'Production Report'!$D140,
  text('Production Report'!$D140,"m/d/yyyy")&amp;"|"&amp;'Production Report'!$E140,
  ""
)</f>
        <v>3/7/2020|Kayam</v>
      </c>
      <c r="B140" s="35" t="str">
        <f>IF(
  'Production Report'!$D140,
  $A140&amp;"|"&amp;$H140,
  ""
)</f>
        <v>3/7/2020|Kayam|172374</v>
      </c>
      <c r="C140" s="14" t="str">
        <f>IF(
  'Production Report'!$D140,
  text('Production Report'!$D140,"m/d/yyyy")&amp;"|"&amp;F141&amp;"|"&amp;G141,
  ""
)</f>
        <v>3/7/2020|Set 2|Feiya - 2</v>
      </c>
      <c r="D140" s="35" t="str">
        <f>IF(
  'Production Report'!$D140,
  'Production Report'!$E140,
  ""
)</f>
        <v>Kayam</v>
      </c>
      <c r="E140" s="35" t="str">
        <f>IF(
  'Production Report'!$D140,
  'Production Report'!$F140,
  ""
)</f>
        <v>Night</v>
      </c>
      <c r="F140" s="35" t="str">
        <f>IF(
  'Production Report'!$D140,
  'Production Report'!$G140,
  ""
)</f>
        <v>Set 2</v>
      </c>
      <c r="G140" s="35" t="str">
        <f>IF(
  'Production Report'!$D140,
  'Production Report'!$H140,
  ""
)</f>
        <v>Mtex- 2</v>
      </c>
      <c r="H140" s="35" t="str">
        <f>IF(
  'Production Report'!$D140,
  'Production Report'!$M140,
  ""
)</f>
        <v>172374</v>
      </c>
    </row>
    <row r="141" ht="15.75" customHeight="1">
      <c r="A141" s="35" t="str">
        <f>IF(
  'Production Report'!$D141,
  text('Production Report'!$D141,"m/d/yyyy")&amp;"|"&amp;'Production Report'!$E141,
  ""
)</f>
        <v>3/7/2020|Kayam</v>
      </c>
      <c r="B141" s="35" t="str">
        <f>IF(
  'Production Report'!$D141,
  $A141&amp;"|"&amp;$H141,
  ""
)</f>
        <v>3/7/2020|Kayam|190536</v>
      </c>
      <c r="C141" s="14" t="str">
        <f>IF(
  'Production Report'!$D141,
  text('Production Report'!$D141,"m/d/yyyy")&amp;"|"&amp;F142&amp;"|"&amp;G142,
  ""
)</f>
        <v>3/7/2020|Set 3|Feiya - 1</v>
      </c>
      <c r="D141" s="35" t="str">
        <f>IF(
  'Production Report'!$D141,
  'Production Report'!$E141,
  ""
)</f>
        <v>Kayam</v>
      </c>
      <c r="E141" s="35" t="str">
        <f>IF(
  'Production Report'!$D141,
  'Production Report'!$F141,
  ""
)</f>
        <v>Night</v>
      </c>
      <c r="F141" s="35" t="str">
        <f>IF(
  'Production Report'!$D141,
  'Production Report'!$G141,
  ""
)</f>
        <v>Set 2</v>
      </c>
      <c r="G141" s="35" t="str">
        <f>IF(
  'Production Report'!$D141,
  'Production Report'!$H141,
  ""
)</f>
        <v>Feiya - 2</v>
      </c>
      <c r="H141" s="35" t="str">
        <f>IF(
  'Production Report'!$D141,
  'Production Report'!$M141,
  ""
)</f>
        <v>190536</v>
      </c>
    </row>
    <row r="142" ht="15.75" customHeight="1">
      <c r="A142" s="35" t="str">
        <f>IF(
  'Production Report'!$D142,
  text('Production Report'!$D142,"m/d/yyyy")&amp;"|"&amp;'Production Report'!$E142,
  ""
)</f>
        <v>3/7/2020|</v>
      </c>
      <c r="B142" s="35" t="str">
        <f>IF(
  'Production Report'!$D142,
  $A142&amp;"|"&amp;$H142,
  ""
)</f>
        <v>3/7/2020||</v>
      </c>
      <c r="C142" s="14" t="str">
        <f>IF(
  'Production Report'!$D142,
  text('Production Report'!$D142,"m/d/yyyy")&amp;"|"&amp;F143&amp;"|"&amp;G143,
  ""
)</f>
        <v>3/7/2020|Set 3|Mtex- 1</v>
      </c>
      <c r="D142" s="35" t="str">
        <f>IF(
  'Production Report'!$D142,
  'Production Report'!$E142,
  ""
)</f>
        <v/>
      </c>
      <c r="E142" s="35" t="str">
        <f>IF(
  'Production Report'!$D142,
  'Production Report'!$F142,
  ""
)</f>
        <v>Night</v>
      </c>
      <c r="F142" s="35" t="str">
        <f>IF(
  'Production Report'!$D142,
  'Production Report'!$G142,
  ""
)</f>
        <v>Set 3</v>
      </c>
      <c r="G142" s="35" t="str">
        <f>IF(
  'Production Report'!$D142,
  'Production Report'!$H142,
  ""
)</f>
        <v>Feiya - 1</v>
      </c>
      <c r="H142" s="35" t="str">
        <f>IF(
  'Production Report'!$D142,
  'Production Report'!$M142,
  ""
)</f>
        <v/>
      </c>
    </row>
    <row r="143" ht="15.75" customHeight="1">
      <c r="A143" s="35" t="str">
        <f>IF(
  'Production Report'!$D143,
  text('Production Report'!$D143,"m/d/yyyy")&amp;"|"&amp;'Production Report'!$E143,
  ""
)</f>
        <v>3/7/2020|Rahul</v>
      </c>
      <c r="B143" s="35" t="str">
        <f>IF(
  'Production Report'!$D143,
  $A143&amp;"|"&amp;$H143,
  ""
)</f>
        <v>3/7/2020|Rahul|180682</v>
      </c>
      <c r="C143" s="14" t="str">
        <f>IF(
  'Production Report'!$D143,
  text('Production Report'!$D143,"m/d/yyyy")&amp;"|"&amp;F144&amp;"|"&amp;G144,
  ""
)</f>
        <v>3/7/2020|Set 4|24 head</v>
      </c>
      <c r="D143" s="35" t="str">
        <f>IF(
  'Production Report'!$D143,
  'Production Report'!$E143,
  ""
)</f>
        <v>Rahul</v>
      </c>
      <c r="E143" s="35" t="str">
        <f>IF(
  'Production Report'!$D143,
  'Production Report'!$F143,
  ""
)</f>
        <v>Night</v>
      </c>
      <c r="F143" s="35" t="str">
        <f>IF(
  'Production Report'!$D143,
  'Production Report'!$G143,
  ""
)</f>
        <v>Set 3</v>
      </c>
      <c r="G143" s="35" t="str">
        <f>IF(
  'Production Report'!$D143,
  'Production Report'!$H143,
  ""
)</f>
        <v>Mtex- 1</v>
      </c>
      <c r="H143" s="35" t="str">
        <f>IF(
  'Production Report'!$D143,
  'Production Report'!$M143,
  ""
)</f>
        <v>180682</v>
      </c>
    </row>
    <row r="144" ht="15.75" customHeight="1">
      <c r="A144" s="35" t="str">
        <f>IF(
  'Production Report'!$D144,
  text('Production Report'!$D144,"m/d/yyyy")&amp;"|"&amp;'Production Report'!$E144,
  ""
)</f>
        <v>3/7/2020|</v>
      </c>
      <c r="B144" s="35" t="str">
        <f>IF(
  'Production Report'!$D144,
  $A144&amp;"|"&amp;$H144,
  ""
)</f>
        <v>3/7/2020||0</v>
      </c>
      <c r="C144" s="14" t="str">
        <f>IF(
  'Production Report'!$D144,
  text('Production Report'!$D144,"m/d/yyyy")&amp;"|"&amp;F145&amp;"|"&amp;G145,
  ""
)</f>
        <v>3/7/2020|Set 4|Feiya- 16</v>
      </c>
      <c r="D144" s="35" t="str">
        <f>IF(
  'Production Report'!$D144,
  'Production Report'!$E144,
  ""
)</f>
        <v/>
      </c>
      <c r="E144" s="35" t="str">
        <f>IF(
  'Production Report'!$D144,
  'Production Report'!$F144,
  ""
)</f>
        <v>Night</v>
      </c>
      <c r="F144" s="35" t="str">
        <f>IF(
  'Production Report'!$D144,
  'Production Report'!$G144,
  ""
)</f>
        <v>Set 4</v>
      </c>
      <c r="G144" s="35" t="str">
        <f>IF(
  'Production Report'!$D144,
  'Production Report'!$H144,
  ""
)</f>
        <v>24 head</v>
      </c>
      <c r="H144" s="35" t="str">
        <f>IF(
  'Production Report'!$D144,
  'Production Report'!$M144,
  ""
)</f>
        <v>0</v>
      </c>
    </row>
    <row r="145" ht="15.75" customHeight="1">
      <c r="A145" s="35" t="str">
        <f>IF(
  'Production Report'!$D145,
  text('Production Report'!$D145,"m/d/yyyy")&amp;"|"&amp;'Production Report'!$E145,
  ""
)</f>
        <v>3/7/2020|</v>
      </c>
      <c r="B145" s="35" t="str">
        <f>IF(
  'Production Report'!$D145,
  $A145&amp;"|"&amp;$H145,
  ""
)</f>
        <v>3/7/2020||0</v>
      </c>
      <c r="C145" s="14" t="str">
        <f>IF(
  'Production Report'!$D145,
  text('Production Report'!$D145,"m/d/yyyy")&amp;"|"&amp;F146&amp;"|"&amp;G146,
  ""
)</f>
        <v>3/7/2020|Set 5|SWF - 1</v>
      </c>
      <c r="D145" s="35" t="str">
        <f>IF(
  'Production Report'!$D145,
  'Production Report'!$E145,
  ""
)</f>
        <v/>
      </c>
      <c r="E145" s="35" t="str">
        <f>IF(
  'Production Report'!$D145,
  'Production Report'!$F145,
  ""
)</f>
        <v>Night</v>
      </c>
      <c r="F145" s="35" t="str">
        <f>IF(
  'Production Report'!$D145,
  'Production Report'!$G145,
  ""
)</f>
        <v>Set 4</v>
      </c>
      <c r="G145" s="35" t="str">
        <f>IF(
  'Production Report'!$D145,
  'Production Report'!$H145,
  ""
)</f>
        <v>Feiya- 16</v>
      </c>
      <c r="H145" s="35" t="str">
        <f>IF(
  'Production Report'!$D145,
  'Production Report'!$M145,
  ""
)</f>
        <v>0</v>
      </c>
    </row>
    <row r="146" ht="15.75" customHeight="1">
      <c r="A146" s="35" t="str">
        <f>IF(
  'Production Report'!$D146,
  text('Production Report'!$D146,"m/d/yyyy")&amp;"|"&amp;'Production Report'!$E146,
  ""
)</f>
        <v>3/7/2020|</v>
      </c>
      <c r="B146" s="35" t="str">
        <f>IF(
  'Production Report'!$D146,
  $A146&amp;"|"&amp;$H146,
  ""
)</f>
        <v>3/7/2020||0</v>
      </c>
      <c r="C146" s="14" t="str">
        <f>IF(
  'Production Report'!$D146,
  text('Production Report'!$D146,"m/d/yyyy")&amp;"|"&amp;F147&amp;"|"&amp;G147,
  ""
)</f>
        <v>3/7/2020|Set 5|SWF - 2</v>
      </c>
      <c r="D146" s="35" t="str">
        <f>IF(
  'Production Report'!$D146,
  'Production Report'!$E146,
  ""
)</f>
        <v/>
      </c>
      <c r="E146" s="35" t="str">
        <f>IF(
  'Production Report'!$D146,
  'Production Report'!$F146,
  ""
)</f>
        <v>Night</v>
      </c>
      <c r="F146" s="35" t="str">
        <f>IF(
  'Production Report'!$D146,
  'Production Report'!$G146,
  ""
)</f>
        <v>Set 5</v>
      </c>
      <c r="G146" s="35" t="str">
        <f>IF(
  'Production Report'!$D146,
  'Production Report'!$H146,
  ""
)</f>
        <v>SWF - 1</v>
      </c>
      <c r="H146" s="35" t="str">
        <f>IF(
  'Production Report'!$D146,
  'Production Report'!$M146,
  ""
)</f>
        <v>0</v>
      </c>
    </row>
    <row r="147" ht="15.75" customHeight="1">
      <c r="A147" s="35" t="str">
        <f>IF(
  'Production Report'!$D147,
  text('Production Report'!$D147,"m/d/yyyy")&amp;"|"&amp;'Production Report'!$E147,
  ""
)</f>
        <v>3/7/2020|</v>
      </c>
      <c r="B147" s="35" t="str">
        <f>IF(
  'Production Report'!$D147,
  $A147&amp;"|"&amp;$H147,
  ""
)</f>
        <v>3/7/2020||0</v>
      </c>
      <c r="C147" s="14" t="str">
        <f>IF(
  'Production Report'!$D147,
  text('Production Report'!$D147,"m/d/yyyy")&amp;"|"&amp;F148&amp;"|"&amp;G148,
  ""
)</f>
        <v>3/7/2020|Set 1|Sheen 1</v>
      </c>
      <c r="D147" s="35" t="str">
        <f>IF(
  'Production Report'!$D147,
  'Production Report'!$E147,
  ""
)</f>
        <v/>
      </c>
      <c r="E147" s="35" t="str">
        <f>IF(
  'Production Report'!$D147,
  'Production Report'!$F147,
  ""
)</f>
        <v>Night</v>
      </c>
      <c r="F147" s="35" t="str">
        <f>IF(
  'Production Report'!$D147,
  'Production Report'!$G147,
  ""
)</f>
        <v>Set 5</v>
      </c>
      <c r="G147" s="35" t="str">
        <f>IF(
  'Production Report'!$D147,
  'Production Report'!$H147,
  ""
)</f>
        <v>SWF - 2</v>
      </c>
      <c r="H147" s="35" t="str">
        <f>IF(
  'Production Report'!$D147,
  'Production Report'!$M147,
  ""
)</f>
        <v>0</v>
      </c>
    </row>
    <row r="148" ht="15.75" customHeight="1">
      <c r="A148" s="35" t="str">
        <f>IF(
  'Production Report'!$D148,
  text('Production Report'!$D148,"m/d/yyyy")&amp;"|"&amp;'Production Report'!$E148,
  ""
)</f>
        <v>3/8/2020|Rakesh</v>
      </c>
      <c r="B148" s="35" t="str">
        <f>IF(
  'Production Report'!$D148,
  $A148&amp;"|"&amp;$H148,
  ""
)</f>
        <v>3/8/2020|Rakesh|210724</v>
      </c>
      <c r="C148" s="14" t="str">
        <f>IF(
  'Production Report'!$D148,
  text('Production Report'!$D148,"m/d/yyyy")&amp;"|"&amp;F149&amp;"|"&amp;G149,
  ""
)</f>
        <v>3/8/2020|Set 1|Sheen 2</v>
      </c>
      <c r="D148" s="35" t="str">
        <f>IF(
  'Production Report'!$D148,
  'Production Report'!$E148,
  ""
)</f>
        <v>Rakesh</v>
      </c>
      <c r="E148" s="35" t="str">
        <f>IF(
  'Production Report'!$D148,
  'Production Report'!$F148,
  ""
)</f>
        <v>Day</v>
      </c>
      <c r="F148" s="35" t="str">
        <f>IF(
  'Production Report'!$D148,
  'Production Report'!$G148,
  ""
)</f>
        <v>Set 1</v>
      </c>
      <c r="G148" s="35" t="str">
        <f>IF(
  'Production Report'!$D148,
  'Production Report'!$H148,
  ""
)</f>
        <v>Sheen 1</v>
      </c>
      <c r="H148" s="35" t="str">
        <f>IF(
  'Production Report'!$D148,
  'Production Report'!$M148,
  ""
)</f>
        <v>210724</v>
      </c>
    </row>
    <row r="149" ht="15.75" customHeight="1">
      <c r="A149" s="35" t="str">
        <f>IF(
  'Production Report'!$D149,
  text('Production Report'!$D149,"m/d/yyyy")&amp;"|"&amp;'Production Report'!$E149,
  ""
)</f>
        <v>3/8/2020|Rakesh</v>
      </c>
      <c r="B149" s="35" t="str">
        <f>IF(
  'Production Report'!$D149,
  $A149&amp;"|"&amp;$H149,
  ""
)</f>
        <v>3/8/2020|Rakesh|192787</v>
      </c>
      <c r="C149" s="14" t="str">
        <f>IF(
  'Production Report'!$D149,
  text('Production Report'!$D149,"m/d/yyyy")&amp;"|"&amp;F150&amp;"|"&amp;G150,
  ""
)</f>
        <v>3/8/2020|Set 2|Mtex- 2</v>
      </c>
      <c r="D149" s="35" t="str">
        <f>IF(
  'Production Report'!$D149,
  'Production Report'!$E149,
  ""
)</f>
        <v>Rakesh</v>
      </c>
      <c r="E149" s="35" t="str">
        <f>IF(
  'Production Report'!$D149,
  'Production Report'!$F149,
  ""
)</f>
        <v>Day</v>
      </c>
      <c r="F149" s="35" t="str">
        <f>IF(
  'Production Report'!$D149,
  'Production Report'!$G149,
  ""
)</f>
        <v>Set 1</v>
      </c>
      <c r="G149" s="35" t="str">
        <f>IF(
  'Production Report'!$D149,
  'Production Report'!$H149,
  ""
)</f>
        <v>Sheen 2</v>
      </c>
      <c r="H149" s="35" t="str">
        <f>IF(
  'Production Report'!$D149,
  'Production Report'!$M149,
  ""
)</f>
        <v>192787</v>
      </c>
    </row>
    <row r="150" ht="15.75" customHeight="1">
      <c r="A150" s="35" t="str">
        <f>IF(
  'Production Report'!$D150,
  text('Production Report'!$D150,"m/d/yyyy")&amp;"|"&amp;'Production Report'!$E150,
  ""
)</f>
        <v>3/8/2020|Anand</v>
      </c>
      <c r="B150" s="35" t="str">
        <f>IF(
  'Production Report'!$D150,
  $A150&amp;"|"&amp;$H150,
  ""
)</f>
        <v>3/8/2020|Anand|154661</v>
      </c>
      <c r="C150" s="14" t="str">
        <f>IF(
  'Production Report'!$D150,
  text('Production Report'!$D150,"m/d/yyyy")&amp;"|"&amp;F151&amp;"|"&amp;G151,
  ""
)</f>
        <v>3/8/2020|Set 2|Mtex- 2</v>
      </c>
      <c r="D150" s="35" t="str">
        <f>IF(
  'Production Report'!$D150,
  'Production Report'!$E150,
  ""
)</f>
        <v>Anand</v>
      </c>
      <c r="E150" s="35" t="str">
        <f>IF(
  'Production Report'!$D150,
  'Production Report'!$F150,
  ""
)</f>
        <v>Day</v>
      </c>
      <c r="F150" s="35" t="str">
        <f>IF(
  'Production Report'!$D150,
  'Production Report'!$G150,
  ""
)</f>
        <v>Set 2</v>
      </c>
      <c r="G150" s="35" t="str">
        <f>IF(
  'Production Report'!$D150,
  'Production Report'!$H150,
  ""
)</f>
        <v>Mtex- 2</v>
      </c>
      <c r="H150" s="35" t="str">
        <f>IF(
  'Production Report'!$D150,
  'Production Report'!$M150,
  ""
)</f>
        <v>154661</v>
      </c>
    </row>
    <row r="151" ht="15.75" customHeight="1">
      <c r="A151" s="35" t="str">
        <f>IF(
  'Production Report'!$D151,
  text('Production Report'!$D151,"m/d/yyyy")&amp;"|"&amp;'Production Report'!$E151,
  ""
)</f>
        <v>3/8/2020|Anand</v>
      </c>
      <c r="B151" s="35" t="str">
        <f>IF(
  'Production Report'!$D151,
  $A151&amp;"|"&amp;$H151,
  ""
)</f>
        <v>3/8/2020|Anand|</v>
      </c>
      <c r="C151" s="14" t="str">
        <f>IF(
  'Production Report'!$D151,
  text('Production Report'!$D151,"m/d/yyyy")&amp;"|"&amp;F152&amp;"|"&amp;G152,
  ""
)</f>
        <v>3/8/2020|Set 2|Feiya - 2</v>
      </c>
      <c r="D151" s="35" t="str">
        <f>IF(
  'Production Report'!$D151,
  'Production Report'!$E151,
  ""
)</f>
        <v>Anand</v>
      </c>
      <c r="E151" s="35" t="str">
        <f>IF(
  'Production Report'!$D151,
  'Production Report'!$F151,
  ""
)</f>
        <v>Day</v>
      </c>
      <c r="F151" s="35" t="str">
        <f>IF(
  'Production Report'!$D151,
  'Production Report'!$G151,
  ""
)</f>
        <v>Set 2</v>
      </c>
      <c r="G151" s="35" t="str">
        <f>IF(
  'Production Report'!$D151,
  'Production Report'!$H151,
  ""
)</f>
        <v>Mtex- 2</v>
      </c>
      <c r="H151" s="35" t="str">
        <f>IF(
  'Production Report'!$D151,
  'Production Report'!$M151,
  ""
)</f>
        <v/>
      </c>
    </row>
    <row r="152" ht="15.75" customHeight="1">
      <c r="A152" s="35" t="str">
        <f>IF(
  'Production Report'!$D152,
  text('Production Report'!$D152,"m/d/yyyy")&amp;"|"&amp;'Production Report'!$E152,
  ""
)</f>
        <v>3/8/2020|Anand</v>
      </c>
      <c r="B152" s="35" t="str">
        <f>IF(
  'Production Report'!$D152,
  $A152&amp;"|"&amp;$H152,
  ""
)</f>
        <v>3/8/2020|Anand|178551</v>
      </c>
      <c r="C152" s="14" t="str">
        <f>IF(
  'Production Report'!$D152,
  text('Production Report'!$D152,"m/d/yyyy")&amp;"|"&amp;F153&amp;"|"&amp;G153,
  ""
)</f>
        <v>3/8/2020|Set 3|Feiya - 1</v>
      </c>
      <c r="D152" s="35" t="str">
        <f>IF(
  'Production Report'!$D152,
  'Production Report'!$E152,
  ""
)</f>
        <v>Anand</v>
      </c>
      <c r="E152" s="35" t="str">
        <f>IF(
  'Production Report'!$D152,
  'Production Report'!$F152,
  ""
)</f>
        <v>Day</v>
      </c>
      <c r="F152" s="35" t="str">
        <f>IF(
  'Production Report'!$D152,
  'Production Report'!$G152,
  ""
)</f>
        <v>Set 2</v>
      </c>
      <c r="G152" s="35" t="str">
        <f>IF(
  'Production Report'!$D152,
  'Production Report'!$H152,
  ""
)</f>
        <v>Feiya - 2</v>
      </c>
      <c r="H152" s="35" t="str">
        <f>IF(
  'Production Report'!$D152,
  'Production Report'!$M152,
  ""
)</f>
        <v>178551</v>
      </c>
    </row>
    <row r="153" ht="15.75" customHeight="1">
      <c r="A153" s="35" t="str">
        <f>IF(
  'Production Report'!$D153,
  text('Production Report'!$D153,"m/d/yyyy")&amp;"|"&amp;'Production Report'!$E153,
  ""
)</f>
        <v>3/8/2020|Niranjan</v>
      </c>
      <c r="B153" s="35" t="str">
        <f>IF(
  'Production Report'!$D153,
  $A153&amp;"|"&amp;$H153,
  ""
)</f>
        <v>3/8/2020|Niranjan|195950</v>
      </c>
      <c r="C153" s="14" t="str">
        <f>IF(
  'Production Report'!$D153,
  text('Production Report'!$D153,"m/d/yyyy")&amp;"|"&amp;F154&amp;"|"&amp;G154,
  ""
)</f>
        <v>3/8/2020|Set 3|Mtex- 1</v>
      </c>
      <c r="D153" s="35" t="str">
        <f>IF(
  'Production Report'!$D153,
  'Production Report'!$E153,
  ""
)</f>
        <v>Niranjan</v>
      </c>
      <c r="E153" s="35" t="str">
        <f>IF(
  'Production Report'!$D153,
  'Production Report'!$F153,
  ""
)</f>
        <v>Day</v>
      </c>
      <c r="F153" s="35" t="str">
        <f>IF(
  'Production Report'!$D153,
  'Production Report'!$G153,
  ""
)</f>
        <v>Set 3</v>
      </c>
      <c r="G153" s="35" t="str">
        <f>IF(
  'Production Report'!$D153,
  'Production Report'!$H153,
  ""
)</f>
        <v>Feiya - 1</v>
      </c>
      <c r="H153" s="35" t="str">
        <f>IF(
  'Production Report'!$D153,
  'Production Report'!$M153,
  ""
)</f>
        <v>195950</v>
      </c>
    </row>
    <row r="154" ht="15.75" customHeight="1">
      <c r="A154" s="35" t="str">
        <f>IF(
  'Production Report'!$D154,
  text('Production Report'!$D154,"m/d/yyyy")&amp;"|"&amp;'Production Report'!$E154,
  ""
)</f>
        <v>3/8/2020|Guddu</v>
      </c>
      <c r="B154" s="35" t="str">
        <f>IF(
  'Production Report'!$D154,
  $A154&amp;"|"&amp;$H154,
  ""
)</f>
        <v>3/8/2020|Guddu|144643</v>
      </c>
      <c r="C154" s="14" t="str">
        <f>IF(
  'Production Report'!$D154,
  text('Production Report'!$D154,"m/d/yyyy")&amp;"|"&amp;F155&amp;"|"&amp;G155,
  ""
)</f>
        <v>3/8/2020|Set 4|24 head</v>
      </c>
      <c r="D154" s="35" t="str">
        <f>IF(
  'Production Report'!$D154,
  'Production Report'!$E154,
  ""
)</f>
        <v>Guddu</v>
      </c>
      <c r="E154" s="35" t="str">
        <f>IF(
  'Production Report'!$D154,
  'Production Report'!$F154,
  ""
)</f>
        <v>Day</v>
      </c>
      <c r="F154" s="35" t="str">
        <f>IF(
  'Production Report'!$D154,
  'Production Report'!$G154,
  ""
)</f>
        <v>Set 3</v>
      </c>
      <c r="G154" s="35" t="str">
        <f>IF(
  'Production Report'!$D154,
  'Production Report'!$H154,
  ""
)</f>
        <v>Mtex- 1</v>
      </c>
      <c r="H154" s="35" t="str">
        <f>IF(
  'Production Report'!$D154,
  'Production Report'!$M154,
  ""
)</f>
        <v>144643</v>
      </c>
    </row>
    <row r="155" ht="15.75" customHeight="1">
      <c r="A155" s="35" t="str">
        <f>IF(
  'Production Report'!$D155,
  text('Production Report'!$D155,"m/d/yyyy")&amp;"|"&amp;'Production Report'!$E155,
  ""
)</f>
        <v>3/8/2020|Deepak Patil</v>
      </c>
      <c r="B155" s="35" t="str">
        <f>IF(
  'Production Report'!$D155,
  $A155&amp;"|"&amp;$H155,
  ""
)</f>
        <v>3/8/2020|Deepak Patil|196247</v>
      </c>
      <c r="C155" s="14" t="str">
        <f>IF(
  'Production Report'!$D155,
  text('Production Report'!$D155,"m/d/yyyy")&amp;"|"&amp;F156&amp;"|"&amp;G156,
  ""
)</f>
        <v>3/8/2020|Set 4|Feiya- 16</v>
      </c>
      <c r="D155" s="35" t="str">
        <f>IF(
  'Production Report'!$D155,
  'Production Report'!$E155,
  ""
)</f>
        <v>Deepak Patil</v>
      </c>
      <c r="E155" s="35" t="str">
        <f>IF(
  'Production Report'!$D155,
  'Production Report'!$F155,
  ""
)</f>
        <v>Day</v>
      </c>
      <c r="F155" s="35" t="str">
        <f>IF(
  'Production Report'!$D155,
  'Production Report'!$G155,
  ""
)</f>
        <v>Set 4</v>
      </c>
      <c r="G155" s="35" t="str">
        <f>IF(
  'Production Report'!$D155,
  'Production Report'!$H155,
  ""
)</f>
        <v>24 head</v>
      </c>
      <c r="H155" s="35" t="str">
        <f>IF(
  'Production Report'!$D155,
  'Production Report'!$M155,
  ""
)</f>
        <v>196247</v>
      </c>
    </row>
    <row r="156" ht="15.75" customHeight="1">
      <c r="A156" s="35" t="str">
        <f>IF(
  'Production Report'!$D156,
  text('Production Report'!$D156,"m/d/yyyy")&amp;"|"&amp;'Production Report'!$E156,
  ""
)</f>
        <v>3/8/2020|Deepak Patil</v>
      </c>
      <c r="B156" s="35" t="str">
        <f>IF(
  'Production Report'!$D156,
  $A156&amp;"|"&amp;$H156,
  ""
)</f>
        <v>3/8/2020|Deepak Patil|153458</v>
      </c>
      <c r="C156" s="14" t="str">
        <f>IF(
  'Production Report'!$D156,
  text('Production Report'!$D156,"m/d/yyyy")&amp;"|"&amp;F157&amp;"|"&amp;G157,
  ""
)</f>
        <v>3/8/2020|Set 4|Feiya- 16</v>
      </c>
      <c r="D156" s="35" t="str">
        <f>IF(
  'Production Report'!$D156,
  'Production Report'!$E156,
  ""
)</f>
        <v>Deepak Patil</v>
      </c>
      <c r="E156" s="35" t="str">
        <f>IF(
  'Production Report'!$D156,
  'Production Report'!$F156,
  ""
)</f>
        <v>Day</v>
      </c>
      <c r="F156" s="35" t="str">
        <f>IF(
  'Production Report'!$D156,
  'Production Report'!$G156,
  ""
)</f>
        <v>Set 4</v>
      </c>
      <c r="G156" s="35" t="str">
        <f>IF(
  'Production Report'!$D156,
  'Production Report'!$H156,
  ""
)</f>
        <v>Feiya- 16</v>
      </c>
      <c r="H156" s="35" t="str">
        <f>IF(
  'Production Report'!$D156,
  'Production Report'!$M156,
  ""
)</f>
        <v>153458</v>
      </c>
    </row>
    <row r="157" ht="15.75" customHeight="1">
      <c r="A157" s="35" t="str">
        <f>IF(
  'Production Report'!$D157,
  text('Production Report'!$D157,"m/d/yyyy")&amp;"|"&amp;'Production Report'!$E157,
  ""
)</f>
        <v>3/8/2020|Deepak Patil</v>
      </c>
      <c r="B157" s="35" t="str">
        <f>IF(
  'Production Report'!$D157,
  $A157&amp;"|"&amp;$H157,
  ""
)</f>
        <v>3/8/2020|Deepak Patil|</v>
      </c>
      <c r="C157" s="14" t="str">
        <f>IF(
  'Production Report'!$D157,
  text('Production Report'!$D157,"m/d/yyyy")&amp;"|"&amp;F158&amp;"|"&amp;G158,
  ""
)</f>
        <v>3/8/2020|Set 5|SWF - 1</v>
      </c>
      <c r="D157" s="35" t="str">
        <f>IF(
  'Production Report'!$D157,
  'Production Report'!$E157,
  ""
)</f>
        <v>Deepak Patil</v>
      </c>
      <c r="E157" s="35" t="str">
        <f>IF(
  'Production Report'!$D157,
  'Production Report'!$F157,
  ""
)</f>
        <v>Day</v>
      </c>
      <c r="F157" s="35" t="str">
        <f>IF(
  'Production Report'!$D157,
  'Production Report'!$G157,
  ""
)</f>
        <v>Set 4</v>
      </c>
      <c r="G157" s="35" t="str">
        <f>IF(
  'Production Report'!$D157,
  'Production Report'!$H157,
  ""
)</f>
        <v>Feiya- 16</v>
      </c>
      <c r="H157" s="35" t="str">
        <f>IF(
  'Production Report'!$D157,
  'Production Report'!$M157,
  ""
)</f>
        <v/>
      </c>
    </row>
    <row r="158" ht="15.75" customHeight="1">
      <c r="A158" s="35" t="str">
        <f>IF(
  'Production Report'!$D158,
  text('Production Report'!$D158,"m/d/yyyy")&amp;"|"&amp;'Production Report'!$E158,
  ""
)</f>
        <v>3/8/2020|Laxmikant</v>
      </c>
      <c r="B158" s="35" t="str">
        <f>IF(
  'Production Report'!$D158,
  $A158&amp;"|"&amp;$H158,
  ""
)</f>
        <v>3/8/2020|Laxmikant|217015</v>
      </c>
      <c r="C158" s="14" t="str">
        <f>IF(
  'Production Report'!$D158,
  text('Production Report'!$D158,"m/d/yyyy")&amp;"|"&amp;F159&amp;"|"&amp;G159,
  ""
)</f>
        <v>3/8/2020|Set 5|SWF - 2</v>
      </c>
      <c r="D158" s="35" t="str">
        <f>IF(
  'Production Report'!$D158,
  'Production Report'!$E158,
  ""
)</f>
        <v>Laxmikant</v>
      </c>
      <c r="E158" s="35" t="str">
        <f>IF(
  'Production Report'!$D158,
  'Production Report'!$F158,
  ""
)</f>
        <v>Day</v>
      </c>
      <c r="F158" s="35" t="str">
        <f>IF(
  'Production Report'!$D158,
  'Production Report'!$G158,
  ""
)</f>
        <v>Set 5</v>
      </c>
      <c r="G158" s="35" t="str">
        <f>IF(
  'Production Report'!$D158,
  'Production Report'!$H158,
  ""
)</f>
        <v>SWF - 1</v>
      </c>
      <c r="H158" s="35" t="str">
        <f>IF(
  'Production Report'!$D158,
  'Production Report'!$M158,
  ""
)</f>
        <v>217015</v>
      </c>
    </row>
    <row r="159" ht="15.75" customHeight="1">
      <c r="A159" s="35" t="str">
        <f>IF(
  'Production Report'!$D159,
  text('Production Report'!$D159,"m/d/yyyy")&amp;"|"&amp;'Production Report'!$E159,
  ""
)</f>
        <v>3/8/2020|Raj</v>
      </c>
      <c r="B159" s="35" t="str">
        <f>IF(
  'Production Report'!$D159,
  $A159&amp;"|"&amp;$H159,
  ""
)</f>
        <v>3/8/2020|Raj|232740</v>
      </c>
      <c r="C159" s="14" t="str">
        <f>IF(
  'Production Report'!$D159,
  text('Production Report'!$D159,"m/d/yyyy")&amp;"|"&amp;F160&amp;"|"&amp;G160,
  ""
)</f>
        <v>3/8/2020|Set 1|Sheen 1</v>
      </c>
      <c r="D159" s="35" t="str">
        <f>IF(
  'Production Report'!$D159,
  'Production Report'!$E159,
  ""
)</f>
        <v>Raj</v>
      </c>
      <c r="E159" s="35" t="str">
        <f>IF(
  'Production Report'!$D159,
  'Production Report'!$F159,
  ""
)</f>
        <v>Day</v>
      </c>
      <c r="F159" s="35" t="str">
        <f>IF(
  'Production Report'!$D159,
  'Production Report'!$G159,
  ""
)</f>
        <v>Set 5</v>
      </c>
      <c r="G159" s="35" t="str">
        <f>IF(
  'Production Report'!$D159,
  'Production Report'!$H159,
  ""
)</f>
        <v>SWF - 2</v>
      </c>
      <c r="H159" s="35" t="str">
        <f>IF(
  'Production Report'!$D159,
  'Production Report'!$M159,
  ""
)</f>
        <v>232740</v>
      </c>
    </row>
    <row r="160" ht="15.75" customHeight="1">
      <c r="A160" s="35" t="str">
        <f>IF(
  'Production Report'!$D160,
  text('Production Report'!$D160,"m/d/yyyy")&amp;"|"&amp;'Production Report'!$E160,
  ""
)</f>
        <v>3/8/2020|Keshav Patil</v>
      </c>
      <c r="B160" s="35" t="str">
        <f>IF(
  'Production Report'!$D160,
  $A160&amp;"|"&amp;$H160,
  ""
)</f>
        <v>3/8/2020|Keshav Patil|203664</v>
      </c>
      <c r="C160" s="14" t="str">
        <f>IF(
  'Production Report'!$D160,
  text('Production Report'!$D160,"m/d/yyyy")&amp;"|"&amp;F161&amp;"|"&amp;G161,
  ""
)</f>
        <v>3/8/2020|Set 1|Sheen 1</v>
      </c>
      <c r="D160" s="35" t="str">
        <f>IF(
  'Production Report'!$D160,
  'Production Report'!$E160,
  ""
)</f>
        <v>Keshav Patil</v>
      </c>
      <c r="E160" s="35" t="str">
        <f>IF(
  'Production Report'!$D160,
  'Production Report'!$F160,
  ""
)</f>
        <v>Night</v>
      </c>
      <c r="F160" s="35" t="str">
        <f>IF(
  'Production Report'!$D160,
  'Production Report'!$G160,
  ""
)</f>
        <v>Set 1</v>
      </c>
      <c r="G160" s="35" t="str">
        <f>IF(
  'Production Report'!$D160,
  'Production Report'!$H160,
  ""
)</f>
        <v>Sheen 1</v>
      </c>
      <c r="H160" s="35" t="str">
        <f>IF(
  'Production Report'!$D160,
  'Production Report'!$M160,
  ""
)</f>
        <v>203664</v>
      </c>
    </row>
    <row r="161" ht="15.75" customHeight="1">
      <c r="A161" s="35" t="str">
        <f>IF(
  'Production Report'!$D161,
  text('Production Report'!$D161,"m/d/yyyy")&amp;"|"&amp;'Production Report'!$E161,
  ""
)</f>
        <v>3/8/2020|Keshav Patil</v>
      </c>
      <c r="B161" s="35" t="str">
        <f>IF(
  'Production Report'!$D161,
  $A161&amp;"|"&amp;$H161,
  ""
)</f>
        <v>3/8/2020|Keshav Patil|</v>
      </c>
      <c r="C161" s="14" t="str">
        <f>IF(
  'Production Report'!$D161,
  text('Production Report'!$D161,"m/d/yyyy")&amp;"|"&amp;F162&amp;"|"&amp;G162,
  ""
)</f>
        <v>3/8/2020|Set 1|Sheen 2</v>
      </c>
      <c r="D161" s="35" t="str">
        <f>IF(
  'Production Report'!$D161,
  'Production Report'!$E161,
  ""
)</f>
        <v>Keshav Patil</v>
      </c>
      <c r="E161" s="35" t="str">
        <f>IF(
  'Production Report'!$D161,
  'Production Report'!$F161,
  ""
)</f>
        <v>Night</v>
      </c>
      <c r="F161" s="35" t="str">
        <f>IF(
  'Production Report'!$D161,
  'Production Report'!$G161,
  ""
)</f>
        <v>Set 1</v>
      </c>
      <c r="G161" s="35" t="str">
        <f>IF(
  'Production Report'!$D161,
  'Production Report'!$H161,
  ""
)</f>
        <v>Sheen 1</v>
      </c>
      <c r="H161" s="35" t="str">
        <f>IF(
  'Production Report'!$D161,
  'Production Report'!$M161,
  ""
)</f>
        <v/>
      </c>
    </row>
    <row r="162" ht="15.75" customHeight="1">
      <c r="A162" s="35" t="str">
        <f>IF(
  'Production Report'!$D162,
  text('Production Report'!$D162,"m/d/yyyy")&amp;"|"&amp;'Production Report'!$E162,
  ""
)</f>
        <v>3/8/2020|Keshav Patil</v>
      </c>
      <c r="B162" s="35" t="str">
        <f>IF(
  'Production Report'!$D162,
  $A162&amp;"|"&amp;$H162,
  ""
)</f>
        <v>3/8/2020|Keshav Patil|201420</v>
      </c>
      <c r="C162" s="14" t="str">
        <f>IF(
  'Production Report'!$D162,
  text('Production Report'!$D162,"m/d/yyyy")&amp;"|"&amp;F163&amp;"|"&amp;G163,
  ""
)</f>
        <v>3/8/2020|Set 1|Sheen 2</v>
      </c>
      <c r="D162" s="35" t="str">
        <f>IF(
  'Production Report'!$D162,
  'Production Report'!$E162,
  ""
)</f>
        <v>Keshav Patil</v>
      </c>
      <c r="E162" s="35" t="str">
        <f>IF(
  'Production Report'!$D162,
  'Production Report'!$F162,
  ""
)</f>
        <v>Night</v>
      </c>
      <c r="F162" s="35" t="str">
        <f>IF(
  'Production Report'!$D162,
  'Production Report'!$G162,
  ""
)</f>
        <v>Set 1</v>
      </c>
      <c r="G162" s="35" t="str">
        <f>IF(
  'Production Report'!$D162,
  'Production Report'!$H162,
  ""
)</f>
        <v>Sheen 2</v>
      </c>
      <c r="H162" s="35" t="str">
        <f>IF(
  'Production Report'!$D162,
  'Production Report'!$M162,
  ""
)</f>
        <v>201420</v>
      </c>
    </row>
    <row r="163" ht="15.75" customHeight="1">
      <c r="A163" s="35" t="str">
        <f>IF(
  'Production Report'!$D163,
  text('Production Report'!$D163,"m/d/yyyy")&amp;"|"&amp;'Production Report'!$E163,
  ""
)</f>
        <v>3/8/2020|Keshav Patil</v>
      </c>
      <c r="B163" s="35" t="str">
        <f>IF(
  'Production Report'!$D163,
  $A163&amp;"|"&amp;$H163,
  ""
)</f>
        <v>3/8/2020|Keshav Patil|</v>
      </c>
      <c r="C163" s="14" t="str">
        <f>IF(
  'Production Report'!$D163,
  text('Production Report'!$D163,"m/d/yyyy")&amp;"|"&amp;F164&amp;"|"&amp;G164,
  ""
)</f>
        <v>3/8/2020|Set 2|Mtex- 2</v>
      </c>
      <c r="D163" s="35" t="str">
        <f>IF(
  'Production Report'!$D163,
  'Production Report'!$E163,
  ""
)</f>
        <v>Keshav Patil</v>
      </c>
      <c r="E163" s="35" t="str">
        <f>IF(
  'Production Report'!$D163,
  'Production Report'!$F163,
  ""
)</f>
        <v>Night</v>
      </c>
      <c r="F163" s="35" t="str">
        <f>IF(
  'Production Report'!$D163,
  'Production Report'!$G163,
  ""
)</f>
        <v>Set 1</v>
      </c>
      <c r="G163" s="35" t="str">
        <f>IF(
  'Production Report'!$D163,
  'Production Report'!$H163,
  ""
)</f>
        <v>Sheen 2</v>
      </c>
      <c r="H163" s="35" t="str">
        <f>IF(
  'Production Report'!$D163,
  'Production Report'!$M163,
  ""
)</f>
        <v/>
      </c>
    </row>
    <row r="164" ht="15.75" customHeight="1">
      <c r="A164" s="35" t="str">
        <f>IF(
  'Production Report'!$D164,
  text('Production Report'!$D164,"m/d/yyyy")&amp;"|"&amp;'Production Report'!$E164,
  ""
)</f>
        <v>3/8/2020|Kayam</v>
      </c>
      <c r="B164" s="35" t="str">
        <f>IF(
  'Production Report'!$D164,
  $A164&amp;"|"&amp;$H164,
  ""
)</f>
        <v>3/8/2020|Kayam|160331</v>
      </c>
      <c r="C164" s="14" t="str">
        <f>IF(
  'Production Report'!$D164,
  text('Production Report'!$D164,"m/d/yyyy")&amp;"|"&amp;F165&amp;"|"&amp;G165,
  ""
)</f>
        <v>3/8/2020|Set 2|Feiya - 2</v>
      </c>
      <c r="D164" s="35" t="str">
        <f>IF(
  'Production Report'!$D164,
  'Production Report'!$E164,
  ""
)</f>
        <v>Kayam</v>
      </c>
      <c r="E164" s="35" t="str">
        <f>IF(
  'Production Report'!$D164,
  'Production Report'!$F164,
  ""
)</f>
        <v>Night</v>
      </c>
      <c r="F164" s="35" t="str">
        <f>IF(
  'Production Report'!$D164,
  'Production Report'!$G164,
  ""
)</f>
        <v>Set 2</v>
      </c>
      <c r="G164" s="35" t="str">
        <f>IF(
  'Production Report'!$D164,
  'Production Report'!$H164,
  ""
)</f>
        <v>Mtex- 2</v>
      </c>
      <c r="H164" s="35" t="str">
        <f>IF(
  'Production Report'!$D164,
  'Production Report'!$M164,
  ""
)</f>
        <v>160331</v>
      </c>
    </row>
    <row r="165" ht="15.75" customHeight="1">
      <c r="A165" s="35" t="str">
        <f>IF(
  'Production Report'!$D165,
  text('Production Report'!$D165,"m/d/yyyy")&amp;"|"&amp;'Production Report'!$E165,
  ""
)</f>
        <v>3/8/2020|Kayam</v>
      </c>
      <c r="B165" s="35" t="str">
        <f>IF(
  'Production Report'!$D165,
  $A165&amp;"|"&amp;$H165,
  ""
)</f>
        <v>3/8/2020|Kayam|180195</v>
      </c>
      <c r="C165" s="14" t="str">
        <f>IF(
  'Production Report'!$D165,
  text('Production Report'!$D165,"m/d/yyyy")&amp;"|"&amp;F166&amp;"|"&amp;G166,
  ""
)</f>
        <v>3/8/2020|Set 3|Feiya - 1</v>
      </c>
      <c r="D165" s="35" t="str">
        <f>IF(
  'Production Report'!$D165,
  'Production Report'!$E165,
  ""
)</f>
        <v>Kayam</v>
      </c>
      <c r="E165" s="35" t="str">
        <f>IF(
  'Production Report'!$D165,
  'Production Report'!$F165,
  ""
)</f>
        <v>Night</v>
      </c>
      <c r="F165" s="35" t="str">
        <f>IF(
  'Production Report'!$D165,
  'Production Report'!$G165,
  ""
)</f>
        <v>Set 2</v>
      </c>
      <c r="G165" s="35" t="str">
        <f>IF(
  'Production Report'!$D165,
  'Production Report'!$H165,
  ""
)</f>
        <v>Feiya - 2</v>
      </c>
      <c r="H165" s="35" t="str">
        <f>IF(
  'Production Report'!$D165,
  'Production Report'!$M165,
  ""
)</f>
        <v>180195</v>
      </c>
    </row>
    <row r="166" ht="15.75" customHeight="1">
      <c r="A166" s="35" t="str">
        <f>IF(
  'Production Report'!$D166,
  text('Production Report'!$D166,"m/d/yyyy")&amp;"|"&amp;'Production Report'!$E166,
  ""
)</f>
        <v>3/8/2020|</v>
      </c>
      <c r="B166" s="35" t="str">
        <f>IF(
  'Production Report'!$D166,
  $A166&amp;"|"&amp;$H166,
  ""
)</f>
        <v>3/8/2020||</v>
      </c>
      <c r="C166" s="14" t="str">
        <f>IF(
  'Production Report'!$D166,
  text('Production Report'!$D166,"m/d/yyyy")&amp;"|"&amp;F167&amp;"|"&amp;G167,
  ""
)</f>
        <v>3/8/2020|Set 3|Mtex- 1</v>
      </c>
      <c r="D166" s="35" t="str">
        <f>IF(
  'Production Report'!$D166,
  'Production Report'!$E166,
  ""
)</f>
        <v/>
      </c>
      <c r="E166" s="35" t="str">
        <f>IF(
  'Production Report'!$D166,
  'Production Report'!$F166,
  ""
)</f>
        <v>Night</v>
      </c>
      <c r="F166" s="35" t="str">
        <f>IF(
  'Production Report'!$D166,
  'Production Report'!$G166,
  ""
)</f>
        <v>Set 3</v>
      </c>
      <c r="G166" s="35" t="str">
        <f>IF(
  'Production Report'!$D166,
  'Production Report'!$H166,
  ""
)</f>
        <v>Feiya - 1</v>
      </c>
      <c r="H166" s="35" t="str">
        <f>IF(
  'Production Report'!$D166,
  'Production Report'!$M166,
  ""
)</f>
        <v/>
      </c>
    </row>
    <row r="167" ht="15.75" customHeight="1">
      <c r="A167" s="35" t="str">
        <f>IF(
  'Production Report'!$D167,
  text('Production Report'!$D167,"m/d/yyyy")&amp;"|"&amp;'Production Report'!$E167,
  ""
)</f>
        <v>3/8/2020|Rahul</v>
      </c>
      <c r="B167" s="35" t="str">
        <f>IF(
  'Production Report'!$D167,
  $A167&amp;"|"&amp;$H167,
  ""
)</f>
        <v>3/8/2020|Rahul|185887</v>
      </c>
      <c r="C167" s="14" t="str">
        <f>IF(
  'Production Report'!$D167,
  text('Production Report'!$D167,"m/d/yyyy")&amp;"|"&amp;F168&amp;"|"&amp;G168,
  ""
)</f>
        <v>3/8/2020|Set 4|24 head</v>
      </c>
      <c r="D167" s="35" t="str">
        <f>IF(
  'Production Report'!$D167,
  'Production Report'!$E167,
  ""
)</f>
        <v>Rahul</v>
      </c>
      <c r="E167" s="35" t="str">
        <f>IF(
  'Production Report'!$D167,
  'Production Report'!$F167,
  ""
)</f>
        <v>Night</v>
      </c>
      <c r="F167" s="35" t="str">
        <f>IF(
  'Production Report'!$D167,
  'Production Report'!$G167,
  ""
)</f>
        <v>Set 3</v>
      </c>
      <c r="G167" s="35" t="str">
        <f>IF(
  'Production Report'!$D167,
  'Production Report'!$H167,
  ""
)</f>
        <v>Mtex- 1</v>
      </c>
      <c r="H167" s="35" t="str">
        <f>IF(
  'Production Report'!$D167,
  'Production Report'!$M167,
  ""
)</f>
        <v>185887</v>
      </c>
    </row>
    <row r="168" ht="15.75" customHeight="1">
      <c r="A168" s="35" t="str">
        <f>IF(
  'Production Report'!$D168,
  text('Production Report'!$D168,"m/d/yyyy")&amp;"|"&amp;'Production Report'!$E168,
  ""
)</f>
        <v>3/8/2020|</v>
      </c>
      <c r="B168" s="35" t="str">
        <f>IF(
  'Production Report'!$D168,
  $A168&amp;"|"&amp;$H168,
  ""
)</f>
        <v>3/8/2020||0</v>
      </c>
      <c r="C168" s="14" t="str">
        <f>IF(
  'Production Report'!$D168,
  text('Production Report'!$D168,"m/d/yyyy")&amp;"|"&amp;F169&amp;"|"&amp;G169,
  ""
)</f>
        <v>3/8/2020|Set 4|Feiya- 16</v>
      </c>
      <c r="D168" s="35" t="str">
        <f>IF(
  'Production Report'!$D168,
  'Production Report'!$E168,
  ""
)</f>
        <v/>
      </c>
      <c r="E168" s="35" t="str">
        <f>IF(
  'Production Report'!$D168,
  'Production Report'!$F168,
  ""
)</f>
        <v>Night</v>
      </c>
      <c r="F168" s="35" t="str">
        <f>IF(
  'Production Report'!$D168,
  'Production Report'!$G168,
  ""
)</f>
        <v>Set 4</v>
      </c>
      <c r="G168" s="35" t="str">
        <f>IF(
  'Production Report'!$D168,
  'Production Report'!$H168,
  ""
)</f>
        <v>24 head</v>
      </c>
      <c r="H168" s="35" t="str">
        <f>IF(
  'Production Report'!$D168,
  'Production Report'!$M168,
  ""
)</f>
        <v>0</v>
      </c>
    </row>
    <row r="169" ht="15.75" customHeight="1">
      <c r="A169" s="35" t="str">
        <f>IF(
  'Production Report'!$D169,
  text('Production Report'!$D169,"m/d/yyyy")&amp;"|"&amp;'Production Report'!$E169,
  ""
)</f>
        <v>3/8/2020|</v>
      </c>
      <c r="B169" s="35" t="str">
        <f>IF(
  'Production Report'!$D169,
  $A169&amp;"|"&amp;$H169,
  ""
)</f>
        <v>3/8/2020||0</v>
      </c>
      <c r="C169" s="14" t="str">
        <f>IF(
  'Production Report'!$D169,
  text('Production Report'!$D169,"m/d/yyyy")&amp;"|"&amp;F170&amp;"|"&amp;G170,
  ""
)</f>
        <v>3/8/2020|Set 5|SWF - 1</v>
      </c>
      <c r="D169" s="35" t="str">
        <f>IF(
  'Production Report'!$D169,
  'Production Report'!$E169,
  ""
)</f>
        <v/>
      </c>
      <c r="E169" s="35" t="str">
        <f>IF(
  'Production Report'!$D169,
  'Production Report'!$F169,
  ""
)</f>
        <v>Night</v>
      </c>
      <c r="F169" s="35" t="str">
        <f>IF(
  'Production Report'!$D169,
  'Production Report'!$G169,
  ""
)</f>
        <v>Set 4</v>
      </c>
      <c r="G169" s="35" t="str">
        <f>IF(
  'Production Report'!$D169,
  'Production Report'!$H169,
  ""
)</f>
        <v>Feiya- 16</v>
      </c>
      <c r="H169" s="35" t="str">
        <f>IF(
  'Production Report'!$D169,
  'Production Report'!$M169,
  ""
)</f>
        <v>0</v>
      </c>
    </row>
    <row r="170" ht="15.75" customHeight="1">
      <c r="A170" s="35" t="str">
        <f>IF(
  'Production Report'!$D170,
  text('Production Report'!$D170,"m/d/yyyy")&amp;"|"&amp;'Production Report'!$E170,
  ""
)</f>
        <v>3/8/2020|</v>
      </c>
      <c r="B170" s="35" t="str">
        <f>IF(
  'Production Report'!$D170,
  $A170&amp;"|"&amp;$H170,
  ""
)</f>
        <v>3/8/2020||0</v>
      </c>
      <c r="C170" s="14" t="str">
        <f>IF(
  'Production Report'!$D170,
  text('Production Report'!$D170,"m/d/yyyy")&amp;"|"&amp;F171&amp;"|"&amp;G171,
  ""
)</f>
        <v>3/8/2020|Set 5|SWF - 2</v>
      </c>
      <c r="D170" s="35" t="str">
        <f>IF(
  'Production Report'!$D170,
  'Production Report'!$E170,
  ""
)</f>
        <v/>
      </c>
      <c r="E170" s="35" t="str">
        <f>IF(
  'Production Report'!$D170,
  'Production Report'!$F170,
  ""
)</f>
        <v>Night</v>
      </c>
      <c r="F170" s="35" t="str">
        <f>IF(
  'Production Report'!$D170,
  'Production Report'!$G170,
  ""
)</f>
        <v>Set 5</v>
      </c>
      <c r="G170" s="35" t="str">
        <f>IF(
  'Production Report'!$D170,
  'Production Report'!$H170,
  ""
)</f>
        <v>SWF - 1</v>
      </c>
      <c r="H170" s="35" t="str">
        <f>IF(
  'Production Report'!$D170,
  'Production Report'!$M170,
  ""
)</f>
        <v>0</v>
      </c>
    </row>
    <row r="171" ht="15.75" customHeight="1">
      <c r="A171" s="35" t="str">
        <f>IF(
  'Production Report'!$D171,
  text('Production Report'!$D171,"m/d/yyyy")&amp;"|"&amp;'Production Report'!$E171,
  ""
)</f>
        <v>3/8/2020|</v>
      </c>
      <c r="B171" s="35" t="str">
        <f>IF(
  'Production Report'!$D171,
  $A171&amp;"|"&amp;$H171,
  ""
)</f>
        <v>3/8/2020||0</v>
      </c>
      <c r="C171" s="14" t="str">
        <f>IF(
  'Production Report'!$D171,
  text('Production Report'!$D171,"m/d/yyyy")&amp;"|"&amp;F172&amp;"|"&amp;G172,
  ""
)</f>
        <v>3/8/2020|Set 1|Sheen 1</v>
      </c>
      <c r="D171" s="35" t="str">
        <f>IF(
  'Production Report'!$D171,
  'Production Report'!$E171,
  ""
)</f>
        <v/>
      </c>
      <c r="E171" s="35" t="str">
        <f>IF(
  'Production Report'!$D171,
  'Production Report'!$F171,
  ""
)</f>
        <v>Night</v>
      </c>
      <c r="F171" s="35" t="str">
        <f>IF(
  'Production Report'!$D171,
  'Production Report'!$G171,
  ""
)</f>
        <v>Set 5</v>
      </c>
      <c r="G171" s="35" t="str">
        <f>IF(
  'Production Report'!$D171,
  'Production Report'!$H171,
  ""
)</f>
        <v>SWF - 2</v>
      </c>
      <c r="H171" s="35" t="str">
        <f>IF(
  'Production Report'!$D171,
  'Production Report'!$M171,
  ""
)</f>
        <v>0</v>
      </c>
    </row>
    <row r="172" ht="15.75" customHeight="1">
      <c r="A172" s="35" t="str">
        <f>IF(
  'Production Report'!$D172,
  text('Production Report'!$D172,"m/d/yyyy")&amp;"|"&amp;'Production Report'!$E172,
  ""
)</f>
        <v>3/9/2020|Rakesh</v>
      </c>
      <c r="B172" s="35" t="str">
        <f>IF(
  'Production Report'!$D172,
  $A172&amp;"|"&amp;$H172,
  ""
)</f>
        <v>3/9/2020|Rakesh|203381</v>
      </c>
      <c r="C172" s="14" t="str">
        <f>IF(
  'Production Report'!$D172,
  text('Production Report'!$D172,"m/d/yyyy")&amp;"|"&amp;F173&amp;"|"&amp;G173,
  ""
)</f>
        <v>3/9/2020|Set 1|Sheen 2</v>
      </c>
      <c r="D172" s="35" t="str">
        <f>IF(
  'Production Report'!$D172,
  'Production Report'!$E172,
  ""
)</f>
        <v>Rakesh</v>
      </c>
      <c r="E172" s="35" t="str">
        <f>IF(
  'Production Report'!$D172,
  'Production Report'!$F172,
  ""
)</f>
        <v>Day</v>
      </c>
      <c r="F172" s="35" t="str">
        <f>IF(
  'Production Report'!$D172,
  'Production Report'!$G172,
  ""
)</f>
        <v>Set 1</v>
      </c>
      <c r="G172" s="35" t="str">
        <f>IF(
  'Production Report'!$D172,
  'Production Report'!$H172,
  ""
)</f>
        <v>Sheen 1</v>
      </c>
      <c r="H172" s="35" t="str">
        <f>IF(
  'Production Report'!$D172,
  'Production Report'!$M172,
  ""
)</f>
        <v>203381</v>
      </c>
    </row>
    <row r="173" ht="15.75" customHeight="1">
      <c r="A173" s="35" t="str">
        <f>IF(
  'Production Report'!$D173,
  text('Production Report'!$D173,"m/d/yyyy")&amp;"|"&amp;'Production Report'!$E173,
  ""
)</f>
        <v>3/9/2020|Rakesh</v>
      </c>
      <c r="B173" s="35" t="str">
        <f>IF(
  'Production Report'!$D173,
  $A173&amp;"|"&amp;$H173,
  ""
)</f>
        <v>3/9/2020|Rakesh|153427</v>
      </c>
      <c r="C173" s="14" t="str">
        <f>IF(
  'Production Report'!$D173,
  text('Production Report'!$D173,"m/d/yyyy")&amp;"|"&amp;F174&amp;"|"&amp;G174,
  ""
)</f>
        <v>3/9/2020|Set 1|Sheen 2</v>
      </c>
      <c r="D173" s="35" t="str">
        <f>IF(
  'Production Report'!$D173,
  'Production Report'!$E173,
  ""
)</f>
        <v>Rakesh</v>
      </c>
      <c r="E173" s="35" t="str">
        <f>IF(
  'Production Report'!$D173,
  'Production Report'!$F173,
  ""
)</f>
        <v>Day</v>
      </c>
      <c r="F173" s="35" t="str">
        <f>IF(
  'Production Report'!$D173,
  'Production Report'!$G173,
  ""
)</f>
        <v>Set 1</v>
      </c>
      <c r="G173" s="35" t="str">
        <f>IF(
  'Production Report'!$D173,
  'Production Report'!$H173,
  ""
)</f>
        <v>Sheen 2</v>
      </c>
      <c r="H173" s="35" t="str">
        <f>IF(
  'Production Report'!$D173,
  'Production Report'!$M173,
  ""
)</f>
        <v>153427</v>
      </c>
    </row>
    <row r="174" ht="15.75" customHeight="1">
      <c r="A174" s="35" t="str">
        <f>IF(
  'Production Report'!$D174,
  text('Production Report'!$D174,"m/d/yyyy")&amp;"|"&amp;'Production Report'!$E174,
  ""
)</f>
        <v>3/9/2020|Rakesh</v>
      </c>
      <c r="B174" s="35" t="str">
        <f>IF(
  'Production Report'!$D174,
  $A174&amp;"|"&amp;$H174,
  ""
)</f>
        <v>3/9/2020|Rakesh|</v>
      </c>
      <c r="C174" s="14" t="str">
        <f>IF(
  'Production Report'!$D174,
  text('Production Report'!$D174,"m/d/yyyy")&amp;"|"&amp;F175&amp;"|"&amp;G175,
  ""
)</f>
        <v>3/9/2020|Set 2|Mtex- 2</v>
      </c>
      <c r="D174" s="35" t="str">
        <f>IF(
  'Production Report'!$D174,
  'Production Report'!$E174,
  ""
)</f>
        <v>Rakesh</v>
      </c>
      <c r="E174" s="35" t="str">
        <f>IF(
  'Production Report'!$D174,
  'Production Report'!$F174,
  ""
)</f>
        <v>Day</v>
      </c>
      <c r="F174" s="35" t="str">
        <f>IF(
  'Production Report'!$D174,
  'Production Report'!$G174,
  ""
)</f>
        <v>Set 1</v>
      </c>
      <c r="G174" s="35" t="str">
        <f>IF(
  'Production Report'!$D174,
  'Production Report'!$H174,
  ""
)</f>
        <v>Sheen 2</v>
      </c>
      <c r="H174" s="35" t="str">
        <f>IF(
  'Production Report'!$D174,
  'Production Report'!$M174,
  ""
)</f>
        <v/>
      </c>
    </row>
    <row r="175" ht="15.75" customHeight="1">
      <c r="A175" s="35" t="str">
        <f>IF(
  'Production Report'!$D175,
  text('Production Report'!$D175,"m/d/yyyy")&amp;"|"&amp;'Production Report'!$E175,
  ""
)</f>
        <v>3/9/2020|Anand</v>
      </c>
      <c r="B175" s="35" t="str">
        <f>IF(
  'Production Report'!$D175,
  $A175&amp;"|"&amp;$H175,
  ""
)</f>
        <v>3/9/2020|Anand|159667</v>
      </c>
      <c r="C175" s="14" t="str">
        <f>IF(
  'Production Report'!$D175,
  text('Production Report'!$D175,"m/d/yyyy")&amp;"|"&amp;F176&amp;"|"&amp;G176,
  ""
)</f>
        <v>3/9/2020|Set 2|Mtex- 2</v>
      </c>
      <c r="D175" s="35" t="str">
        <f>IF(
  'Production Report'!$D175,
  'Production Report'!$E175,
  ""
)</f>
        <v>Anand</v>
      </c>
      <c r="E175" s="35" t="str">
        <f>IF(
  'Production Report'!$D175,
  'Production Report'!$F175,
  ""
)</f>
        <v>Day</v>
      </c>
      <c r="F175" s="35" t="str">
        <f>IF(
  'Production Report'!$D175,
  'Production Report'!$G175,
  ""
)</f>
        <v>Set 2</v>
      </c>
      <c r="G175" s="35" t="str">
        <f>IF(
  'Production Report'!$D175,
  'Production Report'!$H175,
  ""
)</f>
        <v>Mtex- 2</v>
      </c>
      <c r="H175" s="35" t="str">
        <f>IF(
  'Production Report'!$D175,
  'Production Report'!$M175,
  ""
)</f>
        <v>159667</v>
      </c>
    </row>
    <row r="176" ht="15.75" customHeight="1">
      <c r="A176" s="35" t="str">
        <f>IF(
  'Production Report'!$D176,
  text('Production Report'!$D176,"m/d/yyyy")&amp;"|"&amp;'Production Report'!$E176,
  ""
)</f>
        <v>3/9/2020|Anand</v>
      </c>
      <c r="B176" s="35" t="str">
        <f>IF(
  'Production Report'!$D176,
  $A176&amp;"|"&amp;$H176,
  ""
)</f>
        <v>3/9/2020|Anand|</v>
      </c>
      <c r="C176" s="14" t="str">
        <f>IF(
  'Production Report'!$D176,
  text('Production Report'!$D176,"m/d/yyyy")&amp;"|"&amp;F177&amp;"|"&amp;G177,
  ""
)</f>
        <v>3/9/2020|Set 2|Feiya - 2</v>
      </c>
      <c r="D176" s="35" t="str">
        <f>IF(
  'Production Report'!$D176,
  'Production Report'!$E176,
  ""
)</f>
        <v>Anand</v>
      </c>
      <c r="E176" s="35" t="str">
        <f>IF(
  'Production Report'!$D176,
  'Production Report'!$F176,
  ""
)</f>
        <v>Day</v>
      </c>
      <c r="F176" s="35" t="str">
        <f>IF(
  'Production Report'!$D176,
  'Production Report'!$G176,
  ""
)</f>
        <v>Set 2</v>
      </c>
      <c r="G176" s="35" t="str">
        <f>IF(
  'Production Report'!$D176,
  'Production Report'!$H176,
  ""
)</f>
        <v>Mtex- 2</v>
      </c>
      <c r="H176" s="35" t="str">
        <f>IF(
  'Production Report'!$D176,
  'Production Report'!$M176,
  ""
)</f>
        <v/>
      </c>
    </row>
    <row r="177" ht="15.75" customHeight="1">
      <c r="A177" s="35" t="str">
        <f>IF(
  'Production Report'!$D177,
  text('Production Report'!$D177,"m/d/yyyy")&amp;"|"&amp;'Production Report'!$E177,
  ""
)</f>
        <v>3/9/2020|Anand</v>
      </c>
      <c r="B177" s="35" t="str">
        <f>IF(
  'Production Report'!$D177,
  $A177&amp;"|"&amp;$H177,
  ""
)</f>
        <v>3/9/2020|Anand|175893</v>
      </c>
      <c r="C177" s="14" t="str">
        <f>IF(
  'Production Report'!$D177,
  text('Production Report'!$D177,"m/d/yyyy")&amp;"|"&amp;F178&amp;"|"&amp;G178,
  ""
)</f>
        <v>3/9/2020|Set 3|Feiya - 1</v>
      </c>
      <c r="D177" s="35" t="str">
        <f>IF(
  'Production Report'!$D177,
  'Production Report'!$E177,
  ""
)</f>
        <v>Anand</v>
      </c>
      <c r="E177" s="35" t="str">
        <f>IF(
  'Production Report'!$D177,
  'Production Report'!$F177,
  ""
)</f>
        <v>Day</v>
      </c>
      <c r="F177" s="35" t="str">
        <f>IF(
  'Production Report'!$D177,
  'Production Report'!$G177,
  ""
)</f>
        <v>Set 2</v>
      </c>
      <c r="G177" s="35" t="str">
        <f>IF(
  'Production Report'!$D177,
  'Production Report'!$H177,
  ""
)</f>
        <v>Feiya - 2</v>
      </c>
      <c r="H177" s="35" t="str">
        <f>IF(
  'Production Report'!$D177,
  'Production Report'!$M177,
  ""
)</f>
        <v>175893</v>
      </c>
    </row>
    <row r="178" ht="15.75" customHeight="1">
      <c r="A178" s="35" t="str">
        <f>IF(
  'Production Report'!$D178,
  text('Production Report'!$D178,"m/d/yyyy")&amp;"|"&amp;'Production Report'!$E178,
  ""
)</f>
        <v>3/9/2020|Niranjan</v>
      </c>
      <c r="B178" s="35" t="str">
        <f>IF(
  'Production Report'!$D178,
  $A178&amp;"|"&amp;$H178,
  ""
)</f>
        <v>3/9/2020|Niranjan|174655</v>
      </c>
      <c r="C178" s="14" t="str">
        <f>IF(
  'Production Report'!$D178,
  text('Production Report'!$D178,"m/d/yyyy")&amp;"|"&amp;F179&amp;"|"&amp;G179,
  ""
)</f>
        <v>3/9/2020|Set 3|Mtex- 1</v>
      </c>
      <c r="D178" s="35" t="str">
        <f>IF(
  'Production Report'!$D178,
  'Production Report'!$E178,
  ""
)</f>
        <v>Niranjan</v>
      </c>
      <c r="E178" s="35" t="str">
        <f>IF(
  'Production Report'!$D178,
  'Production Report'!$F178,
  ""
)</f>
        <v>Day</v>
      </c>
      <c r="F178" s="35" t="str">
        <f>IF(
  'Production Report'!$D178,
  'Production Report'!$G178,
  ""
)</f>
        <v>Set 3</v>
      </c>
      <c r="G178" s="35" t="str">
        <f>IF(
  'Production Report'!$D178,
  'Production Report'!$H178,
  ""
)</f>
        <v>Feiya - 1</v>
      </c>
      <c r="H178" s="35" t="str">
        <f>IF(
  'Production Report'!$D178,
  'Production Report'!$M178,
  ""
)</f>
        <v>174655</v>
      </c>
    </row>
    <row r="179" ht="15.75" customHeight="1">
      <c r="A179" s="35" t="str">
        <f>IF(
  'Production Report'!$D179,
  text('Production Report'!$D179,"m/d/yyyy")&amp;"|"&amp;'Production Report'!$E179,
  ""
)</f>
        <v>3/9/2020|Guddu</v>
      </c>
      <c r="B179" s="35" t="str">
        <f>IF(
  'Production Report'!$D179,
  $A179&amp;"|"&amp;$H179,
  ""
)</f>
        <v>3/9/2020|Guddu|161741</v>
      </c>
      <c r="C179" s="14" t="str">
        <f>IF(
  'Production Report'!$D179,
  text('Production Report'!$D179,"m/d/yyyy")&amp;"|"&amp;F180&amp;"|"&amp;G180,
  ""
)</f>
        <v>3/9/2020|Set 4|24 head</v>
      </c>
      <c r="D179" s="35" t="str">
        <f>IF(
  'Production Report'!$D179,
  'Production Report'!$E179,
  ""
)</f>
        <v>Guddu</v>
      </c>
      <c r="E179" s="35" t="str">
        <f>IF(
  'Production Report'!$D179,
  'Production Report'!$F179,
  ""
)</f>
        <v>Day</v>
      </c>
      <c r="F179" s="35" t="str">
        <f>IF(
  'Production Report'!$D179,
  'Production Report'!$G179,
  ""
)</f>
        <v>Set 3</v>
      </c>
      <c r="G179" s="35" t="str">
        <f>IF(
  'Production Report'!$D179,
  'Production Report'!$H179,
  ""
)</f>
        <v>Mtex- 1</v>
      </c>
      <c r="H179" s="35" t="str">
        <f>IF(
  'Production Report'!$D179,
  'Production Report'!$M179,
  ""
)</f>
        <v>161741</v>
      </c>
    </row>
    <row r="180" ht="15.75" customHeight="1">
      <c r="A180" s="35" t="str">
        <f>IF(
  'Production Report'!$D180,
  text('Production Report'!$D180,"m/d/yyyy")&amp;"|"&amp;'Production Report'!$E180,
  ""
)</f>
        <v>3/9/2020|Deepak Patil</v>
      </c>
      <c r="B180" s="35" t="str">
        <f>IF(
  'Production Report'!$D180,
  $A180&amp;"|"&amp;$H180,
  ""
)</f>
        <v>3/9/2020|Deepak Patil|156211</v>
      </c>
      <c r="C180" s="14" t="str">
        <f>IF(
  'Production Report'!$D180,
  text('Production Report'!$D180,"m/d/yyyy")&amp;"|"&amp;F181&amp;"|"&amp;G181,
  ""
)</f>
        <v>3/9/2020|Set 4|24 head</v>
      </c>
      <c r="D180" s="35" t="str">
        <f>IF(
  'Production Report'!$D180,
  'Production Report'!$E180,
  ""
)</f>
        <v>Deepak Patil</v>
      </c>
      <c r="E180" s="35" t="str">
        <f>IF(
  'Production Report'!$D180,
  'Production Report'!$F180,
  ""
)</f>
        <v>Day</v>
      </c>
      <c r="F180" s="35" t="str">
        <f>IF(
  'Production Report'!$D180,
  'Production Report'!$G180,
  ""
)</f>
        <v>Set 4</v>
      </c>
      <c r="G180" s="35" t="str">
        <f>IF(
  'Production Report'!$D180,
  'Production Report'!$H180,
  ""
)</f>
        <v>24 head</v>
      </c>
      <c r="H180" s="35" t="str">
        <f>IF(
  'Production Report'!$D180,
  'Production Report'!$M180,
  ""
)</f>
        <v>156211</v>
      </c>
    </row>
    <row r="181" ht="15.75" customHeight="1">
      <c r="A181" s="35" t="str">
        <f>IF(
  'Production Report'!$D181,
  text('Production Report'!$D181,"m/d/yyyy")&amp;"|"&amp;'Production Report'!$E181,
  ""
)</f>
        <v>3/9/2020|Deepak Patil</v>
      </c>
      <c r="B181" s="35" t="str">
        <f>IF(
  'Production Report'!$D181,
  $A181&amp;"|"&amp;$H181,
  ""
)</f>
        <v>3/9/2020|Deepak Patil|</v>
      </c>
      <c r="C181" s="14" t="str">
        <f>IF(
  'Production Report'!$D181,
  text('Production Report'!$D181,"m/d/yyyy")&amp;"|"&amp;F182&amp;"|"&amp;G182,
  ""
)</f>
        <v>3/9/2020|Set 4|Feiya- 16</v>
      </c>
      <c r="D181" s="35" t="str">
        <f>IF(
  'Production Report'!$D181,
  'Production Report'!$E181,
  ""
)</f>
        <v>Deepak Patil</v>
      </c>
      <c r="E181" s="35" t="str">
        <f>IF(
  'Production Report'!$D181,
  'Production Report'!$F181,
  ""
)</f>
        <v>Day</v>
      </c>
      <c r="F181" s="35" t="str">
        <f>IF(
  'Production Report'!$D181,
  'Production Report'!$G181,
  ""
)</f>
        <v>Set 4</v>
      </c>
      <c r="G181" s="35" t="str">
        <f>IF(
  'Production Report'!$D181,
  'Production Report'!$H181,
  ""
)</f>
        <v>24 head</v>
      </c>
      <c r="H181" s="35" t="str">
        <f>IF(
  'Production Report'!$D181,
  'Production Report'!$M181,
  ""
)</f>
        <v/>
      </c>
    </row>
    <row r="182" ht="15.75" customHeight="1">
      <c r="A182" s="35" t="str">
        <f>IF(
  'Production Report'!$D182,
  text('Production Report'!$D182,"m/d/yyyy")&amp;"|"&amp;'Production Report'!$E182,
  ""
)</f>
        <v>3/9/2020|Deepak Patil</v>
      </c>
      <c r="B182" s="35" t="str">
        <f>IF(
  'Production Report'!$D182,
  $A182&amp;"|"&amp;$H182,
  ""
)</f>
        <v>3/9/2020|Deepak Patil|125895</v>
      </c>
      <c r="C182" s="14" t="str">
        <f>IF(
  'Production Report'!$D182,
  text('Production Report'!$D182,"m/d/yyyy")&amp;"|"&amp;F183&amp;"|"&amp;G183,
  ""
)</f>
        <v>3/9/2020|Set 4|Feiya- 16</v>
      </c>
      <c r="D182" s="35" t="str">
        <f>IF(
  'Production Report'!$D182,
  'Production Report'!$E182,
  ""
)</f>
        <v>Deepak Patil</v>
      </c>
      <c r="E182" s="35" t="str">
        <f>IF(
  'Production Report'!$D182,
  'Production Report'!$F182,
  ""
)</f>
        <v>Day</v>
      </c>
      <c r="F182" s="35" t="str">
        <f>IF(
  'Production Report'!$D182,
  'Production Report'!$G182,
  ""
)</f>
        <v>Set 4</v>
      </c>
      <c r="G182" s="35" t="str">
        <f>IF(
  'Production Report'!$D182,
  'Production Report'!$H182,
  ""
)</f>
        <v>Feiya- 16</v>
      </c>
      <c r="H182" s="35" t="str">
        <f>IF(
  'Production Report'!$D182,
  'Production Report'!$M182,
  ""
)</f>
        <v>125895</v>
      </c>
    </row>
    <row r="183" ht="15.75" customHeight="1">
      <c r="A183" s="35" t="str">
        <f>IF(
  'Production Report'!$D183,
  text('Production Report'!$D183,"m/d/yyyy")&amp;"|"&amp;'Production Report'!$E183,
  ""
)</f>
        <v>3/9/2020|Deepak Patil</v>
      </c>
      <c r="B183" s="35" t="str">
        <f>IF(
  'Production Report'!$D183,
  $A183&amp;"|"&amp;$H183,
  ""
)</f>
        <v>3/9/2020|Deepak Patil|</v>
      </c>
      <c r="C183" s="14" t="str">
        <f>IF(
  'Production Report'!$D183,
  text('Production Report'!$D183,"m/d/yyyy")&amp;"|"&amp;F184&amp;"|"&amp;G184,
  ""
)</f>
        <v>3/9/2020|Set 5|SWF - 1</v>
      </c>
      <c r="D183" s="35" t="str">
        <f>IF(
  'Production Report'!$D183,
  'Production Report'!$E183,
  ""
)</f>
        <v>Deepak Patil</v>
      </c>
      <c r="E183" s="35" t="str">
        <f>IF(
  'Production Report'!$D183,
  'Production Report'!$F183,
  ""
)</f>
        <v>Day</v>
      </c>
      <c r="F183" s="35" t="str">
        <f>IF(
  'Production Report'!$D183,
  'Production Report'!$G183,
  ""
)</f>
        <v>Set 4</v>
      </c>
      <c r="G183" s="35" t="str">
        <f>IF(
  'Production Report'!$D183,
  'Production Report'!$H183,
  ""
)</f>
        <v>Feiya- 16</v>
      </c>
      <c r="H183" s="35" t="str">
        <f>IF(
  'Production Report'!$D183,
  'Production Report'!$M183,
  ""
)</f>
        <v/>
      </c>
    </row>
    <row r="184" ht="15.75" customHeight="1">
      <c r="A184" s="35" t="str">
        <f>IF(
  'Production Report'!$D184,
  text('Production Report'!$D184,"m/d/yyyy")&amp;"|"&amp;'Production Report'!$E184,
  ""
)</f>
        <v>3/9/2020|Laxmikant</v>
      </c>
      <c r="B184" s="35" t="str">
        <f>IF(
  'Production Report'!$D184,
  $A184&amp;"|"&amp;$H184,
  ""
)</f>
        <v>3/9/2020|Laxmikant|217123</v>
      </c>
      <c r="C184" s="14" t="str">
        <f>IF(
  'Production Report'!$D184,
  text('Production Report'!$D184,"m/d/yyyy")&amp;"|"&amp;F185&amp;"|"&amp;G185,
  ""
)</f>
        <v>3/9/2020|Set 5|SWF - 1</v>
      </c>
      <c r="D184" s="35" t="str">
        <f>IF(
  'Production Report'!$D184,
  'Production Report'!$E184,
  ""
)</f>
        <v>Laxmikant</v>
      </c>
      <c r="E184" s="35" t="str">
        <f>IF(
  'Production Report'!$D184,
  'Production Report'!$F184,
  ""
)</f>
        <v>Day</v>
      </c>
      <c r="F184" s="35" t="str">
        <f>IF(
  'Production Report'!$D184,
  'Production Report'!$G184,
  ""
)</f>
        <v>Set 5</v>
      </c>
      <c r="G184" s="35" t="str">
        <f>IF(
  'Production Report'!$D184,
  'Production Report'!$H184,
  ""
)</f>
        <v>SWF - 1</v>
      </c>
      <c r="H184" s="35" t="str">
        <f>IF(
  'Production Report'!$D184,
  'Production Report'!$M184,
  ""
)</f>
        <v>217123</v>
      </c>
    </row>
    <row r="185" ht="15.75" customHeight="1">
      <c r="A185" s="35" t="str">
        <f>IF(
  'Production Report'!$D185,
  text('Production Report'!$D185,"m/d/yyyy")&amp;"|"&amp;'Production Report'!$E185,
  ""
)</f>
        <v>3/9/2020|Laxmikant</v>
      </c>
      <c r="B185" s="35" t="str">
        <f>IF(
  'Production Report'!$D185,
  $A185&amp;"|"&amp;$H185,
  ""
)</f>
        <v>3/9/2020|Laxmikant|</v>
      </c>
      <c r="C185" s="14" t="str">
        <f>IF(
  'Production Report'!$D185,
  text('Production Report'!$D185,"m/d/yyyy")&amp;"|"&amp;F186&amp;"|"&amp;G186,
  ""
)</f>
        <v>3/9/2020|Set 5|SWF - 2</v>
      </c>
      <c r="D185" s="35" t="str">
        <f>IF(
  'Production Report'!$D185,
  'Production Report'!$E185,
  ""
)</f>
        <v>Laxmikant</v>
      </c>
      <c r="E185" s="35" t="str">
        <f>IF(
  'Production Report'!$D185,
  'Production Report'!$F185,
  ""
)</f>
        <v>Day</v>
      </c>
      <c r="F185" s="35" t="str">
        <f>IF(
  'Production Report'!$D185,
  'Production Report'!$G185,
  ""
)</f>
        <v>Set 5</v>
      </c>
      <c r="G185" s="35" t="str">
        <f>IF(
  'Production Report'!$D185,
  'Production Report'!$H185,
  ""
)</f>
        <v>SWF - 1</v>
      </c>
      <c r="H185" s="35" t="str">
        <f>IF(
  'Production Report'!$D185,
  'Production Report'!$M185,
  ""
)</f>
        <v/>
      </c>
    </row>
    <row r="186" ht="15.75" customHeight="1">
      <c r="A186" s="35" t="str">
        <f>IF(
  'Production Report'!$D186,
  text('Production Report'!$D186,"m/d/yyyy")&amp;"|"&amp;'Production Report'!$E186,
  ""
)</f>
        <v>3/9/2020|Raj</v>
      </c>
      <c r="B186" s="35" t="str">
        <f>IF(
  'Production Report'!$D186,
  $A186&amp;"|"&amp;$H186,
  ""
)</f>
        <v>3/9/2020|Raj|252110</v>
      </c>
      <c r="C186" s="14" t="str">
        <f>IF(
  'Production Report'!$D186,
  text('Production Report'!$D186,"m/d/yyyy")&amp;"|"&amp;F187&amp;"|"&amp;G187,
  ""
)</f>
        <v>3/9/2020|Set 1|Sheen 1</v>
      </c>
      <c r="D186" s="35" t="str">
        <f>IF(
  'Production Report'!$D186,
  'Production Report'!$E186,
  ""
)</f>
        <v>Raj</v>
      </c>
      <c r="E186" s="35" t="str">
        <f>IF(
  'Production Report'!$D186,
  'Production Report'!$F186,
  ""
)</f>
        <v>Day</v>
      </c>
      <c r="F186" s="35" t="str">
        <f>IF(
  'Production Report'!$D186,
  'Production Report'!$G186,
  ""
)</f>
        <v>Set 5</v>
      </c>
      <c r="G186" s="35" t="str">
        <f>IF(
  'Production Report'!$D186,
  'Production Report'!$H186,
  ""
)</f>
        <v>SWF - 2</v>
      </c>
      <c r="H186" s="35" t="str">
        <f>IF(
  'Production Report'!$D186,
  'Production Report'!$M186,
  ""
)</f>
        <v>252110</v>
      </c>
    </row>
    <row r="187" ht="15.75" customHeight="1">
      <c r="A187" s="35" t="str">
        <f>IF(
  'Production Report'!$D187,
  text('Production Report'!$D187,"m/d/yyyy")&amp;"|"&amp;'Production Report'!$E187,
  ""
)</f>
        <v>3/9/2020|Keshav Patil</v>
      </c>
      <c r="B187" s="35" t="str">
        <f>IF(
  'Production Report'!$D187,
  $A187&amp;"|"&amp;$H187,
  ""
)</f>
        <v>3/9/2020|Keshav Patil|130129</v>
      </c>
      <c r="C187" s="14" t="str">
        <f>IF(
  'Production Report'!$D187,
  text('Production Report'!$D187,"m/d/yyyy")&amp;"|"&amp;F188&amp;"|"&amp;G188,
  ""
)</f>
        <v>3/9/2020|Set 1|Sheen 2</v>
      </c>
      <c r="D187" s="35" t="str">
        <f>IF(
  'Production Report'!$D187,
  'Production Report'!$E187,
  ""
)</f>
        <v>Keshav Patil</v>
      </c>
      <c r="E187" s="35" t="str">
        <f>IF(
  'Production Report'!$D187,
  'Production Report'!$F187,
  ""
)</f>
        <v>Night</v>
      </c>
      <c r="F187" s="35" t="str">
        <f>IF(
  'Production Report'!$D187,
  'Production Report'!$G187,
  ""
)</f>
        <v>Set 1</v>
      </c>
      <c r="G187" s="35" t="str">
        <f>IF(
  'Production Report'!$D187,
  'Production Report'!$H187,
  ""
)</f>
        <v>Sheen 1</v>
      </c>
      <c r="H187" s="35" t="str">
        <f>IF(
  'Production Report'!$D187,
  'Production Report'!$M187,
  ""
)</f>
        <v>130129</v>
      </c>
    </row>
    <row r="188" ht="15.75" customHeight="1">
      <c r="A188" s="35" t="str">
        <f>IF(
  'Production Report'!$D188,
  text('Production Report'!$D188,"m/d/yyyy")&amp;"|"&amp;'Production Report'!$E188,
  ""
)</f>
        <v>3/9/2020|Keshav Patil</v>
      </c>
      <c r="B188" s="35" t="str">
        <f>IF(
  'Production Report'!$D188,
  $A188&amp;"|"&amp;$H188,
  ""
)</f>
        <v>3/9/2020|Keshav Patil|113124</v>
      </c>
      <c r="C188" s="14" t="str">
        <f>IF(
  'Production Report'!$D188,
  text('Production Report'!$D188,"m/d/yyyy")&amp;"|"&amp;F189&amp;"|"&amp;G189,
  ""
)</f>
        <v>3/9/2020|Set 2|Mtex- 2</v>
      </c>
      <c r="D188" s="35" t="str">
        <f>IF(
  'Production Report'!$D188,
  'Production Report'!$E188,
  ""
)</f>
        <v>Keshav Patil</v>
      </c>
      <c r="E188" s="35" t="str">
        <f>IF(
  'Production Report'!$D188,
  'Production Report'!$F188,
  ""
)</f>
        <v>Night</v>
      </c>
      <c r="F188" s="35" t="str">
        <f>IF(
  'Production Report'!$D188,
  'Production Report'!$G188,
  ""
)</f>
        <v>Set 1</v>
      </c>
      <c r="G188" s="35" t="str">
        <f>IF(
  'Production Report'!$D188,
  'Production Report'!$H188,
  ""
)</f>
        <v>Sheen 2</v>
      </c>
      <c r="H188" s="35" t="str">
        <f>IF(
  'Production Report'!$D188,
  'Production Report'!$M188,
  ""
)</f>
        <v>113124</v>
      </c>
    </row>
    <row r="189" ht="15.75" customHeight="1">
      <c r="A189" s="35" t="str">
        <f>IF(
  'Production Report'!$D189,
  text('Production Report'!$D189,"m/d/yyyy")&amp;"|"&amp;'Production Report'!$E189,
  ""
)</f>
        <v>3/9/2020|Kayam</v>
      </c>
      <c r="B189" s="35" t="str">
        <f>IF(
  'Production Report'!$D189,
  $A189&amp;"|"&amp;$H189,
  ""
)</f>
        <v>3/9/2020|Kayam|130572</v>
      </c>
      <c r="C189" s="14" t="str">
        <f>IF(
  'Production Report'!$D189,
  text('Production Report'!$D189,"m/d/yyyy")&amp;"|"&amp;F190&amp;"|"&amp;G190,
  ""
)</f>
        <v>3/9/2020|Set 2|Feiya - 2</v>
      </c>
      <c r="D189" s="35" t="str">
        <f>IF(
  'Production Report'!$D189,
  'Production Report'!$E189,
  ""
)</f>
        <v>Kayam</v>
      </c>
      <c r="E189" s="35" t="str">
        <f>IF(
  'Production Report'!$D189,
  'Production Report'!$F189,
  ""
)</f>
        <v>Night</v>
      </c>
      <c r="F189" s="35" t="str">
        <f>IF(
  'Production Report'!$D189,
  'Production Report'!$G189,
  ""
)</f>
        <v>Set 2</v>
      </c>
      <c r="G189" s="35" t="str">
        <f>IF(
  'Production Report'!$D189,
  'Production Report'!$H189,
  ""
)</f>
        <v>Mtex- 2</v>
      </c>
      <c r="H189" s="35" t="str">
        <f>IF(
  'Production Report'!$D189,
  'Production Report'!$M189,
  ""
)</f>
        <v>130572</v>
      </c>
    </row>
    <row r="190" ht="15.75" customHeight="1">
      <c r="A190" s="35" t="str">
        <f>IF(
  'Production Report'!$D190,
  text('Production Report'!$D190,"m/d/yyyy")&amp;"|"&amp;'Production Report'!$E190,
  ""
)</f>
        <v>3/9/2020|Kayam</v>
      </c>
      <c r="B190" s="35" t="str">
        <f>IF(
  'Production Report'!$D190,
  $A190&amp;"|"&amp;$H190,
  ""
)</f>
        <v>3/9/2020|Kayam|105695</v>
      </c>
      <c r="C190" s="14" t="str">
        <f>IF(
  'Production Report'!$D190,
  text('Production Report'!$D190,"m/d/yyyy")&amp;"|"&amp;F191&amp;"|"&amp;G191,
  ""
)</f>
        <v>3/9/2020|Set 3|Feiya - 1</v>
      </c>
      <c r="D190" s="35" t="str">
        <f>IF(
  'Production Report'!$D190,
  'Production Report'!$E190,
  ""
)</f>
        <v>Kayam</v>
      </c>
      <c r="E190" s="35" t="str">
        <f>IF(
  'Production Report'!$D190,
  'Production Report'!$F190,
  ""
)</f>
        <v>Night</v>
      </c>
      <c r="F190" s="35" t="str">
        <f>IF(
  'Production Report'!$D190,
  'Production Report'!$G190,
  ""
)</f>
        <v>Set 2</v>
      </c>
      <c r="G190" s="35" t="str">
        <f>IF(
  'Production Report'!$D190,
  'Production Report'!$H190,
  ""
)</f>
        <v>Feiya - 2</v>
      </c>
      <c r="H190" s="35" t="str">
        <f>IF(
  'Production Report'!$D190,
  'Production Report'!$M190,
  ""
)</f>
        <v>105695</v>
      </c>
    </row>
    <row r="191" ht="15.75" customHeight="1">
      <c r="A191" s="35" t="str">
        <f>IF(
  'Production Report'!$D191,
  text('Production Report'!$D191,"m/d/yyyy")&amp;"|"&amp;'Production Report'!$E191,
  ""
)</f>
        <v>3/9/2020|</v>
      </c>
      <c r="B191" s="35" t="str">
        <f>IF(
  'Production Report'!$D191,
  $A191&amp;"|"&amp;$H191,
  ""
)</f>
        <v>3/9/2020||0</v>
      </c>
      <c r="C191" s="14" t="str">
        <f>IF(
  'Production Report'!$D191,
  text('Production Report'!$D191,"m/d/yyyy")&amp;"|"&amp;F192&amp;"|"&amp;G192,
  ""
)</f>
        <v>3/9/2020|Set 3|Mtex- 1</v>
      </c>
      <c r="D191" s="35" t="str">
        <f>IF(
  'Production Report'!$D191,
  'Production Report'!$E191,
  ""
)</f>
        <v/>
      </c>
      <c r="E191" s="35" t="str">
        <f>IF(
  'Production Report'!$D191,
  'Production Report'!$F191,
  ""
)</f>
        <v>Night</v>
      </c>
      <c r="F191" s="35" t="str">
        <f>IF(
  'Production Report'!$D191,
  'Production Report'!$G191,
  ""
)</f>
        <v>Set 3</v>
      </c>
      <c r="G191" s="35" t="str">
        <f>IF(
  'Production Report'!$D191,
  'Production Report'!$H191,
  ""
)</f>
        <v>Feiya - 1</v>
      </c>
      <c r="H191" s="35" t="str">
        <f>IF(
  'Production Report'!$D191,
  'Production Report'!$M191,
  ""
)</f>
        <v>0</v>
      </c>
    </row>
    <row r="192" ht="15.75" customHeight="1">
      <c r="A192" s="35" t="str">
        <f>IF(
  'Production Report'!$D192,
  text('Production Report'!$D192,"m/d/yyyy")&amp;"|"&amp;'Production Report'!$E192,
  ""
)</f>
        <v>3/9/2020|Rahul</v>
      </c>
      <c r="B192" s="35" t="str">
        <f>IF(
  'Production Report'!$D192,
  $A192&amp;"|"&amp;$H192,
  ""
)</f>
        <v>3/9/2020|Rahul|110782</v>
      </c>
      <c r="C192" s="14" t="str">
        <f>IF(
  'Production Report'!$D192,
  text('Production Report'!$D192,"m/d/yyyy")&amp;"|"&amp;F193&amp;"|"&amp;G193,
  ""
)</f>
        <v>3/9/2020|Set 4|24 head</v>
      </c>
      <c r="D192" s="35" t="str">
        <f>IF(
  'Production Report'!$D192,
  'Production Report'!$E192,
  ""
)</f>
        <v>Rahul</v>
      </c>
      <c r="E192" s="35" t="str">
        <f>IF(
  'Production Report'!$D192,
  'Production Report'!$F192,
  ""
)</f>
        <v>Night</v>
      </c>
      <c r="F192" s="35" t="str">
        <f>IF(
  'Production Report'!$D192,
  'Production Report'!$G192,
  ""
)</f>
        <v>Set 3</v>
      </c>
      <c r="G192" s="35" t="str">
        <f>IF(
  'Production Report'!$D192,
  'Production Report'!$H192,
  ""
)</f>
        <v>Mtex- 1</v>
      </c>
      <c r="H192" s="35" t="str">
        <f>IF(
  'Production Report'!$D192,
  'Production Report'!$M192,
  ""
)</f>
        <v>110782</v>
      </c>
    </row>
    <row r="193" ht="15.75" customHeight="1">
      <c r="A193" s="35" t="str">
        <f>IF(
  'Production Report'!$D193,
  text('Production Report'!$D193,"m/d/yyyy")&amp;"|"&amp;'Production Report'!$E193,
  ""
)</f>
        <v>3/9/2020|</v>
      </c>
      <c r="B193" s="35" t="str">
        <f>IF(
  'Production Report'!$D193,
  $A193&amp;"|"&amp;$H193,
  ""
)</f>
        <v>3/9/2020||0</v>
      </c>
      <c r="C193" s="14" t="str">
        <f>IF(
  'Production Report'!$D193,
  text('Production Report'!$D193,"m/d/yyyy")&amp;"|"&amp;F194&amp;"|"&amp;G194,
  ""
)</f>
        <v>3/9/2020|Set 4|Feiya- 16</v>
      </c>
      <c r="D193" s="35" t="str">
        <f>IF(
  'Production Report'!$D193,
  'Production Report'!$E193,
  ""
)</f>
        <v/>
      </c>
      <c r="E193" s="35" t="str">
        <f>IF(
  'Production Report'!$D193,
  'Production Report'!$F193,
  ""
)</f>
        <v>Night</v>
      </c>
      <c r="F193" s="35" t="str">
        <f>IF(
  'Production Report'!$D193,
  'Production Report'!$G193,
  ""
)</f>
        <v>Set 4</v>
      </c>
      <c r="G193" s="35" t="str">
        <f>IF(
  'Production Report'!$D193,
  'Production Report'!$H193,
  ""
)</f>
        <v>24 head</v>
      </c>
      <c r="H193" s="35" t="str">
        <f>IF(
  'Production Report'!$D193,
  'Production Report'!$M193,
  ""
)</f>
        <v>0</v>
      </c>
    </row>
    <row r="194" ht="15.75" customHeight="1">
      <c r="A194" s="35" t="str">
        <f>IF(
  'Production Report'!$D194,
  text('Production Report'!$D194,"m/d/yyyy")&amp;"|"&amp;'Production Report'!$E194,
  ""
)</f>
        <v>3/9/2020|</v>
      </c>
      <c r="B194" s="35" t="str">
        <f>IF(
  'Production Report'!$D194,
  $A194&amp;"|"&amp;$H194,
  ""
)</f>
        <v>3/9/2020||0</v>
      </c>
      <c r="C194" s="14" t="str">
        <f>IF(
  'Production Report'!$D194,
  text('Production Report'!$D194,"m/d/yyyy")&amp;"|"&amp;F195&amp;"|"&amp;G195,
  ""
)</f>
        <v>3/9/2020|Set 5|SWF - 1</v>
      </c>
      <c r="D194" s="35" t="str">
        <f>IF(
  'Production Report'!$D194,
  'Production Report'!$E194,
  ""
)</f>
        <v/>
      </c>
      <c r="E194" s="35" t="str">
        <f>IF(
  'Production Report'!$D194,
  'Production Report'!$F194,
  ""
)</f>
        <v>Night</v>
      </c>
      <c r="F194" s="35" t="str">
        <f>IF(
  'Production Report'!$D194,
  'Production Report'!$G194,
  ""
)</f>
        <v>Set 4</v>
      </c>
      <c r="G194" s="35" t="str">
        <f>IF(
  'Production Report'!$D194,
  'Production Report'!$H194,
  ""
)</f>
        <v>Feiya- 16</v>
      </c>
      <c r="H194" s="35" t="str">
        <f>IF(
  'Production Report'!$D194,
  'Production Report'!$M194,
  ""
)</f>
        <v>0</v>
      </c>
    </row>
    <row r="195" ht="15.75" customHeight="1">
      <c r="A195" s="35" t="str">
        <f>IF(
  'Production Report'!$D195,
  text('Production Report'!$D195,"m/d/yyyy")&amp;"|"&amp;'Production Report'!$E195,
  ""
)</f>
        <v>3/9/2020|Arjun</v>
      </c>
      <c r="B195" s="35" t="str">
        <f>IF(
  'Production Report'!$D195,
  $A195&amp;"|"&amp;$H195,
  ""
)</f>
        <v>3/9/2020|Arjun|151292</v>
      </c>
      <c r="C195" s="14" t="str">
        <f>IF(
  'Production Report'!$D195,
  text('Production Report'!$D195,"m/d/yyyy")&amp;"|"&amp;F196&amp;"|"&amp;G196,
  ""
)</f>
        <v>3/9/2020|Set 5|SWF - 2</v>
      </c>
      <c r="D195" s="35" t="str">
        <f>IF(
  'Production Report'!$D195,
  'Production Report'!$E195,
  ""
)</f>
        <v>Arjun</v>
      </c>
      <c r="E195" s="35" t="str">
        <f>IF(
  'Production Report'!$D195,
  'Production Report'!$F195,
  ""
)</f>
        <v>Night</v>
      </c>
      <c r="F195" s="35" t="str">
        <f>IF(
  'Production Report'!$D195,
  'Production Report'!$G195,
  ""
)</f>
        <v>Set 5</v>
      </c>
      <c r="G195" s="35" t="str">
        <f>IF(
  'Production Report'!$D195,
  'Production Report'!$H195,
  ""
)</f>
        <v>SWF - 1</v>
      </c>
      <c r="H195" s="35" t="str">
        <f>IF(
  'Production Report'!$D195,
  'Production Report'!$M195,
  ""
)</f>
        <v>151292</v>
      </c>
    </row>
    <row r="196" ht="15.75" customHeight="1">
      <c r="A196" s="35" t="str">
        <f>IF(
  'Production Report'!$D196,
  text('Production Report'!$D196,"m/d/yyyy")&amp;"|"&amp;'Production Report'!$E196,
  ""
)</f>
        <v>3/9/2020|Dhaneshwar</v>
      </c>
      <c r="B196" s="35" t="str">
        <f>IF(
  'Production Report'!$D196,
  $A196&amp;"|"&amp;$H196,
  ""
)</f>
        <v>3/9/2020|Dhaneshwar|180463</v>
      </c>
      <c r="C196" s="14" t="str">
        <f>IF(
  'Production Report'!$D196,
  text('Production Report'!$D196,"m/d/yyyy")&amp;"|"&amp;F197&amp;"|"&amp;G197,
  ""
)</f>
        <v>3/9/2020|Set 1|Sheen 1</v>
      </c>
      <c r="D196" s="35" t="str">
        <f>IF(
  'Production Report'!$D196,
  'Production Report'!$E196,
  ""
)</f>
        <v>Dhaneshwar</v>
      </c>
      <c r="E196" s="35" t="str">
        <f>IF(
  'Production Report'!$D196,
  'Production Report'!$F196,
  ""
)</f>
        <v>Night</v>
      </c>
      <c r="F196" s="35" t="str">
        <f>IF(
  'Production Report'!$D196,
  'Production Report'!$G196,
  ""
)</f>
        <v>Set 5</v>
      </c>
      <c r="G196" s="35" t="str">
        <f>IF(
  'Production Report'!$D196,
  'Production Report'!$H196,
  ""
)</f>
        <v>SWF - 2</v>
      </c>
      <c r="H196" s="35" t="str">
        <f>IF(
  'Production Report'!$D196,
  'Production Report'!$M196,
  ""
)</f>
        <v>180463</v>
      </c>
    </row>
    <row r="197" ht="15.75" customHeight="1">
      <c r="A197" s="35" t="str">
        <f>IF(
  'Production Report'!$D197,
  text('Production Report'!$D197,"m/d/yyyy")&amp;"|"&amp;'Production Report'!$E197,
  ""
)</f>
        <v>3/11/2020|</v>
      </c>
      <c r="B197" s="35" t="str">
        <f>IF(
  'Production Report'!$D197,
  $A197&amp;"|"&amp;$H197,
  ""
)</f>
        <v>3/11/2020||0</v>
      </c>
      <c r="C197" s="14" t="str">
        <f>IF(
  'Production Report'!$D197,
  text('Production Report'!$D197,"m/d/yyyy")&amp;"|"&amp;F198&amp;"|"&amp;G198,
  ""
)</f>
        <v>3/11/2020|Set 1|Sheen 2</v>
      </c>
      <c r="D197" s="35" t="str">
        <f>IF(
  'Production Report'!$D197,
  'Production Report'!$E197,
  ""
)</f>
        <v/>
      </c>
      <c r="E197" s="35" t="str">
        <f>IF(
  'Production Report'!$D197,
  'Production Report'!$F197,
  ""
)</f>
        <v>Day</v>
      </c>
      <c r="F197" s="35" t="str">
        <f>IF(
  'Production Report'!$D197,
  'Production Report'!$G197,
  ""
)</f>
        <v>Set 1</v>
      </c>
      <c r="G197" s="35" t="str">
        <f>IF(
  'Production Report'!$D197,
  'Production Report'!$H197,
  ""
)</f>
        <v>Sheen 1</v>
      </c>
      <c r="H197" s="35" t="str">
        <f>IF(
  'Production Report'!$D197,
  'Production Report'!$M197,
  ""
)</f>
        <v>0</v>
      </c>
    </row>
    <row r="198" ht="15.75" customHeight="1">
      <c r="A198" s="35" t="str">
        <f>IF(
  'Production Report'!$D198,
  text('Production Report'!$D198,"m/d/yyyy")&amp;"|"&amp;'Production Report'!$E198,
  ""
)</f>
        <v>3/11/2020|</v>
      </c>
      <c r="B198" s="35" t="str">
        <f>IF(
  'Production Report'!$D198,
  $A198&amp;"|"&amp;$H198,
  ""
)</f>
        <v>3/11/2020||0</v>
      </c>
      <c r="C198" s="14" t="str">
        <f>IF(
  'Production Report'!$D198,
  text('Production Report'!$D198,"m/d/yyyy")&amp;"|"&amp;F199&amp;"|"&amp;G199,
  ""
)</f>
        <v>3/11/2020|Set 2|Mtex- 2</v>
      </c>
      <c r="D198" s="35" t="str">
        <f>IF(
  'Production Report'!$D198,
  'Production Report'!$E198,
  ""
)</f>
        <v/>
      </c>
      <c r="E198" s="35" t="str">
        <f>IF(
  'Production Report'!$D198,
  'Production Report'!$F198,
  ""
)</f>
        <v>Day</v>
      </c>
      <c r="F198" s="35" t="str">
        <f>IF(
  'Production Report'!$D198,
  'Production Report'!$G198,
  ""
)</f>
        <v>Set 1</v>
      </c>
      <c r="G198" s="35" t="str">
        <f>IF(
  'Production Report'!$D198,
  'Production Report'!$H198,
  ""
)</f>
        <v>Sheen 2</v>
      </c>
      <c r="H198" s="35" t="str">
        <f>IF(
  'Production Report'!$D198,
  'Production Report'!$M198,
  ""
)</f>
        <v>0</v>
      </c>
    </row>
    <row r="199" ht="15.75" customHeight="1">
      <c r="A199" s="35" t="str">
        <f>IF(
  'Production Report'!$D199,
  text('Production Report'!$D199,"m/d/yyyy")&amp;"|"&amp;'Production Report'!$E199,
  ""
)</f>
        <v>3/11/2020|Anand</v>
      </c>
      <c r="B199" s="35" t="str">
        <f>IF(
  'Production Report'!$D199,
  $A199&amp;"|"&amp;$H199,
  ""
)</f>
        <v>3/11/2020|Anand|133695</v>
      </c>
      <c r="C199" s="14" t="str">
        <f>IF(
  'Production Report'!$D199,
  text('Production Report'!$D199,"m/d/yyyy")&amp;"|"&amp;F200&amp;"|"&amp;G200,
  ""
)</f>
        <v>3/11/2020|Set 2|Mtex- 2</v>
      </c>
      <c r="D199" s="35" t="str">
        <f>IF(
  'Production Report'!$D199,
  'Production Report'!$E199,
  ""
)</f>
        <v>Anand</v>
      </c>
      <c r="E199" s="35" t="str">
        <f>IF(
  'Production Report'!$D199,
  'Production Report'!$F199,
  ""
)</f>
        <v>Day</v>
      </c>
      <c r="F199" s="35" t="str">
        <f>IF(
  'Production Report'!$D199,
  'Production Report'!$G199,
  ""
)</f>
        <v>Set 2</v>
      </c>
      <c r="G199" s="35" t="str">
        <f>IF(
  'Production Report'!$D199,
  'Production Report'!$H199,
  ""
)</f>
        <v>Mtex- 2</v>
      </c>
      <c r="H199" s="35" t="str">
        <f>IF(
  'Production Report'!$D199,
  'Production Report'!$M199,
  ""
)</f>
        <v>133695</v>
      </c>
    </row>
    <row r="200" ht="15.75" customHeight="1">
      <c r="A200" s="35" t="str">
        <f>IF(
  'Production Report'!$D200,
  text('Production Report'!$D200,"m/d/yyyy")&amp;"|"&amp;'Production Report'!$E200,
  ""
)</f>
        <v>3/11/2020|Anand</v>
      </c>
      <c r="B200" s="35" t="str">
        <f>IF(
  'Production Report'!$D200,
  $A200&amp;"|"&amp;$H200,
  ""
)</f>
        <v>3/11/2020|Anand|</v>
      </c>
      <c r="C200" s="14" t="str">
        <f>IF(
  'Production Report'!$D200,
  text('Production Report'!$D200,"m/d/yyyy")&amp;"|"&amp;F201&amp;"|"&amp;G201,
  ""
)</f>
        <v>3/11/2020|Set 2|Feiya - 2</v>
      </c>
      <c r="D200" s="35" t="str">
        <f>IF(
  'Production Report'!$D200,
  'Production Report'!$E200,
  ""
)</f>
        <v>Anand</v>
      </c>
      <c r="E200" s="35" t="str">
        <f>IF(
  'Production Report'!$D200,
  'Production Report'!$F200,
  ""
)</f>
        <v>Day</v>
      </c>
      <c r="F200" s="35" t="str">
        <f>IF(
  'Production Report'!$D200,
  'Production Report'!$G200,
  ""
)</f>
        <v>Set 2</v>
      </c>
      <c r="G200" s="35" t="str">
        <f>IF(
  'Production Report'!$D200,
  'Production Report'!$H200,
  ""
)</f>
        <v>Mtex- 2</v>
      </c>
      <c r="H200" s="35" t="str">
        <f>IF(
  'Production Report'!$D200,
  'Production Report'!$M200,
  ""
)</f>
        <v/>
      </c>
    </row>
    <row r="201" ht="15.75" customHeight="1">
      <c r="A201" s="35" t="str">
        <f>IF(
  'Production Report'!$D201,
  text('Production Report'!$D201,"m/d/yyyy")&amp;"|"&amp;'Production Report'!$E201,
  ""
)</f>
        <v>3/11/2020|Anand</v>
      </c>
      <c r="B201" s="35" t="str">
        <f>IF(
  'Production Report'!$D201,
  $A201&amp;"|"&amp;$H201,
  ""
)</f>
        <v>3/11/2020|Anand|126575</v>
      </c>
      <c r="C201" s="14" t="str">
        <f>IF(
  'Production Report'!$D201,
  text('Production Report'!$D201,"m/d/yyyy")&amp;"|"&amp;F202&amp;"|"&amp;G202,
  ""
)</f>
        <v>3/11/2020|Set 3|Feiya - 1</v>
      </c>
      <c r="D201" s="35" t="str">
        <f>IF(
  'Production Report'!$D201,
  'Production Report'!$E201,
  ""
)</f>
        <v>Anand</v>
      </c>
      <c r="E201" s="35" t="str">
        <f>IF(
  'Production Report'!$D201,
  'Production Report'!$F201,
  ""
)</f>
        <v>Day</v>
      </c>
      <c r="F201" s="35" t="str">
        <f>IF(
  'Production Report'!$D201,
  'Production Report'!$G201,
  ""
)</f>
        <v>Set 2</v>
      </c>
      <c r="G201" s="35" t="str">
        <f>IF(
  'Production Report'!$D201,
  'Production Report'!$H201,
  ""
)</f>
        <v>Feiya - 2</v>
      </c>
      <c r="H201" s="35" t="str">
        <f>IF(
  'Production Report'!$D201,
  'Production Report'!$M201,
  ""
)</f>
        <v>126575</v>
      </c>
    </row>
    <row r="202" ht="15.75" customHeight="1">
      <c r="A202" s="35" t="str">
        <f>IF(
  'Production Report'!$D202,
  text('Production Report'!$D202,"m/d/yyyy")&amp;"|"&amp;'Production Report'!$E202,
  ""
)</f>
        <v>3/11/2020|Niranjan</v>
      </c>
      <c r="B202" s="35" t="str">
        <f>IF(
  'Production Report'!$D202,
  $A202&amp;"|"&amp;$H202,
  ""
)</f>
        <v>3/11/2020|Niranjan|174072</v>
      </c>
      <c r="C202" s="14" t="str">
        <f>IF(
  'Production Report'!$D202,
  text('Production Report'!$D202,"m/d/yyyy")&amp;"|"&amp;F203&amp;"|"&amp;G203,
  ""
)</f>
        <v>3/11/2020|Set 3|Feiya - 1</v>
      </c>
      <c r="D202" s="35" t="str">
        <f>IF(
  'Production Report'!$D202,
  'Production Report'!$E202,
  ""
)</f>
        <v>Niranjan</v>
      </c>
      <c r="E202" s="35" t="str">
        <f>IF(
  'Production Report'!$D202,
  'Production Report'!$F202,
  ""
)</f>
        <v>Day</v>
      </c>
      <c r="F202" s="35" t="str">
        <f>IF(
  'Production Report'!$D202,
  'Production Report'!$G202,
  ""
)</f>
        <v>Set 3</v>
      </c>
      <c r="G202" s="35" t="str">
        <f>IF(
  'Production Report'!$D202,
  'Production Report'!$H202,
  ""
)</f>
        <v>Feiya - 1</v>
      </c>
      <c r="H202" s="35" t="str">
        <f>IF(
  'Production Report'!$D202,
  'Production Report'!$M202,
  ""
)</f>
        <v>174072</v>
      </c>
    </row>
    <row r="203" ht="15.75" customHeight="1">
      <c r="A203" s="35" t="str">
        <f>IF(
  'Production Report'!$D203,
  text('Production Report'!$D203,"m/d/yyyy")&amp;"|"&amp;'Production Report'!$E203,
  ""
)</f>
        <v>3/11/2020|Niranjan</v>
      </c>
      <c r="B203" s="35" t="str">
        <f>IF(
  'Production Report'!$D203,
  $A203&amp;"|"&amp;$H203,
  ""
)</f>
        <v>3/11/2020|Niranjan|</v>
      </c>
      <c r="C203" s="14" t="str">
        <f>IF(
  'Production Report'!$D203,
  text('Production Report'!$D203,"m/d/yyyy")&amp;"|"&amp;F204&amp;"|"&amp;G204,
  ""
)</f>
        <v>3/11/2020|Set 3|Mtex- 1</v>
      </c>
      <c r="D203" s="35" t="str">
        <f>IF(
  'Production Report'!$D203,
  'Production Report'!$E203,
  ""
)</f>
        <v>Niranjan</v>
      </c>
      <c r="E203" s="35" t="str">
        <f>IF(
  'Production Report'!$D203,
  'Production Report'!$F203,
  ""
)</f>
        <v>Day</v>
      </c>
      <c r="F203" s="35" t="str">
        <f>IF(
  'Production Report'!$D203,
  'Production Report'!$G203,
  ""
)</f>
        <v>Set 3</v>
      </c>
      <c r="G203" s="35" t="str">
        <f>IF(
  'Production Report'!$D203,
  'Production Report'!$H203,
  ""
)</f>
        <v>Feiya - 1</v>
      </c>
      <c r="H203" s="35" t="str">
        <f>IF(
  'Production Report'!$D203,
  'Production Report'!$M203,
  ""
)</f>
        <v/>
      </c>
    </row>
    <row r="204" ht="15.75" customHeight="1">
      <c r="A204" s="35" t="str">
        <f>IF(
  'Production Report'!$D204,
  text('Production Report'!$D204,"m/d/yyyy")&amp;"|"&amp;'Production Report'!$E204,
  ""
)</f>
        <v>3/11/2020|Niranjan</v>
      </c>
      <c r="B204" s="35" t="str">
        <f>IF(
  'Production Report'!$D204,
  $A204&amp;"|"&amp;$H204,
  ""
)</f>
        <v>3/11/2020|Niranjan|125093</v>
      </c>
      <c r="C204" s="14" t="str">
        <f>IF(
  'Production Report'!$D204,
  text('Production Report'!$D204,"m/d/yyyy")&amp;"|"&amp;F205&amp;"|"&amp;G205,
  ""
)</f>
        <v>3/11/2020|Set 3|Mtex- 1</v>
      </c>
      <c r="D204" s="35" t="str">
        <f>IF(
  'Production Report'!$D204,
  'Production Report'!$E204,
  ""
)</f>
        <v>Niranjan</v>
      </c>
      <c r="E204" s="35" t="str">
        <f>IF(
  'Production Report'!$D204,
  'Production Report'!$F204,
  ""
)</f>
        <v>Day</v>
      </c>
      <c r="F204" s="35" t="str">
        <f>IF(
  'Production Report'!$D204,
  'Production Report'!$G204,
  ""
)</f>
        <v>Set 3</v>
      </c>
      <c r="G204" s="35" t="str">
        <f>IF(
  'Production Report'!$D204,
  'Production Report'!$H204,
  ""
)</f>
        <v>Mtex- 1</v>
      </c>
      <c r="H204" s="35" t="str">
        <f>IF(
  'Production Report'!$D204,
  'Production Report'!$M204,
  ""
)</f>
        <v>125093</v>
      </c>
    </row>
    <row r="205" ht="15.75" customHeight="1">
      <c r="A205" s="35" t="str">
        <f>IF(
  'Production Report'!$D205,
  text('Production Report'!$D205,"m/d/yyyy")&amp;"|"&amp;'Production Report'!$E205,
  ""
)</f>
        <v>3/11/2020|Niranjan</v>
      </c>
      <c r="B205" s="35" t="str">
        <f>IF(
  'Production Report'!$D205,
  $A205&amp;"|"&amp;$H205,
  ""
)</f>
        <v>3/11/2020|Niranjan|</v>
      </c>
      <c r="C205" s="14" t="str">
        <f>IF(
  'Production Report'!$D205,
  text('Production Report'!$D205,"m/d/yyyy")&amp;"|"&amp;F206&amp;"|"&amp;G206,
  ""
)</f>
        <v>3/11/2020|Set 4|24 head</v>
      </c>
      <c r="D205" s="35" t="str">
        <f>IF(
  'Production Report'!$D205,
  'Production Report'!$E205,
  ""
)</f>
        <v>Niranjan</v>
      </c>
      <c r="E205" s="35" t="str">
        <f>IF(
  'Production Report'!$D205,
  'Production Report'!$F205,
  ""
)</f>
        <v>Day</v>
      </c>
      <c r="F205" s="35" t="str">
        <f>IF(
  'Production Report'!$D205,
  'Production Report'!$G205,
  ""
)</f>
        <v>Set 3</v>
      </c>
      <c r="G205" s="35" t="str">
        <f>IF(
  'Production Report'!$D205,
  'Production Report'!$H205,
  ""
)</f>
        <v>Mtex- 1</v>
      </c>
      <c r="H205" s="35" t="str">
        <f>IF(
  'Production Report'!$D205,
  'Production Report'!$M205,
  ""
)</f>
        <v/>
      </c>
    </row>
    <row r="206" ht="15.75" customHeight="1">
      <c r="A206" s="35" t="str">
        <f>IF(
  'Production Report'!$D206,
  text('Production Report'!$D206,"m/d/yyyy")&amp;"|"&amp;'Production Report'!$E206,
  ""
)</f>
        <v>3/11/2020|</v>
      </c>
      <c r="B206" s="35" t="str">
        <f>IF(
  'Production Report'!$D206,
  $A206&amp;"|"&amp;$H206,
  ""
)</f>
        <v>3/11/2020||</v>
      </c>
      <c r="C206" s="14" t="str">
        <f>IF(
  'Production Report'!$D206,
  text('Production Report'!$D206,"m/d/yyyy")&amp;"|"&amp;F207&amp;"|"&amp;G207,
  ""
)</f>
        <v>3/11/2020|Set 4|Feiya- 16</v>
      </c>
      <c r="D206" s="35" t="str">
        <f>IF(
  'Production Report'!$D206,
  'Production Report'!$E206,
  ""
)</f>
        <v/>
      </c>
      <c r="E206" s="35" t="str">
        <f>IF(
  'Production Report'!$D206,
  'Production Report'!$F206,
  ""
)</f>
        <v>Day</v>
      </c>
      <c r="F206" s="35" t="str">
        <f>IF(
  'Production Report'!$D206,
  'Production Report'!$G206,
  ""
)</f>
        <v>Set 4</v>
      </c>
      <c r="G206" s="35" t="str">
        <f>IF(
  'Production Report'!$D206,
  'Production Report'!$H206,
  ""
)</f>
        <v>24 head</v>
      </c>
      <c r="H206" s="35" t="str">
        <f>IF(
  'Production Report'!$D206,
  'Production Report'!$M206,
  ""
)</f>
        <v/>
      </c>
    </row>
    <row r="207" ht="15.75" customHeight="1">
      <c r="A207" s="35" t="str">
        <f>IF(
  'Production Report'!$D207,
  text('Production Report'!$D207,"m/d/yyyy")&amp;"|"&amp;'Production Report'!$E207,
  ""
)</f>
        <v>3/11/2020|Deepak Patil</v>
      </c>
      <c r="B207" s="35" t="str">
        <f>IF(
  'Production Report'!$D207,
  $A207&amp;"|"&amp;$H207,
  ""
)</f>
        <v>3/11/2020|Deepak Patil|180745</v>
      </c>
      <c r="C207" s="14" t="str">
        <f>IF(
  'Production Report'!$D207,
  text('Production Report'!$D207,"m/d/yyyy")&amp;"|"&amp;F208&amp;"|"&amp;G208,
  ""
)</f>
        <v>3/11/2020|Set 5|SWF - 1</v>
      </c>
      <c r="D207" s="35" t="str">
        <f>IF(
  'Production Report'!$D207,
  'Production Report'!$E207,
  ""
)</f>
        <v>Deepak Patil</v>
      </c>
      <c r="E207" s="35" t="str">
        <f>IF(
  'Production Report'!$D207,
  'Production Report'!$F207,
  ""
)</f>
        <v>Day</v>
      </c>
      <c r="F207" s="35" t="str">
        <f>IF(
  'Production Report'!$D207,
  'Production Report'!$G207,
  ""
)</f>
        <v>Set 4</v>
      </c>
      <c r="G207" s="35" t="str">
        <f>IF(
  'Production Report'!$D207,
  'Production Report'!$H207,
  ""
)</f>
        <v>Feiya- 16</v>
      </c>
      <c r="H207" s="35" t="str">
        <f>IF(
  'Production Report'!$D207,
  'Production Report'!$M207,
  ""
)</f>
        <v>180745</v>
      </c>
    </row>
    <row r="208" ht="15.75" customHeight="1">
      <c r="A208" s="35" t="str">
        <f>IF(
  'Production Report'!$D208,
  text('Production Report'!$D208,"m/d/yyyy")&amp;"|"&amp;'Production Report'!$E208,
  ""
)</f>
        <v>3/11/2020|Arjun</v>
      </c>
      <c r="B208" s="35" t="str">
        <f>IF(
  'Production Report'!$D208,
  $A208&amp;"|"&amp;$H208,
  ""
)</f>
        <v>3/11/2020|Arjun|134906</v>
      </c>
      <c r="C208" s="14" t="str">
        <f>IF(
  'Production Report'!$D208,
  text('Production Report'!$D208,"m/d/yyyy")&amp;"|"&amp;F209&amp;"|"&amp;G209,
  ""
)</f>
        <v>3/11/2020|Set 5|SWF - 2</v>
      </c>
      <c r="D208" s="35" t="str">
        <f>IF(
  'Production Report'!$D208,
  'Production Report'!$E208,
  ""
)</f>
        <v>Arjun</v>
      </c>
      <c r="E208" s="35" t="str">
        <f>IF(
  'Production Report'!$D208,
  'Production Report'!$F208,
  ""
)</f>
        <v>Day</v>
      </c>
      <c r="F208" s="35" t="str">
        <f>IF(
  'Production Report'!$D208,
  'Production Report'!$G208,
  ""
)</f>
        <v>Set 5</v>
      </c>
      <c r="G208" s="35" t="str">
        <f>IF(
  'Production Report'!$D208,
  'Production Report'!$H208,
  ""
)</f>
        <v>SWF - 1</v>
      </c>
      <c r="H208" s="35" t="str">
        <f>IF(
  'Production Report'!$D208,
  'Production Report'!$M208,
  ""
)</f>
        <v>134906</v>
      </c>
    </row>
    <row r="209" ht="15.75" customHeight="1">
      <c r="A209" s="35" t="str">
        <f>IF(
  'Production Report'!$D209,
  text('Production Report'!$D209,"m/d/yyyy")&amp;"|"&amp;'Production Report'!$E209,
  ""
)</f>
        <v>3/11/2020|Dhaneshwar</v>
      </c>
      <c r="B209" s="35" t="str">
        <f>IF(
  'Production Report'!$D209,
  $A209&amp;"|"&amp;$H209,
  ""
)</f>
        <v>3/11/2020|Dhaneshwar|200153</v>
      </c>
      <c r="C209" s="14" t="str">
        <f>IF(
  'Production Report'!$D209,
  text('Production Report'!$D209,"m/d/yyyy")&amp;"|"&amp;F210&amp;"|"&amp;G210,
  ""
)</f>
        <v>3/11/2020|Set 1|Sheen 1</v>
      </c>
      <c r="D209" s="35" t="str">
        <f>IF(
  'Production Report'!$D209,
  'Production Report'!$E209,
  ""
)</f>
        <v>Dhaneshwar</v>
      </c>
      <c r="E209" s="35" t="str">
        <f>IF(
  'Production Report'!$D209,
  'Production Report'!$F209,
  ""
)</f>
        <v>Day</v>
      </c>
      <c r="F209" s="35" t="str">
        <f>IF(
  'Production Report'!$D209,
  'Production Report'!$G209,
  ""
)</f>
        <v>Set 5</v>
      </c>
      <c r="G209" s="35" t="str">
        <f>IF(
  'Production Report'!$D209,
  'Production Report'!$H209,
  ""
)</f>
        <v>SWF - 2</v>
      </c>
      <c r="H209" s="35" t="str">
        <f>IF(
  'Production Report'!$D209,
  'Production Report'!$M209,
  ""
)</f>
        <v>200153</v>
      </c>
    </row>
    <row r="210" ht="15.75" customHeight="1">
      <c r="A210" s="35" t="str">
        <f>IF(
  'Production Report'!$D210,
  text('Production Report'!$D210,"m/d/yyyy")&amp;"|"&amp;'Production Report'!$E210,
  ""
)</f>
        <v>3/11/2020|</v>
      </c>
      <c r="B210" s="35" t="str">
        <f>IF(
  'Production Report'!$D210,
  $A210&amp;"|"&amp;$H210,
  ""
)</f>
        <v>3/11/2020||0</v>
      </c>
      <c r="C210" s="14" t="str">
        <f>IF(
  'Production Report'!$D210,
  text('Production Report'!$D210,"m/d/yyyy")&amp;"|"&amp;F211&amp;"|"&amp;G211,
  ""
)</f>
        <v>3/11/2020|Set 1|Sheen 2</v>
      </c>
      <c r="D210" s="35" t="str">
        <f>IF(
  'Production Report'!$D210,
  'Production Report'!$E210,
  ""
)</f>
        <v/>
      </c>
      <c r="E210" s="35" t="str">
        <f>IF(
  'Production Report'!$D210,
  'Production Report'!$F210,
  ""
)</f>
        <v>Night</v>
      </c>
      <c r="F210" s="35" t="str">
        <f>IF(
  'Production Report'!$D210,
  'Production Report'!$G210,
  ""
)</f>
        <v>Set 1</v>
      </c>
      <c r="G210" s="35" t="str">
        <f>IF(
  'Production Report'!$D210,
  'Production Report'!$H210,
  ""
)</f>
        <v>Sheen 1</v>
      </c>
      <c r="H210" s="35" t="str">
        <f>IF(
  'Production Report'!$D210,
  'Production Report'!$M210,
  ""
)</f>
        <v>0</v>
      </c>
    </row>
    <row r="211" ht="15.75" customHeight="1">
      <c r="A211" s="35" t="str">
        <f>IF(
  'Production Report'!$D211,
  text('Production Report'!$D211,"m/d/yyyy")&amp;"|"&amp;'Production Report'!$E211,
  ""
)</f>
        <v>3/11/2020|</v>
      </c>
      <c r="B211" s="35" t="str">
        <f>IF(
  'Production Report'!$D211,
  $A211&amp;"|"&amp;$H211,
  ""
)</f>
        <v>3/11/2020||0</v>
      </c>
      <c r="C211" s="14" t="str">
        <f>IF(
  'Production Report'!$D211,
  text('Production Report'!$D211,"m/d/yyyy")&amp;"|"&amp;F212&amp;"|"&amp;G212,
  ""
)</f>
        <v>3/11/2020|Set 2|Mtex- 2</v>
      </c>
      <c r="D211" s="35" t="str">
        <f>IF(
  'Production Report'!$D211,
  'Production Report'!$E211,
  ""
)</f>
        <v/>
      </c>
      <c r="E211" s="35" t="str">
        <f>IF(
  'Production Report'!$D211,
  'Production Report'!$F211,
  ""
)</f>
        <v>Night</v>
      </c>
      <c r="F211" s="35" t="str">
        <f>IF(
  'Production Report'!$D211,
  'Production Report'!$G211,
  ""
)</f>
        <v>Set 1</v>
      </c>
      <c r="G211" s="35" t="str">
        <f>IF(
  'Production Report'!$D211,
  'Production Report'!$H211,
  ""
)</f>
        <v>Sheen 2</v>
      </c>
      <c r="H211" s="35" t="str">
        <f>IF(
  'Production Report'!$D211,
  'Production Report'!$M211,
  ""
)</f>
        <v>0</v>
      </c>
    </row>
    <row r="212" ht="15.75" customHeight="1">
      <c r="A212" s="35" t="str">
        <f>IF(
  'Production Report'!$D212,
  text('Production Report'!$D212,"m/d/yyyy")&amp;"|"&amp;'Production Report'!$E212,
  ""
)</f>
        <v>3/11/2020|</v>
      </c>
      <c r="B212" s="35" t="str">
        <f>IF(
  'Production Report'!$D212,
  $A212&amp;"|"&amp;$H212,
  ""
)</f>
        <v>3/11/2020||0</v>
      </c>
      <c r="C212" s="14" t="str">
        <f>IF(
  'Production Report'!$D212,
  text('Production Report'!$D212,"m/d/yyyy")&amp;"|"&amp;F213&amp;"|"&amp;G213,
  ""
)</f>
        <v>3/11/2020|Set 2|Feiya - 2</v>
      </c>
      <c r="D212" s="35" t="str">
        <f>IF(
  'Production Report'!$D212,
  'Production Report'!$E212,
  ""
)</f>
        <v/>
      </c>
      <c r="E212" s="35" t="str">
        <f>IF(
  'Production Report'!$D212,
  'Production Report'!$F212,
  ""
)</f>
        <v>Night</v>
      </c>
      <c r="F212" s="35" t="str">
        <f>IF(
  'Production Report'!$D212,
  'Production Report'!$G212,
  ""
)</f>
        <v>Set 2</v>
      </c>
      <c r="G212" s="35" t="str">
        <f>IF(
  'Production Report'!$D212,
  'Production Report'!$H212,
  ""
)</f>
        <v>Mtex- 2</v>
      </c>
      <c r="H212" s="35" t="str">
        <f>IF(
  'Production Report'!$D212,
  'Production Report'!$M212,
  ""
)</f>
        <v>0</v>
      </c>
    </row>
    <row r="213" ht="15.75" customHeight="1">
      <c r="A213" s="35" t="str">
        <f>IF(
  'Production Report'!$D213,
  text('Production Report'!$D213,"m/d/yyyy")&amp;"|"&amp;'Production Report'!$E213,
  ""
)</f>
        <v>3/11/2020|</v>
      </c>
      <c r="B213" s="35" t="str">
        <f>IF(
  'Production Report'!$D213,
  $A213&amp;"|"&amp;$H213,
  ""
)</f>
        <v>3/11/2020||0</v>
      </c>
      <c r="C213" s="14" t="str">
        <f>IF(
  'Production Report'!$D213,
  text('Production Report'!$D213,"m/d/yyyy")&amp;"|"&amp;F214&amp;"|"&amp;G214,
  ""
)</f>
        <v>3/11/2020|Set 3|Feiya - 1</v>
      </c>
      <c r="D213" s="35" t="str">
        <f>IF(
  'Production Report'!$D213,
  'Production Report'!$E213,
  ""
)</f>
        <v/>
      </c>
      <c r="E213" s="35" t="str">
        <f>IF(
  'Production Report'!$D213,
  'Production Report'!$F213,
  ""
)</f>
        <v>Night</v>
      </c>
      <c r="F213" s="35" t="str">
        <f>IF(
  'Production Report'!$D213,
  'Production Report'!$G213,
  ""
)</f>
        <v>Set 2</v>
      </c>
      <c r="G213" s="35" t="str">
        <f>IF(
  'Production Report'!$D213,
  'Production Report'!$H213,
  ""
)</f>
        <v>Feiya - 2</v>
      </c>
      <c r="H213" s="35" t="str">
        <f>IF(
  'Production Report'!$D213,
  'Production Report'!$M213,
  ""
)</f>
        <v>0</v>
      </c>
    </row>
    <row r="214" ht="15.75" customHeight="1">
      <c r="A214" s="35" t="str">
        <f>IF(
  'Production Report'!$D214,
  text('Production Report'!$D214,"m/d/yyyy")&amp;"|"&amp;'Production Report'!$E214,
  ""
)</f>
        <v>3/11/2020|</v>
      </c>
      <c r="B214" s="35" t="str">
        <f>IF(
  'Production Report'!$D214,
  $A214&amp;"|"&amp;$H214,
  ""
)</f>
        <v>3/11/2020||0</v>
      </c>
      <c r="C214" s="14" t="str">
        <f>IF(
  'Production Report'!$D214,
  text('Production Report'!$D214,"m/d/yyyy")&amp;"|"&amp;F215&amp;"|"&amp;G215,
  ""
)</f>
        <v>3/11/2020|Set 3|Mtex- 1</v>
      </c>
      <c r="D214" s="35" t="str">
        <f>IF(
  'Production Report'!$D214,
  'Production Report'!$E214,
  ""
)</f>
        <v/>
      </c>
      <c r="E214" s="35" t="str">
        <f>IF(
  'Production Report'!$D214,
  'Production Report'!$F214,
  ""
)</f>
        <v>Night</v>
      </c>
      <c r="F214" s="35" t="str">
        <f>IF(
  'Production Report'!$D214,
  'Production Report'!$G214,
  ""
)</f>
        <v>Set 3</v>
      </c>
      <c r="G214" s="35" t="str">
        <f>IF(
  'Production Report'!$D214,
  'Production Report'!$H214,
  ""
)</f>
        <v>Feiya - 1</v>
      </c>
      <c r="H214" s="35" t="str">
        <f>IF(
  'Production Report'!$D214,
  'Production Report'!$M214,
  ""
)</f>
        <v>0</v>
      </c>
    </row>
    <row r="215" ht="15.75" customHeight="1">
      <c r="A215" s="35" t="str">
        <f>IF(
  'Production Report'!$D215,
  text('Production Report'!$D215,"m/d/yyyy")&amp;"|"&amp;'Production Report'!$E215,
  ""
)</f>
        <v>3/11/2020|Rahul</v>
      </c>
      <c r="B215" s="35" t="str">
        <f>IF(
  'Production Report'!$D215,
  $A215&amp;"|"&amp;$H215,
  ""
)</f>
        <v>3/11/2020|Rahul|202682</v>
      </c>
      <c r="C215" s="14" t="str">
        <f>IF(
  'Production Report'!$D215,
  text('Production Report'!$D215,"m/d/yyyy")&amp;"|"&amp;F216&amp;"|"&amp;G216,
  ""
)</f>
        <v>3/11/2020|Set 4|24 head</v>
      </c>
      <c r="D215" s="35" t="str">
        <f>IF(
  'Production Report'!$D215,
  'Production Report'!$E215,
  ""
)</f>
        <v>Rahul</v>
      </c>
      <c r="E215" s="35" t="str">
        <f>IF(
  'Production Report'!$D215,
  'Production Report'!$F215,
  ""
)</f>
        <v>Night</v>
      </c>
      <c r="F215" s="35" t="str">
        <f>IF(
  'Production Report'!$D215,
  'Production Report'!$G215,
  ""
)</f>
        <v>Set 3</v>
      </c>
      <c r="G215" s="35" t="str">
        <f>IF(
  'Production Report'!$D215,
  'Production Report'!$H215,
  ""
)</f>
        <v>Mtex- 1</v>
      </c>
      <c r="H215" s="35" t="str">
        <f>IF(
  'Production Report'!$D215,
  'Production Report'!$M215,
  ""
)</f>
        <v>202682</v>
      </c>
    </row>
    <row r="216" ht="15.75" customHeight="1">
      <c r="A216" s="35" t="str">
        <f>IF(
  'Production Report'!$D216,
  text('Production Report'!$D216,"m/d/yyyy")&amp;"|"&amp;'Production Report'!$E216,
  ""
)</f>
        <v>3/11/2020|</v>
      </c>
      <c r="B216" s="35" t="str">
        <f>IF(
  'Production Report'!$D216,
  $A216&amp;"|"&amp;$H216,
  ""
)</f>
        <v>3/11/2020||0</v>
      </c>
      <c r="C216" s="14" t="str">
        <f>IF(
  'Production Report'!$D216,
  text('Production Report'!$D216,"m/d/yyyy")&amp;"|"&amp;F217&amp;"|"&amp;G217,
  ""
)</f>
        <v>3/11/2020|Set 4|Feiya- 16</v>
      </c>
      <c r="D216" s="35" t="str">
        <f>IF(
  'Production Report'!$D216,
  'Production Report'!$E216,
  ""
)</f>
        <v/>
      </c>
      <c r="E216" s="35" t="str">
        <f>IF(
  'Production Report'!$D216,
  'Production Report'!$F216,
  ""
)</f>
        <v>Night</v>
      </c>
      <c r="F216" s="35" t="str">
        <f>IF(
  'Production Report'!$D216,
  'Production Report'!$G216,
  ""
)</f>
        <v>Set 4</v>
      </c>
      <c r="G216" s="35" t="str">
        <f>IF(
  'Production Report'!$D216,
  'Production Report'!$H216,
  ""
)</f>
        <v>24 head</v>
      </c>
      <c r="H216" s="35" t="str">
        <f>IF(
  'Production Report'!$D216,
  'Production Report'!$M216,
  ""
)</f>
        <v>0</v>
      </c>
    </row>
    <row r="217" ht="15.75" customHeight="1">
      <c r="A217" s="35" t="str">
        <f>IF(
  'Production Report'!$D217,
  text('Production Report'!$D217,"m/d/yyyy")&amp;"|"&amp;'Production Report'!$E217,
  ""
)</f>
        <v>3/11/2020|</v>
      </c>
      <c r="B217" s="35" t="str">
        <f>IF(
  'Production Report'!$D217,
  $A217&amp;"|"&amp;$H217,
  ""
)</f>
        <v>3/11/2020||0</v>
      </c>
      <c r="C217" s="14" t="str">
        <f>IF(
  'Production Report'!$D217,
  text('Production Report'!$D217,"m/d/yyyy")&amp;"|"&amp;F218&amp;"|"&amp;G218,
  ""
)</f>
        <v>3/11/2020|Set 5|SWF - 1</v>
      </c>
      <c r="D217" s="35" t="str">
        <f>IF(
  'Production Report'!$D217,
  'Production Report'!$E217,
  ""
)</f>
        <v/>
      </c>
      <c r="E217" s="35" t="str">
        <f>IF(
  'Production Report'!$D217,
  'Production Report'!$F217,
  ""
)</f>
        <v>Night</v>
      </c>
      <c r="F217" s="35" t="str">
        <f>IF(
  'Production Report'!$D217,
  'Production Report'!$G217,
  ""
)</f>
        <v>Set 4</v>
      </c>
      <c r="G217" s="35" t="str">
        <f>IF(
  'Production Report'!$D217,
  'Production Report'!$H217,
  ""
)</f>
        <v>Feiya- 16</v>
      </c>
      <c r="H217" s="35" t="str">
        <f>IF(
  'Production Report'!$D217,
  'Production Report'!$M217,
  ""
)</f>
        <v>0</v>
      </c>
    </row>
    <row r="218" ht="15.75" customHeight="1">
      <c r="A218" s="35" t="str">
        <f>IF(
  'Production Report'!$D218,
  text('Production Report'!$D218,"m/d/yyyy")&amp;"|"&amp;'Production Report'!$E218,
  ""
)</f>
        <v>3/11/2020|Laxmikant</v>
      </c>
      <c r="B218" s="35" t="str">
        <f>IF(
  'Production Report'!$D218,
  $A218&amp;"|"&amp;$H218,
  ""
)</f>
        <v>3/11/2020|Laxmikant|138570</v>
      </c>
      <c r="C218" s="14" t="str">
        <f>IF(
  'Production Report'!$D218,
  text('Production Report'!$D218,"m/d/yyyy")&amp;"|"&amp;F219&amp;"|"&amp;G219,
  ""
)</f>
        <v>3/11/2020|Set 5|SWF - 2</v>
      </c>
      <c r="D218" s="35" t="str">
        <f>IF(
  'Production Report'!$D218,
  'Production Report'!$E218,
  ""
)</f>
        <v>Laxmikant</v>
      </c>
      <c r="E218" s="35" t="str">
        <f>IF(
  'Production Report'!$D218,
  'Production Report'!$F218,
  ""
)</f>
        <v>Night</v>
      </c>
      <c r="F218" s="35" t="str">
        <f>IF(
  'Production Report'!$D218,
  'Production Report'!$G218,
  ""
)</f>
        <v>Set 5</v>
      </c>
      <c r="G218" s="35" t="str">
        <f>IF(
  'Production Report'!$D218,
  'Production Report'!$H218,
  ""
)</f>
        <v>SWF - 1</v>
      </c>
      <c r="H218" s="35" t="str">
        <f>IF(
  'Production Report'!$D218,
  'Production Report'!$M218,
  ""
)</f>
        <v>138570</v>
      </c>
    </row>
    <row r="219" ht="15.75" customHeight="1">
      <c r="A219" s="35" t="str">
        <f>IF(
  'Production Report'!$D219,
  text('Production Report'!$D219,"m/d/yyyy")&amp;"|"&amp;'Production Report'!$E219,
  ""
)</f>
        <v>3/11/2020|Raj</v>
      </c>
      <c r="B219" s="35" t="str">
        <f>IF(
  'Production Report'!$D219,
  $A219&amp;"|"&amp;$H219,
  ""
)</f>
        <v>3/11/2020|Raj|214390</v>
      </c>
      <c r="C219" s="14" t="str">
        <f>IF(
  'Production Report'!$D219,
  text('Production Report'!$D219,"m/d/yyyy")&amp;"|"&amp;F220&amp;"|"&amp;G220,
  ""
)</f>
        <v>3/11/2020|Set 5|SWF - 2</v>
      </c>
      <c r="D219" s="35" t="str">
        <f>IF(
  'Production Report'!$D219,
  'Production Report'!$E219,
  ""
)</f>
        <v>Raj</v>
      </c>
      <c r="E219" s="35" t="str">
        <f>IF(
  'Production Report'!$D219,
  'Production Report'!$F219,
  ""
)</f>
        <v>Night</v>
      </c>
      <c r="F219" s="35" t="str">
        <f>IF(
  'Production Report'!$D219,
  'Production Report'!$G219,
  ""
)</f>
        <v>Set 5</v>
      </c>
      <c r="G219" s="35" t="str">
        <f>IF(
  'Production Report'!$D219,
  'Production Report'!$H219,
  ""
)</f>
        <v>SWF - 2</v>
      </c>
      <c r="H219" s="35" t="str">
        <f>IF(
  'Production Report'!$D219,
  'Production Report'!$M219,
  ""
)</f>
        <v>214390</v>
      </c>
    </row>
    <row r="220" ht="15.75" customHeight="1">
      <c r="A220" s="35" t="str">
        <f>IF(
  'Production Report'!$D220,
  text('Production Report'!$D220,"m/d/yyyy")&amp;"|"&amp;'Production Report'!$E220,
  ""
)</f>
        <v>3/11/2020|Raj</v>
      </c>
      <c r="B220" s="35" t="str">
        <f>IF(
  'Production Report'!$D220,
  $A220&amp;"|"&amp;$H220,
  ""
)</f>
        <v>3/11/2020|Raj|</v>
      </c>
      <c r="C220" s="14" t="str">
        <f>IF(
  'Production Report'!$D220,
  text('Production Report'!$D220,"m/d/yyyy")&amp;"|"&amp;F221&amp;"|"&amp;G221,
  ""
)</f>
        <v>3/11/2020|Set 1|Sheen 1</v>
      </c>
      <c r="D220" s="35" t="str">
        <f>IF(
  'Production Report'!$D220,
  'Production Report'!$E220,
  ""
)</f>
        <v>Raj</v>
      </c>
      <c r="E220" s="35" t="str">
        <f>IF(
  'Production Report'!$D220,
  'Production Report'!$F220,
  ""
)</f>
        <v>Night</v>
      </c>
      <c r="F220" s="35" t="str">
        <f>IF(
  'Production Report'!$D220,
  'Production Report'!$G220,
  ""
)</f>
        <v>Set 5</v>
      </c>
      <c r="G220" s="35" t="str">
        <f>IF(
  'Production Report'!$D220,
  'Production Report'!$H220,
  ""
)</f>
        <v>SWF - 2</v>
      </c>
      <c r="H220" s="35" t="str">
        <f>IF(
  'Production Report'!$D220,
  'Production Report'!$M220,
  ""
)</f>
        <v/>
      </c>
    </row>
    <row r="221" ht="15.75" customHeight="1">
      <c r="A221" s="35" t="str">
        <f>IF(
  'Production Report'!$D221,
  text('Production Report'!$D221,"m/d/yyyy")&amp;"|"&amp;'Production Report'!$E221,
  ""
)</f>
        <v>3/12/2020|Rakesh</v>
      </c>
      <c r="B221" s="35" t="str">
        <f>IF(
  'Production Report'!$D221,
  $A221&amp;"|"&amp;$H221,
  ""
)</f>
        <v>3/12/2020|Rakesh|182501</v>
      </c>
      <c r="C221" s="14" t="str">
        <f>IF(
  'Production Report'!$D221,
  text('Production Report'!$D221,"m/d/yyyy")&amp;"|"&amp;F222&amp;"|"&amp;G222,
  ""
)</f>
        <v>3/12/2020|Set 1|Sheen 1</v>
      </c>
      <c r="D221" s="35" t="str">
        <f>IF(
  'Production Report'!$D221,
  'Production Report'!$E221,
  ""
)</f>
        <v>Rakesh</v>
      </c>
      <c r="E221" s="35" t="str">
        <f>IF(
  'Production Report'!$D221,
  'Production Report'!$F221,
  ""
)</f>
        <v>Day</v>
      </c>
      <c r="F221" s="35" t="str">
        <f>IF(
  'Production Report'!$D221,
  'Production Report'!$G221,
  ""
)</f>
        <v>Set 1</v>
      </c>
      <c r="G221" s="35" t="str">
        <f>IF(
  'Production Report'!$D221,
  'Production Report'!$H221,
  ""
)</f>
        <v>Sheen 1</v>
      </c>
      <c r="H221" s="35" t="str">
        <f>IF(
  'Production Report'!$D221,
  'Production Report'!$M221,
  ""
)</f>
        <v>182501</v>
      </c>
    </row>
    <row r="222" ht="15.75" customHeight="1">
      <c r="A222" s="35" t="str">
        <f>IF(
  'Production Report'!$D222,
  text('Production Report'!$D222,"m/d/yyyy")&amp;"|"&amp;'Production Report'!$E222,
  ""
)</f>
        <v>3/12/2020|Rakesh</v>
      </c>
      <c r="B222" s="35" t="str">
        <f>IF(
  'Production Report'!$D222,
  $A222&amp;"|"&amp;$H222,
  ""
)</f>
        <v>3/12/2020|Rakesh|</v>
      </c>
      <c r="C222" s="14" t="str">
        <f>IF(
  'Production Report'!$D222,
  text('Production Report'!$D222,"m/d/yyyy")&amp;"|"&amp;F223&amp;"|"&amp;G223,
  ""
)</f>
        <v>3/12/2020|Set 1|Sheen 2</v>
      </c>
      <c r="D222" s="35" t="str">
        <f>IF(
  'Production Report'!$D222,
  'Production Report'!$E222,
  ""
)</f>
        <v>Rakesh</v>
      </c>
      <c r="E222" s="35" t="str">
        <f>IF(
  'Production Report'!$D222,
  'Production Report'!$F222,
  ""
)</f>
        <v>Day</v>
      </c>
      <c r="F222" s="35" t="str">
        <f>IF(
  'Production Report'!$D222,
  'Production Report'!$G222,
  ""
)</f>
        <v>Set 1</v>
      </c>
      <c r="G222" s="35" t="str">
        <f>IF(
  'Production Report'!$D222,
  'Production Report'!$H222,
  ""
)</f>
        <v>Sheen 1</v>
      </c>
      <c r="H222" s="35" t="str">
        <f>IF(
  'Production Report'!$D222,
  'Production Report'!$M222,
  ""
)</f>
        <v/>
      </c>
    </row>
    <row r="223" ht="15.75" customHeight="1">
      <c r="A223" s="35" t="str">
        <f>IF(
  'Production Report'!$D223,
  text('Production Report'!$D223,"m/d/yyyy")&amp;"|"&amp;'Production Report'!$E223,
  ""
)</f>
        <v>3/12/2020|Rakesh</v>
      </c>
      <c r="B223" s="35" t="str">
        <f>IF(
  'Production Report'!$D223,
  $A223&amp;"|"&amp;$H223,
  ""
)</f>
        <v>3/12/2020|Rakesh|152495</v>
      </c>
      <c r="C223" s="14" t="str">
        <f>IF(
  'Production Report'!$D223,
  text('Production Report'!$D223,"m/d/yyyy")&amp;"|"&amp;F224&amp;"|"&amp;G224,
  ""
)</f>
        <v>3/12/2020|Set 2|Mtex- 2</v>
      </c>
      <c r="D223" s="35" t="str">
        <f>IF(
  'Production Report'!$D223,
  'Production Report'!$E223,
  ""
)</f>
        <v>Rakesh</v>
      </c>
      <c r="E223" s="35" t="str">
        <f>IF(
  'Production Report'!$D223,
  'Production Report'!$F223,
  ""
)</f>
        <v>Day</v>
      </c>
      <c r="F223" s="35" t="str">
        <f>IF(
  'Production Report'!$D223,
  'Production Report'!$G223,
  ""
)</f>
        <v>Set 1</v>
      </c>
      <c r="G223" s="35" t="str">
        <f>IF(
  'Production Report'!$D223,
  'Production Report'!$H223,
  ""
)</f>
        <v>Sheen 2</v>
      </c>
      <c r="H223" s="35" t="str">
        <f>IF(
  'Production Report'!$D223,
  'Production Report'!$M223,
  ""
)</f>
        <v>152495</v>
      </c>
    </row>
    <row r="224" ht="15.75" customHeight="1">
      <c r="A224" s="35" t="str">
        <f>IF(
  'Production Report'!$D224,
  text('Production Report'!$D224,"m/d/yyyy")&amp;"|"&amp;'Production Report'!$E224,
  ""
)</f>
        <v>3/12/2020|Guddu</v>
      </c>
      <c r="B224" s="35" t="str">
        <f>IF(
  'Production Report'!$D224,
  $A224&amp;"|"&amp;$H224,
  ""
)</f>
        <v>3/12/2020|Guddu|169486</v>
      </c>
      <c r="C224" s="14" t="str">
        <f>IF(
  'Production Report'!$D224,
  text('Production Report'!$D224,"m/d/yyyy")&amp;"|"&amp;F225&amp;"|"&amp;G225,
  ""
)</f>
        <v>3/12/2020|Set 2|Feiya - 2</v>
      </c>
      <c r="D224" s="35" t="str">
        <f>IF(
  'Production Report'!$D224,
  'Production Report'!$E224,
  ""
)</f>
        <v>Guddu</v>
      </c>
      <c r="E224" s="35" t="str">
        <f>IF(
  'Production Report'!$D224,
  'Production Report'!$F224,
  ""
)</f>
        <v>Day</v>
      </c>
      <c r="F224" s="35" t="str">
        <f>IF(
  'Production Report'!$D224,
  'Production Report'!$G224,
  ""
)</f>
        <v>Set 2</v>
      </c>
      <c r="G224" s="35" t="str">
        <f>IF(
  'Production Report'!$D224,
  'Production Report'!$H224,
  ""
)</f>
        <v>Mtex- 2</v>
      </c>
      <c r="H224" s="35" t="str">
        <f>IF(
  'Production Report'!$D224,
  'Production Report'!$M224,
  ""
)</f>
        <v>169486</v>
      </c>
    </row>
    <row r="225" ht="15.75" customHeight="1">
      <c r="A225" s="35" t="str">
        <f>IF(
  'Production Report'!$D225,
  text('Production Report'!$D225,"m/d/yyyy")&amp;"|"&amp;'Production Report'!$E225,
  ""
)</f>
        <v>3/12/2020|Anand</v>
      </c>
      <c r="B225" s="35" t="str">
        <f>IF(
  'Production Report'!$D225,
  $A225&amp;"|"&amp;$H225,
  ""
)</f>
        <v>3/12/2020|Anand|168397</v>
      </c>
      <c r="C225" s="14" t="str">
        <f>IF(
  'Production Report'!$D225,
  text('Production Report'!$D225,"m/d/yyyy")&amp;"|"&amp;F226&amp;"|"&amp;G226,
  ""
)</f>
        <v>3/12/2020|Set 3|Feiya - 1</v>
      </c>
      <c r="D225" s="35" t="str">
        <f>IF(
  'Production Report'!$D225,
  'Production Report'!$E225,
  ""
)</f>
        <v>Anand</v>
      </c>
      <c r="E225" s="35" t="str">
        <f>IF(
  'Production Report'!$D225,
  'Production Report'!$F225,
  ""
)</f>
        <v>Day</v>
      </c>
      <c r="F225" s="35" t="str">
        <f>IF(
  'Production Report'!$D225,
  'Production Report'!$G225,
  ""
)</f>
        <v>Set 2</v>
      </c>
      <c r="G225" s="35" t="str">
        <f>IF(
  'Production Report'!$D225,
  'Production Report'!$H225,
  ""
)</f>
        <v>Feiya - 2</v>
      </c>
      <c r="H225" s="35" t="str">
        <f>IF(
  'Production Report'!$D225,
  'Production Report'!$M225,
  ""
)</f>
        <v>168397</v>
      </c>
    </row>
    <row r="226" ht="15.75" customHeight="1">
      <c r="A226" s="35" t="str">
        <f>IF(
  'Production Report'!$D226,
  text('Production Report'!$D226,"m/d/yyyy")&amp;"|"&amp;'Production Report'!$E226,
  ""
)</f>
        <v>3/12/2020|Niranjan</v>
      </c>
      <c r="B226" s="35" t="str">
        <f>IF(
  'Production Report'!$D226,
  $A226&amp;"|"&amp;$H226,
  ""
)</f>
        <v>3/12/2020|Niranjan|205368</v>
      </c>
      <c r="C226" s="14" t="str">
        <f>IF(
  'Production Report'!$D226,
  text('Production Report'!$D226,"m/d/yyyy")&amp;"|"&amp;F227&amp;"|"&amp;G227,
  ""
)</f>
        <v>3/12/2020|Set 3|Feiya - 1</v>
      </c>
      <c r="D226" s="35" t="str">
        <f>IF(
  'Production Report'!$D226,
  'Production Report'!$E226,
  ""
)</f>
        <v>Niranjan</v>
      </c>
      <c r="E226" s="35" t="str">
        <f>IF(
  'Production Report'!$D226,
  'Production Report'!$F226,
  ""
)</f>
        <v>Day</v>
      </c>
      <c r="F226" s="35" t="str">
        <f>IF(
  'Production Report'!$D226,
  'Production Report'!$G226,
  ""
)</f>
        <v>Set 3</v>
      </c>
      <c r="G226" s="35" t="str">
        <f>IF(
  'Production Report'!$D226,
  'Production Report'!$H226,
  ""
)</f>
        <v>Feiya - 1</v>
      </c>
      <c r="H226" s="35" t="str">
        <f>IF(
  'Production Report'!$D226,
  'Production Report'!$M226,
  ""
)</f>
        <v>205368</v>
      </c>
    </row>
    <row r="227" ht="15.75" customHeight="1">
      <c r="A227" s="35" t="str">
        <f>IF(
  'Production Report'!$D227,
  text('Production Report'!$D227,"m/d/yyyy")&amp;"|"&amp;'Production Report'!$E227,
  ""
)</f>
        <v>3/12/2020|Niranjan</v>
      </c>
      <c r="B227" s="35" t="str">
        <f>IF(
  'Production Report'!$D227,
  $A227&amp;"|"&amp;$H227,
  ""
)</f>
        <v>3/12/2020|Niranjan|</v>
      </c>
      <c r="C227" s="14" t="str">
        <f>IF(
  'Production Report'!$D227,
  text('Production Report'!$D227,"m/d/yyyy")&amp;"|"&amp;F228&amp;"|"&amp;G228,
  ""
)</f>
        <v>3/12/2020|Set 3|Mtex- 1</v>
      </c>
      <c r="D227" s="35" t="str">
        <f>IF(
  'Production Report'!$D227,
  'Production Report'!$E227,
  ""
)</f>
        <v>Niranjan</v>
      </c>
      <c r="E227" s="35" t="str">
        <f>IF(
  'Production Report'!$D227,
  'Production Report'!$F227,
  ""
)</f>
        <v>Day</v>
      </c>
      <c r="F227" s="35" t="str">
        <f>IF(
  'Production Report'!$D227,
  'Production Report'!$G227,
  ""
)</f>
        <v>Set 3</v>
      </c>
      <c r="G227" s="35" t="str">
        <f>IF(
  'Production Report'!$D227,
  'Production Report'!$H227,
  ""
)</f>
        <v>Feiya - 1</v>
      </c>
      <c r="H227" s="35" t="str">
        <f>IF(
  'Production Report'!$D227,
  'Production Report'!$M227,
  ""
)</f>
        <v/>
      </c>
    </row>
    <row r="228" ht="15.75" customHeight="1">
      <c r="A228" s="35" t="str">
        <f>IF(
  'Production Report'!$D228,
  text('Production Report'!$D228,"m/d/yyyy")&amp;"|"&amp;'Production Report'!$E228,
  ""
)</f>
        <v>3/12/2020|Niranjan</v>
      </c>
      <c r="B228" s="35" t="str">
        <f>IF(
  'Production Report'!$D228,
  $A228&amp;"|"&amp;$H228,
  ""
)</f>
        <v>3/12/2020|Niranjan|202326</v>
      </c>
      <c r="C228" s="14" t="str">
        <f>IF(
  'Production Report'!$D228,
  text('Production Report'!$D228,"m/d/yyyy")&amp;"|"&amp;F229&amp;"|"&amp;G229,
  ""
)</f>
        <v>3/12/2020|Set 4|24 head</v>
      </c>
      <c r="D228" s="35" t="str">
        <f>IF(
  'Production Report'!$D228,
  'Production Report'!$E228,
  ""
)</f>
        <v>Niranjan</v>
      </c>
      <c r="E228" s="35" t="str">
        <f>IF(
  'Production Report'!$D228,
  'Production Report'!$F228,
  ""
)</f>
        <v>Day</v>
      </c>
      <c r="F228" s="35" t="str">
        <f>IF(
  'Production Report'!$D228,
  'Production Report'!$G228,
  ""
)</f>
        <v>Set 3</v>
      </c>
      <c r="G228" s="35" t="str">
        <f>IF(
  'Production Report'!$D228,
  'Production Report'!$H228,
  ""
)</f>
        <v>Mtex- 1</v>
      </c>
      <c r="H228" s="35" t="str">
        <f>IF(
  'Production Report'!$D228,
  'Production Report'!$M228,
  ""
)</f>
        <v>202326</v>
      </c>
    </row>
    <row r="229" ht="15.75" customHeight="1">
      <c r="A229" s="35" t="str">
        <f>IF(
  'Production Report'!$D229,
  text('Production Report'!$D229,"m/d/yyyy")&amp;"|"&amp;'Production Report'!$E229,
  ""
)</f>
        <v>3/12/2020|</v>
      </c>
      <c r="B229" s="35" t="str">
        <f>IF(
  'Production Report'!$D229,
  $A229&amp;"|"&amp;$H229,
  ""
)</f>
        <v>3/12/2020||0</v>
      </c>
      <c r="C229" s="14" t="str">
        <f>IF(
  'Production Report'!$D229,
  text('Production Report'!$D229,"m/d/yyyy")&amp;"|"&amp;F230&amp;"|"&amp;G230,
  ""
)</f>
        <v>3/12/2020|Set 4|Feiya- 16</v>
      </c>
      <c r="D229" s="35" t="str">
        <f>IF(
  'Production Report'!$D229,
  'Production Report'!$E229,
  ""
)</f>
        <v/>
      </c>
      <c r="E229" s="35" t="str">
        <f>IF(
  'Production Report'!$D229,
  'Production Report'!$F229,
  ""
)</f>
        <v>Day</v>
      </c>
      <c r="F229" s="35" t="str">
        <f>IF(
  'Production Report'!$D229,
  'Production Report'!$G229,
  ""
)</f>
        <v>Set 4</v>
      </c>
      <c r="G229" s="35" t="str">
        <f>IF(
  'Production Report'!$D229,
  'Production Report'!$H229,
  ""
)</f>
        <v>24 head</v>
      </c>
      <c r="H229" s="35" t="str">
        <f>IF(
  'Production Report'!$D229,
  'Production Report'!$M229,
  ""
)</f>
        <v>0</v>
      </c>
    </row>
    <row r="230" ht="15.75" customHeight="1">
      <c r="A230" s="35" t="str">
        <f>IF(
  'Production Report'!$D230,
  text('Production Report'!$D230,"m/d/yyyy")&amp;"|"&amp;'Production Report'!$E230,
  ""
)</f>
        <v>3/12/2020|</v>
      </c>
      <c r="B230" s="35" t="str">
        <f>IF(
  'Production Report'!$D230,
  $A230&amp;"|"&amp;$H230,
  ""
)</f>
        <v>3/12/2020||0</v>
      </c>
      <c r="C230" s="14" t="str">
        <f>IF(
  'Production Report'!$D230,
  text('Production Report'!$D230,"m/d/yyyy")&amp;"|"&amp;F231&amp;"|"&amp;G231,
  ""
)</f>
        <v>3/12/2020|Set 5|SWF - 1</v>
      </c>
      <c r="D230" s="35" t="str">
        <f>IF(
  'Production Report'!$D230,
  'Production Report'!$E230,
  ""
)</f>
        <v/>
      </c>
      <c r="E230" s="35" t="str">
        <f>IF(
  'Production Report'!$D230,
  'Production Report'!$F230,
  ""
)</f>
        <v>Day</v>
      </c>
      <c r="F230" s="35" t="str">
        <f>IF(
  'Production Report'!$D230,
  'Production Report'!$G230,
  ""
)</f>
        <v>Set 4</v>
      </c>
      <c r="G230" s="35" t="str">
        <f>IF(
  'Production Report'!$D230,
  'Production Report'!$H230,
  ""
)</f>
        <v>Feiya- 16</v>
      </c>
      <c r="H230" s="35" t="str">
        <f>IF(
  'Production Report'!$D230,
  'Production Report'!$M230,
  ""
)</f>
        <v>0</v>
      </c>
    </row>
    <row r="231" ht="15.75" customHeight="1">
      <c r="A231" s="35" t="str">
        <f>IF(
  'Production Report'!$D231,
  text('Production Report'!$D231,"m/d/yyyy")&amp;"|"&amp;'Production Report'!$E231,
  ""
)</f>
        <v>3/12/2020|Arjun</v>
      </c>
      <c r="B231" s="35" t="str">
        <f>IF(
  'Production Report'!$D231,
  $A231&amp;"|"&amp;$H231,
  ""
)</f>
        <v>3/12/2020|Arjun|157629</v>
      </c>
      <c r="C231" s="14" t="str">
        <f>IF(
  'Production Report'!$D231,
  text('Production Report'!$D231,"m/d/yyyy")&amp;"|"&amp;F232&amp;"|"&amp;G232,
  ""
)</f>
        <v>3/12/2020|Set 5|SWF - 2</v>
      </c>
      <c r="D231" s="35" t="str">
        <f>IF(
  'Production Report'!$D231,
  'Production Report'!$E231,
  ""
)</f>
        <v>Arjun</v>
      </c>
      <c r="E231" s="35" t="str">
        <f>IF(
  'Production Report'!$D231,
  'Production Report'!$F231,
  ""
)</f>
        <v>Day</v>
      </c>
      <c r="F231" s="35" t="str">
        <f>IF(
  'Production Report'!$D231,
  'Production Report'!$G231,
  ""
)</f>
        <v>Set 5</v>
      </c>
      <c r="G231" s="35" t="str">
        <f>IF(
  'Production Report'!$D231,
  'Production Report'!$H231,
  ""
)</f>
        <v>SWF - 1</v>
      </c>
      <c r="H231" s="35" t="str">
        <f>IF(
  'Production Report'!$D231,
  'Production Report'!$M231,
  ""
)</f>
        <v>157629</v>
      </c>
    </row>
    <row r="232" ht="15.75" customHeight="1">
      <c r="A232" s="35" t="str">
        <f>IF(
  'Production Report'!$D232,
  text('Production Report'!$D232,"m/d/yyyy")&amp;"|"&amp;'Production Report'!$E232,
  ""
)</f>
        <v>3/12/2020|Dhaneshwar</v>
      </c>
      <c r="B232" s="35" t="str">
        <f>IF(
  'Production Report'!$D232,
  $A232&amp;"|"&amp;$H232,
  ""
)</f>
        <v>3/12/2020|Dhaneshwar|245099</v>
      </c>
      <c r="C232" s="14" t="str">
        <f>IF(
  'Production Report'!$D232,
  text('Production Report'!$D232,"m/d/yyyy")&amp;"|"&amp;F233&amp;"|"&amp;G233,
  ""
)</f>
        <v>3/12/2020|Set 1|Sheen 1</v>
      </c>
      <c r="D232" s="35" t="str">
        <f>IF(
  'Production Report'!$D232,
  'Production Report'!$E232,
  ""
)</f>
        <v>Dhaneshwar</v>
      </c>
      <c r="E232" s="35" t="str">
        <f>IF(
  'Production Report'!$D232,
  'Production Report'!$F232,
  ""
)</f>
        <v>Day</v>
      </c>
      <c r="F232" s="35" t="str">
        <f>IF(
  'Production Report'!$D232,
  'Production Report'!$G232,
  ""
)</f>
        <v>Set 5</v>
      </c>
      <c r="G232" s="35" t="str">
        <f>IF(
  'Production Report'!$D232,
  'Production Report'!$H232,
  ""
)</f>
        <v>SWF - 2</v>
      </c>
      <c r="H232" s="35" t="str">
        <f>IF(
  'Production Report'!$D232,
  'Production Report'!$M232,
  ""
)</f>
        <v>245099</v>
      </c>
    </row>
    <row r="233" ht="15.75" customHeight="1">
      <c r="A233" s="35" t="str">
        <f>IF(
  'Production Report'!$D233,
  text('Production Report'!$D233,"m/d/yyyy")&amp;"|"&amp;'Production Report'!$E233,
  ""
)</f>
        <v>3/12/2020|Keshav Patil</v>
      </c>
      <c r="B233" s="35" t="str">
        <f>IF(
  'Production Report'!$D233,
  $A233&amp;"|"&amp;$H233,
  ""
)</f>
        <v>3/12/2020|Keshav Patil|182501</v>
      </c>
      <c r="C233" s="14" t="str">
        <f>IF(
  'Production Report'!$D233,
  text('Production Report'!$D233,"m/d/yyyy")&amp;"|"&amp;F234&amp;"|"&amp;G234,
  ""
)</f>
        <v>3/12/2020|Set 1|Sheen 2</v>
      </c>
      <c r="D233" s="35" t="str">
        <f>IF(
  'Production Report'!$D233,
  'Production Report'!$E233,
  ""
)</f>
        <v>Keshav Patil</v>
      </c>
      <c r="E233" s="35" t="str">
        <f>IF(
  'Production Report'!$D233,
  'Production Report'!$F233,
  ""
)</f>
        <v>Night</v>
      </c>
      <c r="F233" s="35" t="str">
        <f>IF(
  'Production Report'!$D233,
  'Production Report'!$G233,
  ""
)</f>
        <v>Set 1</v>
      </c>
      <c r="G233" s="35" t="str">
        <f>IF(
  'Production Report'!$D233,
  'Production Report'!$H233,
  ""
)</f>
        <v>Sheen 1</v>
      </c>
      <c r="H233" s="35" t="str">
        <f>IF(
  'Production Report'!$D233,
  'Production Report'!$M233,
  ""
)</f>
        <v>182501</v>
      </c>
    </row>
    <row r="234" ht="15.75" customHeight="1">
      <c r="A234" s="35" t="str">
        <f>IF(
  'Production Report'!$D234,
  text('Production Report'!$D234,"m/d/yyyy")&amp;"|"&amp;'Production Report'!$E234,
  ""
)</f>
        <v>3/12/2020|Keshav Patil</v>
      </c>
      <c r="B234" s="35" t="str">
        <f>IF(
  'Production Report'!$D234,
  $A234&amp;"|"&amp;$H234,
  ""
)</f>
        <v>3/12/2020|Keshav Patil|166365</v>
      </c>
      <c r="C234" s="14" t="str">
        <f>IF(
  'Production Report'!$D234,
  text('Production Report'!$D234,"m/d/yyyy")&amp;"|"&amp;F235&amp;"|"&amp;G235,
  ""
)</f>
        <v>3/12/2020|Set 1|Sheen 2</v>
      </c>
      <c r="D234" s="35" t="str">
        <f>IF(
  'Production Report'!$D234,
  'Production Report'!$E234,
  ""
)</f>
        <v>Keshav Patil</v>
      </c>
      <c r="E234" s="35" t="str">
        <f>IF(
  'Production Report'!$D234,
  'Production Report'!$F234,
  ""
)</f>
        <v>Night</v>
      </c>
      <c r="F234" s="35" t="str">
        <f>IF(
  'Production Report'!$D234,
  'Production Report'!$G234,
  ""
)</f>
        <v>Set 1</v>
      </c>
      <c r="G234" s="35" t="str">
        <f>IF(
  'Production Report'!$D234,
  'Production Report'!$H234,
  ""
)</f>
        <v>Sheen 2</v>
      </c>
      <c r="H234" s="35" t="str">
        <f>IF(
  'Production Report'!$D234,
  'Production Report'!$M234,
  ""
)</f>
        <v>166365</v>
      </c>
    </row>
    <row r="235" ht="15.75" customHeight="1">
      <c r="A235" s="35" t="str">
        <f>IF(
  'Production Report'!$D235,
  text('Production Report'!$D235,"m/d/yyyy")&amp;"|"&amp;'Production Report'!$E235,
  ""
)</f>
        <v>3/12/2020|Keshav Patil</v>
      </c>
      <c r="B235" s="35" t="str">
        <f>IF(
  'Production Report'!$D235,
  $A235&amp;"|"&amp;$H235,
  ""
)</f>
        <v>3/12/2020|Keshav Patil|</v>
      </c>
      <c r="C235" s="14" t="str">
        <f>IF(
  'Production Report'!$D235,
  text('Production Report'!$D235,"m/d/yyyy")&amp;"|"&amp;F236&amp;"|"&amp;G236,
  ""
)</f>
        <v>3/12/2020|Set 2|Mtex- 2</v>
      </c>
      <c r="D235" s="35" t="str">
        <f>IF(
  'Production Report'!$D235,
  'Production Report'!$E235,
  ""
)</f>
        <v>Keshav Patil</v>
      </c>
      <c r="E235" s="35" t="str">
        <f>IF(
  'Production Report'!$D235,
  'Production Report'!$F235,
  ""
)</f>
        <v>Night</v>
      </c>
      <c r="F235" s="35" t="str">
        <f>IF(
  'Production Report'!$D235,
  'Production Report'!$G235,
  ""
)</f>
        <v>Set 1</v>
      </c>
      <c r="G235" s="35" t="str">
        <f>IF(
  'Production Report'!$D235,
  'Production Report'!$H235,
  ""
)</f>
        <v>Sheen 2</v>
      </c>
      <c r="H235" s="35" t="str">
        <f>IF(
  'Production Report'!$D235,
  'Production Report'!$M235,
  ""
)</f>
        <v/>
      </c>
    </row>
    <row r="236" ht="15.75" customHeight="1">
      <c r="A236" s="35" t="str">
        <f>IF(
  'Production Report'!$D236,
  text('Production Report'!$D236,"m/d/yyyy")&amp;"|"&amp;'Production Report'!$E236,
  ""
)</f>
        <v>3/12/2020|Kayam</v>
      </c>
      <c r="B236" s="35" t="str">
        <f>IF(
  'Production Report'!$D236,
  $A236&amp;"|"&amp;$H236,
  ""
)</f>
        <v>3/12/2020|Kayam|189851</v>
      </c>
      <c r="C236" s="14" t="str">
        <f>IF(
  'Production Report'!$D236,
  text('Production Report'!$D236,"m/d/yyyy")&amp;"|"&amp;F237&amp;"|"&amp;G237,
  ""
)</f>
        <v>3/12/2020|Set 2|Feiya - 2</v>
      </c>
      <c r="D236" s="35" t="str">
        <f>IF(
  'Production Report'!$D236,
  'Production Report'!$E236,
  ""
)</f>
        <v>Kayam</v>
      </c>
      <c r="E236" s="35" t="str">
        <f>IF(
  'Production Report'!$D236,
  'Production Report'!$F236,
  ""
)</f>
        <v>Night</v>
      </c>
      <c r="F236" s="35" t="str">
        <f>IF(
  'Production Report'!$D236,
  'Production Report'!$G236,
  ""
)</f>
        <v>Set 2</v>
      </c>
      <c r="G236" s="35" t="str">
        <f>IF(
  'Production Report'!$D236,
  'Production Report'!$H236,
  ""
)</f>
        <v>Mtex- 2</v>
      </c>
      <c r="H236" s="35" t="str">
        <f>IF(
  'Production Report'!$D236,
  'Production Report'!$M236,
  ""
)</f>
        <v>189851</v>
      </c>
    </row>
    <row r="237" ht="15.75" customHeight="1">
      <c r="A237" s="35" t="str">
        <f>IF(
  'Production Report'!$D237,
  text('Production Report'!$D237,"m/d/yyyy")&amp;"|"&amp;'Production Report'!$E237,
  ""
)</f>
        <v>3/12/2020|Kayam</v>
      </c>
      <c r="B237" s="35" t="str">
        <f>IF(
  'Production Report'!$D237,
  $A237&amp;"|"&amp;$H237,
  ""
)</f>
        <v>3/12/2020|Kayam|180295</v>
      </c>
      <c r="C237" s="14" t="str">
        <f>IF(
  'Production Report'!$D237,
  text('Production Report'!$D237,"m/d/yyyy")&amp;"|"&amp;F238&amp;"|"&amp;G238,
  ""
)</f>
        <v>3/12/2020|Set 3|Feiya - 1</v>
      </c>
      <c r="D237" s="35" t="str">
        <f>IF(
  'Production Report'!$D237,
  'Production Report'!$E237,
  ""
)</f>
        <v>Kayam</v>
      </c>
      <c r="E237" s="35" t="str">
        <f>IF(
  'Production Report'!$D237,
  'Production Report'!$F237,
  ""
)</f>
        <v>Night</v>
      </c>
      <c r="F237" s="35" t="str">
        <f>IF(
  'Production Report'!$D237,
  'Production Report'!$G237,
  ""
)</f>
        <v>Set 2</v>
      </c>
      <c r="G237" s="35" t="str">
        <f>IF(
  'Production Report'!$D237,
  'Production Report'!$H237,
  ""
)</f>
        <v>Feiya - 2</v>
      </c>
      <c r="H237" s="35" t="str">
        <f>IF(
  'Production Report'!$D237,
  'Production Report'!$M237,
  ""
)</f>
        <v>180295</v>
      </c>
    </row>
    <row r="238" ht="15.75" customHeight="1">
      <c r="A238" s="35" t="str">
        <f>IF(
  'Production Report'!$D238,
  text('Production Report'!$D238,"m/d/yyyy")&amp;"|"&amp;'Production Report'!$E238,
  ""
)</f>
        <v>3/12/2020|Rahul</v>
      </c>
      <c r="B238" s="35" t="str">
        <f>IF(
  'Production Report'!$D238,
  $A238&amp;"|"&amp;$H238,
  ""
)</f>
        <v>3/12/2020|Rahul|165872</v>
      </c>
      <c r="C238" s="14" t="str">
        <f>IF(
  'Production Report'!$D238,
  text('Production Report'!$D238,"m/d/yyyy")&amp;"|"&amp;F239&amp;"|"&amp;G239,
  ""
)</f>
        <v>3/12/2020|Set 3|Mtex- 1</v>
      </c>
      <c r="D238" s="35" t="str">
        <f>IF(
  'Production Report'!$D238,
  'Production Report'!$E238,
  ""
)</f>
        <v>Rahul</v>
      </c>
      <c r="E238" s="35" t="str">
        <f>IF(
  'Production Report'!$D238,
  'Production Report'!$F238,
  ""
)</f>
        <v>Night</v>
      </c>
      <c r="F238" s="35" t="str">
        <f>IF(
  'Production Report'!$D238,
  'Production Report'!$G238,
  ""
)</f>
        <v>Set 3</v>
      </c>
      <c r="G238" s="35" t="str">
        <f>IF(
  'Production Report'!$D238,
  'Production Report'!$H238,
  ""
)</f>
        <v>Feiya - 1</v>
      </c>
      <c r="H238" s="35" t="str">
        <f>IF(
  'Production Report'!$D238,
  'Production Report'!$M238,
  ""
)</f>
        <v>165872</v>
      </c>
    </row>
    <row r="239" ht="15.75" customHeight="1">
      <c r="A239" s="35" t="str">
        <f>IF(
  'Production Report'!$D239,
  text('Production Report'!$D239,"m/d/yyyy")&amp;"|"&amp;'Production Report'!$E239,
  ""
)</f>
        <v>3/12/2020|Rahul</v>
      </c>
      <c r="B239" s="35" t="str">
        <f>IF(
  'Production Report'!$D239,
  $A239&amp;"|"&amp;$H239,
  ""
)</f>
        <v>3/12/2020|Rahul|201462</v>
      </c>
      <c r="C239" s="14" t="str">
        <f>IF(
  'Production Report'!$D239,
  text('Production Report'!$D239,"m/d/yyyy")&amp;"|"&amp;F240&amp;"|"&amp;G240,
  ""
)</f>
        <v>3/12/2020|Set 4|24 head</v>
      </c>
      <c r="D239" s="35" t="str">
        <f>IF(
  'Production Report'!$D239,
  'Production Report'!$E239,
  ""
)</f>
        <v>Rahul</v>
      </c>
      <c r="E239" s="35" t="str">
        <f>IF(
  'Production Report'!$D239,
  'Production Report'!$F239,
  ""
)</f>
        <v>Night</v>
      </c>
      <c r="F239" s="35" t="str">
        <f>IF(
  'Production Report'!$D239,
  'Production Report'!$G239,
  ""
)</f>
        <v>Set 3</v>
      </c>
      <c r="G239" s="35" t="str">
        <f>IF(
  'Production Report'!$D239,
  'Production Report'!$H239,
  ""
)</f>
        <v>Mtex- 1</v>
      </c>
      <c r="H239" s="35" t="str">
        <f>IF(
  'Production Report'!$D239,
  'Production Report'!$M239,
  ""
)</f>
        <v>201462</v>
      </c>
    </row>
    <row r="240" ht="15.75" customHeight="1">
      <c r="A240" s="35" t="str">
        <f>IF(
  'Production Report'!$D240,
  text('Production Report'!$D240,"m/d/yyyy")&amp;"|"&amp;'Production Report'!$E240,
  ""
)</f>
        <v>3/12/2020|</v>
      </c>
      <c r="B240" s="35" t="str">
        <f>IF(
  'Production Report'!$D240,
  $A240&amp;"|"&amp;$H240,
  ""
)</f>
        <v>3/12/2020||0</v>
      </c>
      <c r="C240" s="14" t="str">
        <f>IF(
  'Production Report'!$D240,
  text('Production Report'!$D240,"m/d/yyyy")&amp;"|"&amp;F241&amp;"|"&amp;G241,
  ""
)</f>
        <v>3/12/2020|Set 4|Feiya- 16</v>
      </c>
      <c r="D240" s="35" t="str">
        <f>IF(
  'Production Report'!$D240,
  'Production Report'!$E240,
  ""
)</f>
        <v/>
      </c>
      <c r="E240" s="35" t="str">
        <f>IF(
  'Production Report'!$D240,
  'Production Report'!$F240,
  ""
)</f>
        <v>Night</v>
      </c>
      <c r="F240" s="35" t="str">
        <f>IF(
  'Production Report'!$D240,
  'Production Report'!$G240,
  ""
)</f>
        <v>Set 4</v>
      </c>
      <c r="G240" s="35" t="str">
        <f>IF(
  'Production Report'!$D240,
  'Production Report'!$H240,
  ""
)</f>
        <v>24 head</v>
      </c>
      <c r="H240" s="35" t="str">
        <f>IF(
  'Production Report'!$D240,
  'Production Report'!$M240,
  ""
)</f>
        <v>0</v>
      </c>
    </row>
    <row r="241" ht="15.75" customHeight="1">
      <c r="A241" s="35" t="str">
        <f>IF(
  'Production Report'!$D241,
  text('Production Report'!$D241,"m/d/yyyy")&amp;"|"&amp;'Production Report'!$E241,
  ""
)</f>
        <v>3/12/2020|</v>
      </c>
      <c r="B241" s="35" t="str">
        <f>IF(
  'Production Report'!$D241,
  $A241&amp;"|"&amp;$H241,
  ""
)</f>
        <v>3/12/2020||0</v>
      </c>
      <c r="C241" s="14" t="str">
        <f>IF(
  'Production Report'!$D241,
  text('Production Report'!$D241,"m/d/yyyy")&amp;"|"&amp;F242&amp;"|"&amp;G242,
  ""
)</f>
        <v>3/12/2020|Set 5|SWF - 1</v>
      </c>
      <c r="D241" s="35" t="str">
        <f>IF(
  'Production Report'!$D241,
  'Production Report'!$E241,
  ""
)</f>
        <v/>
      </c>
      <c r="E241" s="35" t="str">
        <f>IF(
  'Production Report'!$D241,
  'Production Report'!$F241,
  ""
)</f>
        <v>Night</v>
      </c>
      <c r="F241" s="35" t="str">
        <f>IF(
  'Production Report'!$D241,
  'Production Report'!$G241,
  ""
)</f>
        <v>Set 4</v>
      </c>
      <c r="G241" s="35" t="str">
        <f>IF(
  'Production Report'!$D241,
  'Production Report'!$H241,
  ""
)</f>
        <v>Feiya- 16</v>
      </c>
      <c r="H241" s="35" t="str">
        <f>IF(
  'Production Report'!$D241,
  'Production Report'!$M241,
  ""
)</f>
        <v>0</v>
      </c>
    </row>
    <row r="242" ht="15.75" customHeight="1">
      <c r="A242" s="35" t="str">
        <f>IF(
  'Production Report'!$D242,
  text('Production Report'!$D242,"m/d/yyyy")&amp;"|"&amp;'Production Report'!$E242,
  ""
)</f>
        <v>3/12/2020|Laxmikant</v>
      </c>
      <c r="B242" s="35" t="str">
        <f>IF(
  'Production Report'!$D242,
  $A242&amp;"|"&amp;$H242,
  ""
)</f>
        <v>3/12/2020|Laxmikant|170516</v>
      </c>
      <c r="C242" s="14" t="str">
        <f>IF(
  'Production Report'!$D242,
  text('Production Report'!$D242,"m/d/yyyy")&amp;"|"&amp;F243&amp;"|"&amp;G243,
  ""
)</f>
        <v>3/12/2020|Set 5|SWF - 2</v>
      </c>
      <c r="D242" s="35" t="str">
        <f>IF(
  'Production Report'!$D242,
  'Production Report'!$E242,
  ""
)</f>
        <v>Laxmikant</v>
      </c>
      <c r="E242" s="35" t="str">
        <f>IF(
  'Production Report'!$D242,
  'Production Report'!$F242,
  ""
)</f>
        <v>Night</v>
      </c>
      <c r="F242" s="35" t="str">
        <f>IF(
  'Production Report'!$D242,
  'Production Report'!$G242,
  ""
)</f>
        <v>Set 5</v>
      </c>
      <c r="G242" s="35" t="str">
        <f>IF(
  'Production Report'!$D242,
  'Production Report'!$H242,
  ""
)</f>
        <v>SWF - 1</v>
      </c>
      <c r="H242" s="35" t="str">
        <f>IF(
  'Production Report'!$D242,
  'Production Report'!$M242,
  ""
)</f>
        <v>170516</v>
      </c>
    </row>
    <row r="243" ht="15.75" customHeight="1">
      <c r="A243" s="35" t="str">
        <f>IF(
  'Production Report'!$D243,
  text('Production Report'!$D243,"m/d/yyyy")&amp;"|"&amp;'Production Report'!$E243,
  ""
)</f>
        <v>3/12/2020|Raj</v>
      </c>
      <c r="B243" s="35" t="str">
        <f>IF(
  'Production Report'!$D243,
  $A243&amp;"|"&amp;$H243,
  ""
)</f>
        <v>3/12/2020|Raj|250903</v>
      </c>
      <c r="C243" s="14" t="str">
        <f>IF(
  'Production Report'!$D243,
  text('Production Report'!$D243,"m/d/yyyy")&amp;"|"&amp;F244&amp;"|"&amp;G244,
  ""
)</f>
        <v>3/12/2020|Set 1|Sheen 1</v>
      </c>
      <c r="D243" s="35" t="str">
        <f>IF(
  'Production Report'!$D243,
  'Production Report'!$E243,
  ""
)</f>
        <v>Raj</v>
      </c>
      <c r="E243" s="35" t="str">
        <f>IF(
  'Production Report'!$D243,
  'Production Report'!$F243,
  ""
)</f>
        <v>Night</v>
      </c>
      <c r="F243" s="35" t="str">
        <f>IF(
  'Production Report'!$D243,
  'Production Report'!$G243,
  ""
)</f>
        <v>Set 5</v>
      </c>
      <c r="G243" s="35" t="str">
        <f>IF(
  'Production Report'!$D243,
  'Production Report'!$H243,
  ""
)</f>
        <v>SWF - 2</v>
      </c>
      <c r="H243" s="35" t="str">
        <f>IF(
  'Production Report'!$D243,
  'Production Report'!$M243,
  ""
)</f>
        <v>250903</v>
      </c>
    </row>
    <row r="244" ht="15.75" customHeight="1">
      <c r="A244" s="35" t="str">
        <f>IF(
  'Production Report'!$D244,
  text('Production Report'!$D244,"m/d/yyyy")&amp;"|"&amp;'Production Report'!$E244,
  ""
)</f>
        <v>3/13/2020|Rakesh</v>
      </c>
      <c r="B244" s="35" t="str">
        <f>IF(
  'Production Report'!$D244,
  $A244&amp;"|"&amp;$H244,
  ""
)</f>
        <v>3/13/2020|Rakesh|204609</v>
      </c>
      <c r="C244" s="14" t="str">
        <f>IF(
  'Production Report'!$D244,
  text('Production Report'!$D244,"m/d/yyyy")&amp;"|"&amp;F245&amp;"|"&amp;G245,
  ""
)</f>
        <v>3/13/2020|Set 1|Sheen 2</v>
      </c>
      <c r="D244" s="35" t="str">
        <f>IF(
  'Production Report'!$D244,
  'Production Report'!$E244,
  ""
)</f>
        <v>Rakesh</v>
      </c>
      <c r="E244" s="35" t="str">
        <f>IF(
  'Production Report'!$D244,
  'Production Report'!$F244,
  ""
)</f>
        <v>Day</v>
      </c>
      <c r="F244" s="35" t="str">
        <f>IF(
  'Production Report'!$D244,
  'Production Report'!$G244,
  ""
)</f>
        <v>Set 1</v>
      </c>
      <c r="G244" s="35" t="str">
        <f>IF(
  'Production Report'!$D244,
  'Production Report'!$H244,
  ""
)</f>
        <v>Sheen 1</v>
      </c>
      <c r="H244" s="35" t="str">
        <f>IF(
  'Production Report'!$D244,
  'Production Report'!$M244,
  ""
)</f>
        <v>204609</v>
      </c>
    </row>
    <row r="245" ht="15.75" customHeight="1">
      <c r="A245" s="35" t="str">
        <f>IF(
  'Production Report'!$D245,
  text('Production Report'!$D245,"m/d/yyyy")&amp;"|"&amp;'Production Report'!$E245,
  ""
)</f>
        <v>3/13/2020|Rakesh</v>
      </c>
      <c r="B245" s="35" t="str">
        <f>IF(
  'Production Report'!$D245,
  $A245&amp;"|"&amp;$H245,
  ""
)</f>
        <v>3/13/2020|Rakesh|166370</v>
      </c>
      <c r="C245" s="14" t="str">
        <f>IF(
  'Production Report'!$D245,
  text('Production Report'!$D245,"m/d/yyyy")&amp;"|"&amp;F246&amp;"|"&amp;G246,
  ""
)</f>
        <v>3/13/2020|Set 2|Mtex- 2</v>
      </c>
      <c r="D245" s="35" t="str">
        <f>IF(
  'Production Report'!$D245,
  'Production Report'!$E245,
  ""
)</f>
        <v>Rakesh</v>
      </c>
      <c r="E245" s="35" t="str">
        <f>IF(
  'Production Report'!$D245,
  'Production Report'!$F245,
  ""
)</f>
        <v>Day</v>
      </c>
      <c r="F245" s="35" t="str">
        <f>IF(
  'Production Report'!$D245,
  'Production Report'!$G245,
  ""
)</f>
        <v>Set 1</v>
      </c>
      <c r="G245" s="35" t="str">
        <f>IF(
  'Production Report'!$D245,
  'Production Report'!$H245,
  ""
)</f>
        <v>Sheen 2</v>
      </c>
      <c r="H245" s="35" t="str">
        <f>IF(
  'Production Report'!$D245,
  'Production Report'!$M245,
  ""
)</f>
        <v>166370</v>
      </c>
    </row>
    <row r="246" ht="15.75" customHeight="1">
      <c r="A246" s="35" t="str">
        <f>IF(
  'Production Report'!$D246,
  text('Production Report'!$D246,"m/d/yyyy")&amp;"|"&amp;'Production Report'!$E246,
  ""
)</f>
        <v>3/13/2020|Guddu</v>
      </c>
      <c r="B246" s="35" t="str">
        <f>IF(
  'Production Report'!$D246,
  $A246&amp;"|"&amp;$H246,
  ""
)</f>
        <v>3/13/2020|Guddu|113238</v>
      </c>
      <c r="C246" s="14" t="str">
        <f>IF(
  'Production Report'!$D246,
  text('Production Report'!$D246,"m/d/yyyy")&amp;"|"&amp;F247&amp;"|"&amp;G247,
  ""
)</f>
        <v>3/13/2020|Set 2|Feiya - 2</v>
      </c>
      <c r="D246" s="35" t="str">
        <f>IF(
  'Production Report'!$D246,
  'Production Report'!$E246,
  ""
)</f>
        <v>Guddu</v>
      </c>
      <c r="E246" s="35" t="str">
        <f>IF(
  'Production Report'!$D246,
  'Production Report'!$F246,
  ""
)</f>
        <v>Day</v>
      </c>
      <c r="F246" s="35" t="str">
        <f>IF(
  'Production Report'!$D246,
  'Production Report'!$G246,
  ""
)</f>
        <v>Set 2</v>
      </c>
      <c r="G246" s="35" t="str">
        <f>IF(
  'Production Report'!$D246,
  'Production Report'!$H246,
  ""
)</f>
        <v>Mtex- 2</v>
      </c>
      <c r="H246" s="35" t="str">
        <f>IF(
  'Production Report'!$D246,
  'Production Report'!$M246,
  ""
)</f>
        <v>113238</v>
      </c>
    </row>
    <row r="247" ht="15.75" customHeight="1">
      <c r="A247" s="35" t="str">
        <f>IF(
  'Production Report'!$D247,
  text('Production Report'!$D247,"m/d/yyyy")&amp;"|"&amp;'Production Report'!$E247,
  ""
)</f>
        <v>3/13/2020|Anand</v>
      </c>
      <c r="B247" s="35" t="str">
        <f>IF(
  'Production Report'!$D247,
  $A247&amp;"|"&amp;$H247,
  ""
)</f>
        <v>3/13/2020|Anand|160672</v>
      </c>
      <c r="C247" s="14" t="str">
        <f>IF(
  'Production Report'!$D247,
  text('Production Report'!$D247,"m/d/yyyy")&amp;"|"&amp;F248&amp;"|"&amp;G248,
  ""
)</f>
        <v>3/13/2020|Set 3|Feiya - 1</v>
      </c>
      <c r="D247" s="35" t="str">
        <f>IF(
  'Production Report'!$D247,
  'Production Report'!$E247,
  ""
)</f>
        <v>Anand</v>
      </c>
      <c r="E247" s="35" t="str">
        <f>IF(
  'Production Report'!$D247,
  'Production Report'!$F247,
  ""
)</f>
        <v>Day</v>
      </c>
      <c r="F247" s="35" t="str">
        <f>IF(
  'Production Report'!$D247,
  'Production Report'!$G247,
  ""
)</f>
        <v>Set 2</v>
      </c>
      <c r="G247" s="35" t="str">
        <f>IF(
  'Production Report'!$D247,
  'Production Report'!$H247,
  ""
)</f>
        <v>Feiya - 2</v>
      </c>
      <c r="H247" s="35" t="str">
        <f>IF(
  'Production Report'!$D247,
  'Production Report'!$M247,
  ""
)</f>
        <v>160672</v>
      </c>
    </row>
    <row r="248" ht="15.75" customHeight="1">
      <c r="A248" s="35" t="str">
        <f>IF(
  'Production Report'!$D248,
  text('Production Report'!$D248,"m/d/yyyy")&amp;"|"&amp;'Production Report'!$E248,
  ""
)</f>
        <v>3/13/2020|Niranjan</v>
      </c>
      <c r="B248" s="35" t="str">
        <f>IF(
  'Production Report'!$D248,
  $A248&amp;"|"&amp;$H248,
  ""
)</f>
        <v>3/13/2020|Niranjan|215680</v>
      </c>
      <c r="C248" s="14" t="str">
        <f>IF(
  'Production Report'!$D248,
  text('Production Report'!$D248,"m/d/yyyy")&amp;"|"&amp;F249&amp;"|"&amp;G249,
  ""
)</f>
        <v>3/13/2020|Set 3|Mtex- 1</v>
      </c>
      <c r="D248" s="35" t="str">
        <f>IF(
  'Production Report'!$D248,
  'Production Report'!$E248,
  ""
)</f>
        <v>Niranjan</v>
      </c>
      <c r="E248" s="35" t="str">
        <f>IF(
  'Production Report'!$D248,
  'Production Report'!$F248,
  ""
)</f>
        <v>Day</v>
      </c>
      <c r="F248" s="35" t="str">
        <f>IF(
  'Production Report'!$D248,
  'Production Report'!$G248,
  ""
)</f>
        <v>Set 3</v>
      </c>
      <c r="G248" s="35" t="str">
        <f>IF(
  'Production Report'!$D248,
  'Production Report'!$H248,
  ""
)</f>
        <v>Feiya - 1</v>
      </c>
      <c r="H248" s="35" t="str">
        <f>IF(
  'Production Report'!$D248,
  'Production Report'!$M248,
  ""
)</f>
        <v>215680</v>
      </c>
    </row>
    <row r="249" ht="15.75" customHeight="1">
      <c r="A249" s="35" t="str">
        <f>IF(
  'Production Report'!$D249,
  text('Production Report'!$D249,"m/d/yyyy")&amp;"|"&amp;'Production Report'!$E249,
  ""
)</f>
        <v>3/13/2020|Niranjan</v>
      </c>
      <c r="B249" s="35" t="str">
        <f>IF(
  'Production Report'!$D249,
  $A249&amp;"|"&amp;$H249,
  ""
)</f>
        <v>3/13/2020|Niranjan|211480</v>
      </c>
      <c r="C249" s="14" t="str">
        <f>IF(
  'Production Report'!$D249,
  text('Production Report'!$D249,"m/d/yyyy")&amp;"|"&amp;F250&amp;"|"&amp;G250,
  ""
)</f>
        <v>3/13/2020|Set 3|Mtex- 1</v>
      </c>
      <c r="D249" s="35" t="str">
        <f>IF(
  'Production Report'!$D249,
  'Production Report'!$E249,
  ""
)</f>
        <v>Niranjan</v>
      </c>
      <c r="E249" s="35" t="str">
        <f>IF(
  'Production Report'!$D249,
  'Production Report'!$F249,
  ""
)</f>
        <v>Day</v>
      </c>
      <c r="F249" s="35" t="str">
        <f>IF(
  'Production Report'!$D249,
  'Production Report'!$G249,
  ""
)</f>
        <v>Set 3</v>
      </c>
      <c r="G249" s="35" t="str">
        <f>IF(
  'Production Report'!$D249,
  'Production Report'!$H249,
  ""
)</f>
        <v>Mtex- 1</v>
      </c>
      <c r="H249" s="35" t="str">
        <f>IF(
  'Production Report'!$D249,
  'Production Report'!$M249,
  ""
)</f>
        <v>211480</v>
      </c>
    </row>
    <row r="250" ht="15.75" customHeight="1">
      <c r="A250" s="35" t="str">
        <f>IF(
  'Production Report'!$D250,
  text('Production Report'!$D250,"m/d/yyyy")&amp;"|"&amp;'Production Report'!$E250,
  ""
)</f>
        <v>3/13/2020|Niranjan</v>
      </c>
      <c r="B250" s="35" t="str">
        <f>IF(
  'Production Report'!$D250,
  $A250&amp;"|"&amp;$H250,
  ""
)</f>
        <v>3/13/2020|Niranjan|</v>
      </c>
      <c r="C250" s="14" t="str">
        <f>IF(
  'Production Report'!$D250,
  text('Production Report'!$D250,"m/d/yyyy")&amp;"|"&amp;F251&amp;"|"&amp;G251,
  ""
)</f>
        <v>3/13/2020|Set 4|24 head</v>
      </c>
      <c r="D250" s="35" t="str">
        <f>IF(
  'Production Report'!$D250,
  'Production Report'!$E250,
  ""
)</f>
        <v>Niranjan</v>
      </c>
      <c r="E250" s="35" t="str">
        <f>IF(
  'Production Report'!$D250,
  'Production Report'!$F250,
  ""
)</f>
        <v>Day</v>
      </c>
      <c r="F250" s="35" t="str">
        <f>IF(
  'Production Report'!$D250,
  'Production Report'!$G250,
  ""
)</f>
        <v>Set 3</v>
      </c>
      <c r="G250" s="35" t="str">
        <f>IF(
  'Production Report'!$D250,
  'Production Report'!$H250,
  ""
)</f>
        <v>Mtex- 1</v>
      </c>
      <c r="H250" s="35" t="str">
        <f>IF(
  'Production Report'!$D250,
  'Production Report'!$M250,
  ""
)</f>
        <v/>
      </c>
    </row>
    <row r="251" ht="15.75" customHeight="1">
      <c r="A251" s="35" t="str">
        <f>IF(
  'Production Report'!$D251,
  text('Production Report'!$D251,"m/d/yyyy")&amp;"|"&amp;'Production Report'!$E251,
  ""
)</f>
        <v>3/13/2020|Deepak Patil</v>
      </c>
      <c r="B251" s="35" t="str">
        <f>IF(
  'Production Report'!$D251,
  $A251&amp;"|"&amp;$H251,
  ""
)</f>
        <v>3/13/2020|Deepak Patil|207300</v>
      </c>
      <c r="C251" s="14" t="str">
        <f>IF(
  'Production Report'!$D251,
  text('Production Report'!$D251,"m/d/yyyy")&amp;"|"&amp;F252&amp;"|"&amp;G252,
  ""
)</f>
        <v>3/13/2020|Set 4|Feiya- 16</v>
      </c>
      <c r="D251" s="35" t="str">
        <f>IF(
  'Production Report'!$D251,
  'Production Report'!$E251,
  ""
)</f>
        <v>Deepak Patil</v>
      </c>
      <c r="E251" s="35" t="str">
        <f>IF(
  'Production Report'!$D251,
  'Production Report'!$F251,
  ""
)</f>
        <v>Day</v>
      </c>
      <c r="F251" s="35" t="str">
        <f>IF(
  'Production Report'!$D251,
  'Production Report'!$G251,
  ""
)</f>
        <v>Set 4</v>
      </c>
      <c r="G251" s="35" t="str">
        <f>IF(
  'Production Report'!$D251,
  'Production Report'!$H251,
  ""
)</f>
        <v>24 head</v>
      </c>
      <c r="H251" s="35" t="str">
        <f>IF(
  'Production Report'!$D251,
  'Production Report'!$M251,
  ""
)</f>
        <v>207300</v>
      </c>
    </row>
    <row r="252" ht="15.75" customHeight="1">
      <c r="A252" s="35" t="str">
        <f>IF(
  'Production Report'!$D252,
  text('Production Report'!$D252,"m/d/yyyy")&amp;"|"&amp;'Production Report'!$E252,
  ""
)</f>
        <v>3/13/2020|Deepak Patil</v>
      </c>
      <c r="B252" s="35" t="str">
        <f>IF(
  'Production Report'!$D252,
  $A252&amp;"|"&amp;$H252,
  ""
)</f>
        <v>3/13/2020|Deepak Patil|212130</v>
      </c>
      <c r="C252" s="14" t="str">
        <f>IF(
  'Production Report'!$D252,
  text('Production Report'!$D252,"m/d/yyyy")&amp;"|"&amp;F253&amp;"|"&amp;G253,
  ""
)</f>
        <v>3/13/2020|Set 5|SWF - 1</v>
      </c>
      <c r="D252" s="35" t="str">
        <f>IF(
  'Production Report'!$D252,
  'Production Report'!$E252,
  ""
)</f>
        <v>Deepak Patil</v>
      </c>
      <c r="E252" s="35" t="str">
        <f>IF(
  'Production Report'!$D252,
  'Production Report'!$F252,
  ""
)</f>
        <v>Day</v>
      </c>
      <c r="F252" s="35" t="str">
        <f>IF(
  'Production Report'!$D252,
  'Production Report'!$G252,
  ""
)</f>
        <v>Set 4</v>
      </c>
      <c r="G252" s="35" t="str">
        <f>IF(
  'Production Report'!$D252,
  'Production Report'!$H252,
  ""
)</f>
        <v>Feiya- 16</v>
      </c>
      <c r="H252" s="35" t="str">
        <f>IF(
  'Production Report'!$D252,
  'Production Report'!$M252,
  ""
)</f>
        <v>212130</v>
      </c>
    </row>
    <row r="253" ht="15.75" customHeight="1">
      <c r="A253" s="35" t="str">
        <f>IF(
  'Production Report'!$D253,
  text('Production Report'!$D253,"m/d/yyyy")&amp;"|"&amp;'Production Report'!$E253,
  ""
)</f>
        <v>3/13/2020|Dhaneshwar</v>
      </c>
      <c r="B253" s="35" t="str">
        <f>IF(
  'Production Report'!$D253,
  $A253&amp;"|"&amp;$H253,
  ""
)</f>
        <v>3/13/2020|Dhaneshwar|70412</v>
      </c>
      <c r="C253" s="14" t="str">
        <f>IF(
  'Production Report'!$D253,
  text('Production Report'!$D253,"m/d/yyyy")&amp;"|"&amp;F254&amp;"|"&amp;G254,
  ""
)</f>
        <v>3/13/2020|Set 5|SWF - 2</v>
      </c>
      <c r="D253" s="35" t="str">
        <f>IF(
  'Production Report'!$D253,
  'Production Report'!$E253,
  ""
)</f>
        <v>Dhaneshwar</v>
      </c>
      <c r="E253" s="35" t="str">
        <f>IF(
  'Production Report'!$D253,
  'Production Report'!$F253,
  ""
)</f>
        <v>Day</v>
      </c>
      <c r="F253" s="35" t="str">
        <f>IF(
  'Production Report'!$D253,
  'Production Report'!$G253,
  ""
)</f>
        <v>Set 5</v>
      </c>
      <c r="G253" s="35" t="str">
        <f>IF(
  'Production Report'!$D253,
  'Production Report'!$H253,
  ""
)</f>
        <v>SWF - 1</v>
      </c>
      <c r="H253" s="35" t="str">
        <f>IF(
  'Production Report'!$D253,
  'Production Report'!$M253,
  ""
)</f>
        <v>70412</v>
      </c>
    </row>
    <row r="254" ht="15.75" customHeight="1">
      <c r="A254" s="35" t="str">
        <f>IF(
  'Production Report'!$D254,
  text('Production Report'!$D254,"m/d/yyyy")&amp;"|"&amp;'Production Report'!$E254,
  ""
)</f>
        <v>3/13/2020|Arjun</v>
      </c>
      <c r="B254" s="35" t="str">
        <f>IF(
  'Production Report'!$D254,
  $A254&amp;"|"&amp;$H254,
  ""
)</f>
        <v>3/13/2020|Arjun|186265</v>
      </c>
      <c r="C254" s="14" t="str">
        <f>IF(
  'Production Report'!$D254,
  text('Production Report'!$D254,"m/d/yyyy")&amp;"|"&amp;F255&amp;"|"&amp;G255,
  ""
)</f>
        <v>3/13/2020|Set 5|SWF - 2</v>
      </c>
      <c r="D254" s="35" t="str">
        <f>IF(
  'Production Report'!$D254,
  'Production Report'!$E254,
  ""
)</f>
        <v>Arjun</v>
      </c>
      <c r="E254" s="35" t="str">
        <f>IF(
  'Production Report'!$D254,
  'Production Report'!$F254,
  ""
)</f>
        <v>Day</v>
      </c>
      <c r="F254" s="35" t="str">
        <f>IF(
  'Production Report'!$D254,
  'Production Report'!$G254,
  ""
)</f>
        <v>Set 5</v>
      </c>
      <c r="G254" s="35" t="str">
        <f>IF(
  'Production Report'!$D254,
  'Production Report'!$H254,
  ""
)</f>
        <v>SWF - 2</v>
      </c>
      <c r="H254" s="35" t="str">
        <f>IF(
  'Production Report'!$D254,
  'Production Report'!$M254,
  ""
)</f>
        <v>186265</v>
      </c>
    </row>
    <row r="255" ht="15.75" customHeight="1">
      <c r="A255" s="35" t="str">
        <f>IF(
  'Production Report'!$D255,
  text('Production Report'!$D255,"m/d/yyyy")&amp;"|"&amp;'Production Report'!$E255,
  ""
)</f>
        <v>3/13/2020|Arjun</v>
      </c>
      <c r="B255" s="35" t="str">
        <f>IF(
  'Production Report'!$D255,
  $A255&amp;"|"&amp;$H255,
  ""
)</f>
        <v>3/13/2020|Arjun|</v>
      </c>
      <c r="C255" s="14" t="str">
        <f>IF(
  'Production Report'!$D255,
  text('Production Report'!$D255,"m/d/yyyy")&amp;"|"&amp;F256&amp;"|"&amp;G256,
  ""
)</f>
        <v>3/13/2020|Set 1|Sheen 1</v>
      </c>
      <c r="D255" s="35" t="str">
        <f>IF(
  'Production Report'!$D255,
  'Production Report'!$E255,
  ""
)</f>
        <v>Arjun</v>
      </c>
      <c r="E255" s="35" t="str">
        <f>IF(
  'Production Report'!$D255,
  'Production Report'!$F255,
  ""
)</f>
        <v>Day</v>
      </c>
      <c r="F255" s="35" t="str">
        <f>IF(
  'Production Report'!$D255,
  'Production Report'!$G255,
  ""
)</f>
        <v>Set 5</v>
      </c>
      <c r="G255" s="35" t="str">
        <f>IF(
  'Production Report'!$D255,
  'Production Report'!$H255,
  ""
)</f>
        <v>SWF - 2</v>
      </c>
      <c r="H255" s="35" t="str">
        <f>IF(
  'Production Report'!$D255,
  'Production Report'!$M255,
  ""
)</f>
        <v/>
      </c>
    </row>
    <row r="256" ht="15.75" customHeight="1">
      <c r="A256" s="35" t="str">
        <f>IF(
  'Production Report'!$D256,
  text('Production Report'!$D256,"m/d/yyyy")&amp;"|"&amp;'Production Report'!$E256,
  ""
)</f>
        <v>3/13/2020|Keshav Patil</v>
      </c>
      <c r="B256" s="35" t="str">
        <f>IF(
  'Production Report'!$D256,
  $A256&amp;"|"&amp;$H256,
  ""
)</f>
        <v>3/13/2020|Keshav Patil|177017</v>
      </c>
      <c r="C256" s="14" t="str">
        <f>IF(
  'Production Report'!$D256,
  text('Production Report'!$D256,"m/d/yyyy")&amp;"|"&amp;F257&amp;"|"&amp;G257,
  ""
)</f>
        <v>3/13/2020|Set 1|Sheen 2</v>
      </c>
      <c r="D256" s="35" t="str">
        <f>IF(
  'Production Report'!$D256,
  'Production Report'!$E256,
  ""
)</f>
        <v>Keshav Patil</v>
      </c>
      <c r="E256" s="35" t="str">
        <f>IF(
  'Production Report'!$D256,
  'Production Report'!$F256,
  ""
)</f>
        <v>Night</v>
      </c>
      <c r="F256" s="35" t="str">
        <f>IF(
  'Production Report'!$D256,
  'Production Report'!$G256,
  ""
)</f>
        <v>Set 1</v>
      </c>
      <c r="G256" s="35" t="str">
        <f>IF(
  'Production Report'!$D256,
  'Production Report'!$H256,
  ""
)</f>
        <v>Sheen 1</v>
      </c>
      <c r="H256" s="35" t="str">
        <f>IF(
  'Production Report'!$D256,
  'Production Report'!$M256,
  ""
)</f>
        <v>177017</v>
      </c>
    </row>
    <row r="257" ht="15.75" customHeight="1">
      <c r="A257" s="35" t="str">
        <f>IF(
  'Production Report'!$D257,
  text('Production Report'!$D257,"m/d/yyyy")&amp;"|"&amp;'Production Report'!$E257,
  ""
)</f>
        <v>3/13/2020|Keshav Patil</v>
      </c>
      <c r="B257" s="35" t="str">
        <f>IF(
  'Production Report'!$D257,
  $A257&amp;"|"&amp;$H257,
  ""
)</f>
        <v>3/13/2020|Keshav Patil|170823</v>
      </c>
      <c r="C257" s="14" t="str">
        <f>IF(
  'Production Report'!$D257,
  text('Production Report'!$D257,"m/d/yyyy")&amp;"|"&amp;F258&amp;"|"&amp;G258,
  ""
)</f>
        <v>3/13/2020|Set 2|Mtex- 2</v>
      </c>
      <c r="D257" s="35" t="str">
        <f>IF(
  'Production Report'!$D257,
  'Production Report'!$E257,
  ""
)</f>
        <v>Keshav Patil</v>
      </c>
      <c r="E257" s="35" t="str">
        <f>IF(
  'Production Report'!$D257,
  'Production Report'!$F257,
  ""
)</f>
        <v>Night</v>
      </c>
      <c r="F257" s="35" t="str">
        <f>IF(
  'Production Report'!$D257,
  'Production Report'!$G257,
  ""
)</f>
        <v>Set 1</v>
      </c>
      <c r="G257" s="35" t="str">
        <f>IF(
  'Production Report'!$D257,
  'Production Report'!$H257,
  ""
)</f>
        <v>Sheen 2</v>
      </c>
      <c r="H257" s="35" t="str">
        <f>IF(
  'Production Report'!$D257,
  'Production Report'!$M257,
  ""
)</f>
        <v>170823</v>
      </c>
    </row>
    <row r="258" ht="15.75" customHeight="1">
      <c r="A258" s="35" t="str">
        <f>IF(
  'Production Report'!$D258,
  text('Production Report'!$D258,"m/d/yyyy")&amp;"|"&amp;'Production Report'!$E258,
  ""
)</f>
        <v>3/13/2020|Kayam</v>
      </c>
      <c r="B258" s="35" t="str">
        <f>IF(
  'Production Report'!$D258,
  $A258&amp;"|"&amp;$H258,
  ""
)</f>
        <v>3/13/2020|Kayam|191196</v>
      </c>
      <c r="C258" s="14" t="str">
        <f>IF(
  'Production Report'!$D258,
  text('Production Report'!$D258,"m/d/yyyy")&amp;"|"&amp;F259&amp;"|"&amp;G259,
  ""
)</f>
        <v>3/13/2020|Set 2|Feiya - 2</v>
      </c>
      <c r="D258" s="35" t="str">
        <f>IF(
  'Production Report'!$D258,
  'Production Report'!$E258,
  ""
)</f>
        <v>Kayam</v>
      </c>
      <c r="E258" s="35" t="str">
        <f>IF(
  'Production Report'!$D258,
  'Production Report'!$F258,
  ""
)</f>
        <v>Night</v>
      </c>
      <c r="F258" s="35" t="str">
        <f>IF(
  'Production Report'!$D258,
  'Production Report'!$G258,
  ""
)</f>
        <v>Set 2</v>
      </c>
      <c r="G258" s="35" t="str">
        <f>IF(
  'Production Report'!$D258,
  'Production Report'!$H258,
  ""
)</f>
        <v>Mtex- 2</v>
      </c>
      <c r="H258" s="35" t="str">
        <f>IF(
  'Production Report'!$D258,
  'Production Report'!$M258,
  ""
)</f>
        <v>191196</v>
      </c>
    </row>
    <row r="259" ht="15.75" customHeight="1">
      <c r="A259" s="35" t="str">
        <f>IF(
  'Production Report'!$D259,
  text('Production Report'!$D259,"m/d/yyyy")&amp;"|"&amp;'Production Report'!$E259,
  ""
)</f>
        <v>3/13/2020|Kayam</v>
      </c>
      <c r="B259" s="35" t="str">
        <f>IF(
  'Production Report'!$D259,
  $A259&amp;"|"&amp;$H259,
  ""
)</f>
        <v>3/13/2020|Kayam|180295</v>
      </c>
      <c r="C259" s="14" t="str">
        <f>IF(
  'Production Report'!$D259,
  text('Production Report'!$D259,"m/d/yyyy")&amp;"|"&amp;F260&amp;"|"&amp;G260,
  ""
)</f>
        <v>3/13/2020|Set 3|Feiya - 1</v>
      </c>
      <c r="D259" s="35" t="str">
        <f>IF(
  'Production Report'!$D259,
  'Production Report'!$E259,
  ""
)</f>
        <v>Kayam</v>
      </c>
      <c r="E259" s="35" t="str">
        <f>IF(
  'Production Report'!$D259,
  'Production Report'!$F259,
  ""
)</f>
        <v>Night</v>
      </c>
      <c r="F259" s="35" t="str">
        <f>IF(
  'Production Report'!$D259,
  'Production Report'!$G259,
  ""
)</f>
        <v>Set 2</v>
      </c>
      <c r="G259" s="35" t="str">
        <f>IF(
  'Production Report'!$D259,
  'Production Report'!$H259,
  ""
)</f>
        <v>Feiya - 2</v>
      </c>
      <c r="H259" s="35" t="str">
        <f>IF(
  'Production Report'!$D259,
  'Production Report'!$M259,
  ""
)</f>
        <v>180295</v>
      </c>
    </row>
    <row r="260" ht="15.75" customHeight="1">
      <c r="A260" s="35" t="str">
        <f>IF(
  'Production Report'!$D260,
  text('Production Report'!$D260,"m/d/yyyy")&amp;"|"&amp;'Production Report'!$E260,
  ""
)</f>
        <v>3/13/2020|Rahul</v>
      </c>
      <c r="B260" s="35" t="str">
        <f>IF(
  'Production Report'!$D260,
  $A260&amp;"|"&amp;$H260,
  ""
)</f>
        <v>3/13/2020|Rahul|177872</v>
      </c>
      <c r="C260" s="14" t="str">
        <f>IF(
  'Production Report'!$D260,
  text('Production Report'!$D260,"m/d/yyyy")&amp;"|"&amp;F261&amp;"|"&amp;G261,
  ""
)</f>
        <v>3/13/2020|Set 3|Mtex- 1</v>
      </c>
      <c r="D260" s="35" t="str">
        <f>IF(
  'Production Report'!$D260,
  'Production Report'!$E260,
  ""
)</f>
        <v>Rahul</v>
      </c>
      <c r="E260" s="35" t="str">
        <f>IF(
  'Production Report'!$D260,
  'Production Report'!$F260,
  ""
)</f>
        <v>Night</v>
      </c>
      <c r="F260" s="35" t="str">
        <f>IF(
  'Production Report'!$D260,
  'Production Report'!$G260,
  ""
)</f>
        <v>Set 3</v>
      </c>
      <c r="G260" s="35" t="str">
        <f>IF(
  'Production Report'!$D260,
  'Production Report'!$H260,
  ""
)</f>
        <v>Feiya - 1</v>
      </c>
      <c r="H260" s="35" t="str">
        <f>IF(
  'Production Report'!$D260,
  'Production Report'!$M260,
  ""
)</f>
        <v>177872</v>
      </c>
    </row>
    <row r="261" ht="15.75" customHeight="1">
      <c r="A261" s="35" t="str">
        <f>IF(
  'Production Report'!$D261,
  text('Production Report'!$D261,"m/d/yyyy")&amp;"|"&amp;'Production Report'!$E261,
  ""
)</f>
        <v>3/13/2020|Rahul</v>
      </c>
      <c r="B261" s="35" t="str">
        <f>IF(
  'Production Report'!$D261,
  $A261&amp;"|"&amp;$H261,
  ""
)</f>
        <v>3/13/2020|Rahul|202482</v>
      </c>
      <c r="C261" s="14" t="str">
        <f>IF(
  'Production Report'!$D261,
  text('Production Report'!$D261,"m/d/yyyy")&amp;"|"&amp;F262&amp;"|"&amp;G262,
  ""
)</f>
        <v>3/13/2020|Set 4|24 head</v>
      </c>
      <c r="D261" s="35" t="str">
        <f>IF(
  'Production Report'!$D261,
  'Production Report'!$E261,
  ""
)</f>
        <v>Rahul</v>
      </c>
      <c r="E261" s="35" t="str">
        <f>IF(
  'Production Report'!$D261,
  'Production Report'!$F261,
  ""
)</f>
        <v>Night</v>
      </c>
      <c r="F261" s="35" t="str">
        <f>IF(
  'Production Report'!$D261,
  'Production Report'!$G261,
  ""
)</f>
        <v>Set 3</v>
      </c>
      <c r="G261" s="35" t="str">
        <f>IF(
  'Production Report'!$D261,
  'Production Report'!$H261,
  ""
)</f>
        <v>Mtex- 1</v>
      </c>
      <c r="H261" s="35" t="str">
        <f>IF(
  'Production Report'!$D261,
  'Production Report'!$M261,
  ""
)</f>
        <v>202482</v>
      </c>
    </row>
    <row r="262" ht="15.75" customHeight="1">
      <c r="A262" s="35" t="str">
        <f>IF(
  'Production Report'!$D262,
  text('Production Report'!$D262,"m/d/yyyy")&amp;"|"&amp;'Production Report'!$E262,
  ""
)</f>
        <v>3/13/2020|</v>
      </c>
      <c r="B262" s="35" t="str">
        <f>IF(
  'Production Report'!$D262,
  $A262&amp;"|"&amp;$H262,
  ""
)</f>
        <v>3/13/2020||</v>
      </c>
      <c r="C262" s="14" t="str">
        <f>IF(
  'Production Report'!$D262,
  text('Production Report'!$D262,"m/d/yyyy")&amp;"|"&amp;F263&amp;"|"&amp;G263,
  ""
)</f>
        <v>3/13/2020|Set 4|Feiya- 16</v>
      </c>
      <c r="D262" s="35" t="str">
        <f>IF(
  'Production Report'!$D262,
  'Production Report'!$E262,
  ""
)</f>
        <v/>
      </c>
      <c r="E262" s="35" t="str">
        <f>IF(
  'Production Report'!$D262,
  'Production Report'!$F262,
  ""
)</f>
        <v>Night</v>
      </c>
      <c r="F262" s="35" t="str">
        <f>IF(
  'Production Report'!$D262,
  'Production Report'!$G262,
  ""
)</f>
        <v>Set 4</v>
      </c>
      <c r="G262" s="35" t="str">
        <f>IF(
  'Production Report'!$D262,
  'Production Report'!$H262,
  ""
)</f>
        <v>24 head</v>
      </c>
      <c r="H262" s="35" t="str">
        <f>IF(
  'Production Report'!$D262,
  'Production Report'!$M262,
  ""
)</f>
        <v/>
      </c>
    </row>
    <row r="263" ht="15.75" customHeight="1">
      <c r="A263" s="35" t="str">
        <f>IF(
  'Production Report'!$D263,
  text('Production Report'!$D263,"m/d/yyyy")&amp;"|"&amp;'Production Report'!$E263,
  ""
)</f>
        <v>3/13/2020|</v>
      </c>
      <c r="B263" s="35" t="str">
        <f>IF(
  'Production Report'!$D263,
  $A263&amp;"|"&amp;$H263,
  ""
)</f>
        <v>3/13/2020||</v>
      </c>
      <c r="C263" s="14" t="str">
        <f>IF(
  'Production Report'!$D263,
  text('Production Report'!$D263,"m/d/yyyy")&amp;"|"&amp;F264&amp;"|"&amp;G264,
  ""
)</f>
        <v>3/13/2020|Set 5|SWF - 1</v>
      </c>
      <c r="D263" s="35" t="str">
        <f>IF(
  'Production Report'!$D263,
  'Production Report'!$E263,
  ""
)</f>
        <v/>
      </c>
      <c r="E263" s="35" t="str">
        <f>IF(
  'Production Report'!$D263,
  'Production Report'!$F263,
  ""
)</f>
        <v>Night</v>
      </c>
      <c r="F263" s="35" t="str">
        <f>IF(
  'Production Report'!$D263,
  'Production Report'!$G263,
  ""
)</f>
        <v>Set 4</v>
      </c>
      <c r="G263" s="35" t="str">
        <f>IF(
  'Production Report'!$D263,
  'Production Report'!$H263,
  ""
)</f>
        <v>Feiya- 16</v>
      </c>
      <c r="H263" s="35" t="str">
        <f>IF(
  'Production Report'!$D263,
  'Production Report'!$M263,
  ""
)</f>
        <v/>
      </c>
    </row>
    <row r="264" ht="15.75" customHeight="1">
      <c r="A264" s="35" t="str">
        <f>IF(
  'Production Report'!$D264,
  text('Production Report'!$D264,"m/d/yyyy")&amp;"|"&amp;'Production Report'!$E264,
  ""
)</f>
        <v>3/13/2020|</v>
      </c>
      <c r="B264" s="35" t="str">
        <f>IF(
  'Production Report'!$D264,
  $A264&amp;"|"&amp;$H264,
  ""
)</f>
        <v>3/13/2020||</v>
      </c>
      <c r="C264" s="14" t="str">
        <f>IF(
  'Production Report'!$D264,
  text('Production Report'!$D264,"m/d/yyyy")&amp;"|"&amp;F265&amp;"|"&amp;G265,
  ""
)</f>
        <v>3/13/2020|Set 5|SWF - 2</v>
      </c>
      <c r="D264" s="35" t="str">
        <f>IF(
  'Production Report'!$D264,
  'Production Report'!$E264,
  ""
)</f>
        <v/>
      </c>
      <c r="E264" s="35" t="str">
        <f>IF(
  'Production Report'!$D264,
  'Production Report'!$F264,
  ""
)</f>
        <v>Night</v>
      </c>
      <c r="F264" s="35" t="str">
        <f>IF(
  'Production Report'!$D264,
  'Production Report'!$G264,
  ""
)</f>
        <v>Set 5</v>
      </c>
      <c r="G264" s="35" t="str">
        <f>IF(
  'Production Report'!$D264,
  'Production Report'!$H264,
  ""
)</f>
        <v>SWF - 1</v>
      </c>
      <c r="H264" s="35" t="str">
        <f>IF(
  'Production Report'!$D264,
  'Production Report'!$M264,
  ""
)</f>
        <v/>
      </c>
    </row>
    <row r="265" ht="15.75" customHeight="1">
      <c r="A265" s="35" t="str">
        <f>IF(
  'Production Report'!$D265,
  text('Production Report'!$D265,"m/d/yyyy")&amp;"|"&amp;'Production Report'!$E265,
  ""
)</f>
        <v>3/13/2020|Raj</v>
      </c>
      <c r="B265" s="35" t="str">
        <f>IF(
  'Production Report'!$D265,
  $A265&amp;"|"&amp;$H265,
  ""
)</f>
        <v>3/13/2020|Raj|231232</v>
      </c>
      <c r="C265" s="14" t="str">
        <f>IF(
  'Production Report'!$D265,
  text('Production Report'!$D265,"m/d/yyyy")&amp;"|"&amp;F266&amp;"|"&amp;G266,
  ""
)</f>
        <v>3/13/2020|Set 1|Sheen 1</v>
      </c>
      <c r="D265" s="35" t="str">
        <f>IF(
  'Production Report'!$D265,
  'Production Report'!$E265,
  ""
)</f>
        <v>Raj</v>
      </c>
      <c r="E265" s="35" t="str">
        <f>IF(
  'Production Report'!$D265,
  'Production Report'!$F265,
  ""
)</f>
        <v>Night</v>
      </c>
      <c r="F265" s="35" t="str">
        <f>IF(
  'Production Report'!$D265,
  'Production Report'!$G265,
  ""
)</f>
        <v>Set 5</v>
      </c>
      <c r="G265" s="35" t="str">
        <f>IF(
  'Production Report'!$D265,
  'Production Report'!$H265,
  ""
)</f>
        <v>SWF - 2</v>
      </c>
      <c r="H265" s="35" t="str">
        <f>IF(
  'Production Report'!$D265,
  'Production Report'!$M265,
  ""
)</f>
        <v>231232</v>
      </c>
    </row>
    <row r="266" ht="15.75" customHeight="1">
      <c r="A266" s="35" t="str">
        <f>IF(
  'Production Report'!$D266,
  text('Production Report'!$D266,"m/d/yyyy")&amp;"|"&amp;'Production Report'!$E266,
  ""
)</f>
        <v>3/14/2020|Rakesh Kumar</v>
      </c>
      <c r="B266" s="35" t="str">
        <f>IF(
  'Production Report'!$D266,
  $A266&amp;"|"&amp;$H266,
  ""
)</f>
        <v>3/14/2020|Rakesh Kumar|200554</v>
      </c>
      <c r="C266" s="14" t="str">
        <f>IF(
  'Production Report'!$D266,
  text('Production Report'!$D266,"m/d/yyyy")&amp;"|"&amp;F267&amp;"|"&amp;G267,
  ""
)</f>
        <v>3/14/2020|Set 1|Sheen 2</v>
      </c>
      <c r="D266" s="35" t="str">
        <f>IF(
  'Production Report'!$D266,
  'Production Report'!$E266,
  ""
)</f>
        <v>Rakesh Kumar</v>
      </c>
      <c r="E266" s="35" t="str">
        <f>IF(
  'Production Report'!$D266,
  'Production Report'!$F266,
  ""
)</f>
        <v>Day</v>
      </c>
      <c r="F266" s="35" t="str">
        <f>IF(
  'Production Report'!$D266,
  'Production Report'!$G266,
  ""
)</f>
        <v>Set 1</v>
      </c>
      <c r="G266" s="35" t="str">
        <f>IF(
  'Production Report'!$D266,
  'Production Report'!$H266,
  ""
)</f>
        <v>Sheen 1</v>
      </c>
      <c r="H266" s="35" t="str">
        <f>IF(
  'Production Report'!$D266,
  'Production Report'!$M266,
  ""
)</f>
        <v>200554</v>
      </c>
    </row>
    <row r="267" ht="15.75" customHeight="1">
      <c r="A267" s="35" t="str">
        <f>IF(
  'Production Report'!$D268,
  text('Production Report'!$D268,"m/d/yyyy")&amp;"|"&amp;'Production Report'!$E268,
  ""
)</f>
        <v>3/14/2020|Rakesh Kumar</v>
      </c>
      <c r="B267" s="35" t="str">
        <f>IF(
  'Production Report'!$D268,
  $A267&amp;"|"&amp;$H267,
  ""
)</f>
        <v>3/14/2020|Rakesh Kumar|196047</v>
      </c>
      <c r="C267" s="14" t="str">
        <f>IF(
  'Production Report'!$D268,
  text('Production Report'!$D268,"m/d/yyyy")&amp;"|"&amp;F268&amp;"|"&amp;G268,
  ""
)</f>
        <v>3/14/2020|Set 2|Mtex- 2</v>
      </c>
      <c r="D267" s="35" t="str">
        <f>IF(
  'Production Report'!$D267,
  'Production Report'!$E267,
  ""
)</f>
        <v>Rakesh Kumar</v>
      </c>
      <c r="E267" s="35" t="str">
        <f>IF(
  'Production Report'!$D268,
  'Production Report'!$F268,
  ""
)</f>
        <v>Day</v>
      </c>
      <c r="F267" s="35" t="str">
        <f>IF(
  'Production Report'!$D268,
  'Production Report'!$G268,
  ""
)</f>
        <v>Set 1</v>
      </c>
      <c r="G267" s="35" t="str">
        <f>IF(
  'Production Report'!$D268,
  'Production Report'!$H268,
  ""
)</f>
        <v>Sheen 2</v>
      </c>
      <c r="H267" s="35" t="str">
        <f>IF(
  'Production Report'!$D268,
  'Production Report'!$M268,
  ""
)</f>
        <v>196047</v>
      </c>
    </row>
    <row r="268" ht="15.75" customHeight="1">
      <c r="A268" s="35" t="str">
        <f>IF(
  'Production Report'!$D269,
  text('Production Report'!$D269,"m/d/yyyy")&amp;"|"&amp;'Production Report'!$E269,
  ""
)</f>
        <v>3/14/2020|Guddu</v>
      </c>
      <c r="B268" s="35" t="str">
        <f>IF(
  'Production Report'!$D269,
  $A268&amp;"|"&amp;$H268,
  ""
)</f>
        <v>3/14/2020|Guddu|166186</v>
      </c>
      <c r="C268" s="14" t="str">
        <f>IF(
  'Production Report'!$D269,
  text('Production Report'!$D269,"m/d/yyyy")&amp;"|"&amp;F269&amp;"|"&amp;G269,
  ""
)</f>
        <v>3/14/2020|Set 2|Feiya - 2</v>
      </c>
      <c r="D268" s="35" t="str">
        <f>IF(
  'Production Report'!$D268,
  'Production Report'!$E268,
  ""
)</f>
        <v>Rakesh Kumar</v>
      </c>
      <c r="E268" s="35" t="str">
        <f>IF(
  'Production Report'!$D269,
  'Production Report'!$F269,
  ""
)</f>
        <v>Day</v>
      </c>
      <c r="F268" s="35" t="str">
        <f>IF(
  'Production Report'!$D269,
  'Production Report'!$G269,
  ""
)</f>
        <v>Set 2</v>
      </c>
      <c r="G268" s="35" t="str">
        <f>IF(
  'Production Report'!$D269,
  'Production Report'!$H269,
  ""
)</f>
        <v>Mtex- 2</v>
      </c>
      <c r="H268" s="35" t="str">
        <f>IF(
  'Production Report'!$D269,
  'Production Report'!$M269,
  ""
)</f>
        <v>166186</v>
      </c>
    </row>
    <row r="269" ht="15.75" customHeight="1">
      <c r="A269" s="35" t="str">
        <f>IF(
  'Production Report'!$D270,
  text('Production Report'!$D270,"m/d/yyyy")&amp;"|"&amp;'Production Report'!$E270,
  ""
)</f>
        <v>3/14/2020|Anand</v>
      </c>
      <c r="B269" s="35" t="str">
        <f>IF(
  'Production Report'!$D270,
  $A269&amp;"|"&amp;$H269,
  ""
)</f>
        <v>3/14/2020|Anand|167690</v>
      </c>
      <c r="C269" s="14" t="str">
        <f>IF(
  'Production Report'!$D270,
  text('Production Report'!$D270,"m/d/yyyy")&amp;"|"&amp;F270&amp;"|"&amp;G270,
  ""
)</f>
        <v>3/14/2020|Set 3|Feiya - 1</v>
      </c>
      <c r="D269" s="35" t="str">
        <f>IF(
  'Production Report'!$D269,
  'Production Report'!$E269,
  ""
)</f>
        <v>Guddu</v>
      </c>
      <c r="E269" s="35" t="str">
        <f>IF(
  'Production Report'!$D270,
  'Production Report'!$F270,
  ""
)</f>
        <v>Day</v>
      </c>
      <c r="F269" s="35" t="str">
        <f>IF(
  'Production Report'!$D270,
  'Production Report'!$G270,
  ""
)</f>
        <v>Set 2</v>
      </c>
      <c r="G269" s="35" t="str">
        <f>IF(
  'Production Report'!$D270,
  'Production Report'!$H270,
  ""
)</f>
        <v>Feiya - 2</v>
      </c>
      <c r="H269" s="35" t="str">
        <f>IF(
  'Production Report'!$D270,
  'Production Report'!$M270,
  ""
)</f>
        <v>167690</v>
      </c>
    </row>
    <row r="270" ht="15.75" customHeight="1">
      <c r="A270" s="35" t="str">
        <f>IF(
  'Production Report'!$D274,
  text('Production Report'!$D274,"m/d/yyyy")&amp;"|"&amp;'Production Report'!$E274,
  ""
)</f>
        <v>3/14/2020|Niranjan</v>
      </c>
      <c r="B270" s="35" t="str">
        <f>IF(
  'Production Report'!$D274,
  $A270&amp;"|"&amp;$H270,
  ""
)</f>
        <v>3/14/2020|Niranjan|</v>
      </c>
      <c r="C270" s="14" t="str">
        <f>IF(
  'Production Report'!$D274,
  text('Production Report'!$D274,"m/d/yyyy")&amp;"|"&amp;F271&amp;"|"&amp;G271,
  ""
)</f>
        <v>3/14/2020|Set 3|Mtex- 1</v>
      </c>
      <c r="D270" s="35" t="str">
        <f>IF(
  'Production Report'!$D270,
  'Production Report'!$E270,
  ""
)</f>
        <v>Anand</v>
      </c>
      <c r="E270" s="35" t="str">
        <f>IF(
  'Production Report'!$D271,
  'Production Report'!$F271,
  ""
)</f>
        <v>Day</v>
      </c>
      <c r="F270" s="35" t="str">
        <f>IF(
  'Production Report'!$D274,
  'Production Report'!$G274,
  ""
)</f>
        <v>Set 3</v>
      </c>
      <c r="G270" s="35" t="str">
        <f>IF(
  'Production Report'!$D274,
  'Production Report'!$H274,
  ""
)</f>
        <v>Feiya - 1</v>
      </c>
      <c r="H270" s="35" t="str">
        <f>IF(
  'Production Report'!$D271,
  'Production Report'!$M271,
  ""
)</f>
        <v/>
      </c>
    </row>
    <row r="271" ht="15.75" customHeight="1">
      <c r="A271" s="35" t="str">
        <f>IF(
  'Production Report'!$D275,
  text('Production Report'!$D275,"m/d/yyyy")&amp;"|"&amp;'Production Report'!$E275,
  ""
)</f>
        <v>3/14/2020|Niranjan</v>
      </c>
      <c r="B271" s="35" t="str">
        <f>IF(
  'Production Report'!$D275,
  $A271&amp;"|"&amp;$H271,
  ""
)</f>
        <v>3/14/2020|Niranjan|</v>
      </c>
      <c r="C271" s="14" t="str">
        <f>IF(
  'Production Report'!$D275,
  text('Production Report'!$D275,"m/d/yyyy")&amp;"|"&amp;F272&amp;"|"&amp;G272,
  ""
)</f>
        <v>3/14/2020|Set 4|24 head</v>
      </c>
      <c r="D271" s="35" t="str">
        <f>IF(
  'Production Report'!$D271,
  'Production Report'!$E271,
  ""
)</f>
        <v>Anand</v>
      </c>
      <c r="E271" s="35" t="str">
        <f>IF(
  'Production Report'!$D272,
  'Production Report'!$F272,
  ""
)</f>
        <v>Day</v>
      </c>
      <c r="F271" s="35" t="str">
        <f>IF(
  'Production Report'!$D275,
  'Production Report'!$G275,
  ""
)</f>
        <v>Set 3</v>
      </c>
      <c r="G271" s="35" t="str">
        <f>IF(
  'Production Report'!$D275,
  'Production Report'!$H275,
  ""
)</f>
        <v>Mtex- 1</v>
      </c>
      <c r="H271" s="35" t="str">
        <f>IF(
  'Production Report'!$D272,
  'Production Report'!$M272,
  ""
)</f>
        <v/>
      </c>
    </row>
    <row r="272" ht="15.75" customHeight="1">
      <c r="A272" s="35" t="str">
        <f>IF(
  'Production Report'!$D276,
  text('Production Report'!$D276,"m/d/yyyy")&amp;"|"&amp;'Production Report'!$E276,
  ""
)</f>
        <v>3/14/2020|Deepak Patil</v>
      </c>
      <c r="B272" s="35" t="str">
        <f>IF(
  'Production Report'!$D276,
  $A272&amp;"|"&amp;$H272,
  ""
)</f>
        <v>3/14/2020|Deepak Patil|210335</v>
      </c>
      <c r="C272" s="14" t="str">
        <f>IF(
  'Production Report'!$D276,
  text('Production Report'!$D276,"m/d/yyyy")&amp;"|"&amp;F273&amp;"|"&amp;G273,
  ""
)</f>
        <v>3/14/2020|Set 4|Feiya- 16</v>
      </c>
      <c r="D272" s="35" t="str">
        <f>IF(
  'Production Report'!$D272,
  'Production Report'!$E272,
  ""
)</f>
        <v>Anand</v>
      </c>
      <c r="E272" s="35" t="str">
        <f>IF(
  'Production Report'!$D273,
  'Production Report'!$F273,
  ""
)</f>
        <v>Day</v>
      </c>
      <c r="F272" s="35" t="str">
        <f>IF(
  'Production Report'!$D276,
  'Production Report'!$G276,
  ""
)</f>
        <v>Set 4</v>
      </c>
      <c r="G272" s="35" t="str">
        <f>IF(
  'Production Report'!$D276,
  'Production Report'!$H276,
  ""
)</f>
        <v>24 head</v>
      </c>
      <c r="H272" s="35" t="str">
        <f>IF(
  'Production Report'!$D273,
  'Production Report'!$M273,
  ""
)</f>
        <v>210335</v>
      </c>
    </row>
    <row r="273" ht="15.75" customHeight="1">
      <c r="A273" s="35" t="str">
        <f>IF(
  'Production Report'!$D277,
  text('Production Report'!$D277,"m/d/yyyy")&amp;"|"&amp;'Production Report'!$E277,
  ""
)</f>
        <v>3/14/2020|Deepak Patil</v>
      </c>
      <c r="B273" s="35" t="str">
        <f>IF(
  'Production Report'!$D277,
  $A273&amp;"|"&amp;$H273,
  ""
)</f>
        <v>3/14/2020|Deepak Patil|</v>
      </c>
      <c r="C273" s="14" t="str">
        <f>IF(
  'Production Report'!$D277,
  text('Production Report'!$D277,"m/d/yyyy")&amp;"|"&amp;F274&amp;"|"&amp;G274,
  ""
)</f>
        <v>3/14/2020|Set 5|SWF - 1</v>
      </c>
      <c r="D273" s="35" t="str">
        <f>IF(
  'Production Report'!$D273,
  'Production Report'!$E273,
  ""
)</f>
        <v>Niranjan</v>
      </c>
      <c r="E273" s="35" t="str">
        <f>IF(
  'Production Report'!$D274,
  'Production Report'!$F274,
  ""
)</f>
        <v>Day</v>
      </c>
      <c r="F273" s="35" t="str">
        <f>IF(
  'Production Report'!$D277,
  'Production Report'!$G277,
  ""
)</f>
        <v>Set 4</v>
      </c>
      <c r="G273" s="35" t="str">
        <f>IF(
  'Production Report'!$D277,
  'Production Report'!$H277,
  ""
)</f>
        <v>Feiya- 16</v>
      </c>
      <c r="H273" s="35" t="str">
        <f>IF(
  'Production Report'!$D274,
  'Production Report'!$M274,
  ""
)</f>
        <v/>
      </c>
    </row>
    <row r="274" ht="15.75" customHeight="1">
      <c r="A274" s="35" t="str">
        <f>IF(
  'Production Report'!$D278,
  text('Production Report'!$D278,"m/d/yyyy")&amp;"|"&amp;'Production Report'!$E278,
  ""
)</f>
        <v>3/14/2020|Dhaneshwar</v>
      </c>
      <c r="B274" s="35" t="str">
        <f>IF(
  'Production Report'!$D278,
  $A274&amp;"|"&amp;$H274,
  ""
)</f>
        <v>3/14/2020|Dhaneshwar|218340</v>
      </c>
      <c r="C274" s="14" t="str">
        <f>IF(
  'Production Report'!$D278,
  text('Production Report'!$D278,"m/d/yyyy")&amp;"|"&amp;F275&amp;"|"&amp;G275,
  ""
)</f>
        <v>3/14/2020|Set 5|SWF - 2</v>
      </c>
      <c r="D274" s="35" t="str">
        <f>IF(
  'Production Report'!$D274,
  'Production Report'!$E274,
  ""
)</f>
        <v>Niranjan</v>
      </c>
      <c r="E274" s="35" t="str">
        <f>IF(
  'Production Report'!$D275,
  'Production Report'!$F275,
  ""
)</f>
        <v>Day</v>
      </c>
      <c r="F274" s="35" t="str">
        <f>IF(
  'Production Report'!$D278,
  'Production Report'!$G278,
  ""
)</f>
        <v>Set 5</v>
      </c>
      <c r="G274" s="35" t="str">
        <f>IF(
  'Production Report'!$D278,
  'Production Report'!$H278,
  ""
)</f>
        <v>SWF - 1</v>
      </c>
      <c r="H274" s="35" t="str">
        <f>IF(
  'Production Report'!$D275,
  'Production Report'!$M275,
  ""
)</f>
        <v>218340</v>
      </c>
    </row>
    <row r="275" ht="15.75" customHeight="1">
      <c r="A275" s="35" t="str">
        <f>IF(
  'Production Report'!$D279,
  text('Production Report'!$D279,"m/d/yyyy")&amp;"|"&amp;'Production Report'!$E279,
  ""
)</f>
        <v>3/14/2020|Arjun</v>
      </c>
      <c r="B275" s="35" t="str">
        <f>IF(
  'Production Report'!$D279,
  $A275&amp;"|"&amp;$H275,
  ""
)</f>
        <v>3/14/2020|Arjun|205431</v>
      </c>
      <c r="C275" s="14" t="str">
        <f>IF(
  'Production Report'!$D279,
  text('Production Report'!$D279,"m/d/yyyy")&amp;"|"&amp;F276&amp;"|"&amp;G276,
  ""
)</f>
        <v>3/14/2020|Set 1|Sheen 1</v>
      </c>
      <c r="D275" s="35" t="str">
        <f>IF(
  'Production Report'!$D275,
  'Production Report'!$E275,
  ""
)</f>
        <v>Niranjan</v>
      </c>
      <c r="E275" s="35" t="str">
        <f>IF(
  'Production Report'!$D276,
  'Production Report'!$F276,
  ""
)</f>
        <v>Day</v>
      </c>
      <c r="F275" s="35" t="str">
        <f>IF(
  'Production Report'!$D279,
  'Production Report'!$G279,
  ""
)</f>
        <v>Set 5</v>
      </c>
      <c r="G275" s="35" t="str">
        <f>IF(
  'Production Report'!$D279,
  'Production Report'!$H279,
  ""
)</f>
        <v>SWF - 2</v>
      </c>
      <c r="H275" s="35" t="str">
        <f>IF(
  'Production Report'!$D276,
  'Production Report'!$M276,
  ""
)</f>
        <v>205431</v>
      </c>
    </row>
    <row r="276" ht="15.75" customHeight="1">
      <c r="A276" s="35" t="str">
        <f>IF(
  'Production Report'!$D280,
  text('Production Report'!$D280,"m/d/yyyy")&amp;"|"&amp;'Production Report'!$E280,
  ""
)</f>
        <v>3/14/2020|Keshav Patil</v>
      </c>
      <c r="B276" s="35" t="str">
        <f>IF(
  'Production Report'!$D280,
  $A276&amp;"|"&amp;$H276,
  ""
)</f>
        <v>3/14/2020|Keshav Patil|210550</v>
      </c>
      <c r="C276" s="14" t="str">
        <f>IF(
  'Production Report'!$D280,
  text('Production Report'!$D280,"m/d/yyyy")&amp;"|"&amp;F277&amp;"|"&amp;G277,
  ""
)</f>
        <v>3/14/2020|Set 1|Sheen 2</v>
      </c>
      <c r="D276" s="35" t="str">
        <f>IF(
  'Production Report'!$D276,
  'Production Report'!$E276,
  ""
)</f>
        <v>Deepak Patil</v>
      </c>
      <c r="E276" s="35" t="str">
        <f>IF(
  'Production Report'!$D277,
  'Production Report'!$F277,
  ""
)</f>
        <v>Day</v>
      </c>
      <c r="F276" s="35" t="str">
        <f>IF(
  'Production Report'!$D280,
  'Production Report'!$G280,
  ""
)</f>
        <v>Set 1</v>
      </c>
      <c r="G276" s="35" t="str">
        <f>IF(
  'Production Report'!$D280,
  'Production Report'!$H280,
  ""
)</f>
        <v>Sheen 1</v>
      </c>
      <c r="H276" s="35" t="str">
        <f>IF(
  'Production Report'!$D277,
  'Production Report'!$M277,
  ""
)</f>
        <v>210550</v>
      </c>
    </row>
    <row r="277" ht="15.75" customHeight="1">
      <c r="A277" s="35" t="str">
        <f>IF(
  'Production Report'!$D281,
  text('Production Report'!$D281,"m/d/yyyy")&amp;"|"&amp;'Production Report'!$E281,
  ""
)</f>
        <v>3/14/2020|Keshav Patil</v>
      </c>
      <c r="B277" s="35" t="str">
        <f>IF(
  'Production Report'!$D281,
  $A277&amp;"|"&amp;$H277,
  ""
)</f>
        <v>3/14/2020|Keshav Patil|83142</v>
      </c>
      <c r="C277" s="14" t="str">
        <f>IF(
  'Production Report'!$D281,
  text('Production Report'!$D281,"m/d/yyyy")&amp;"|"&amp;F278&amp;"|"&amp;G278,
  ""
)</f>
        <v>3/14/2020|Set 1|Sheen 2</v>
      </c>
      <c r="D277" s="35" t="str">
        <f>IF(
  'Production Report'!$D277,
  'Production Report'!$E277,
  ""
)</f>
        <v>Deepak Patil</v>
      </c>
      <c r="E277" s="35" t="str">
        <f>IF(
  'Production Report'!$D278,
  'Production Report'!$F278,
  ""
)</f>
        <v>Day</v>
      </c>
      <c r="F277" s="35" t="str">
        <f>IF(
  'Production Report'!$D281,
  'Production Report'!$G281,
  ""
)</f>
        <v>Set 1</v>
      </c>
      <c r="G277" s="35" t="str">
        <f>IF(
  'Production Report'!$D281,
  'Production Report'!$H281,
  ""
)</f>
        <v>Sheen 2</v>
      </c>
      <c r="H277" s="35" t="str">
        <f>IF(
  'Production Report'!$D278,
  'Production Report'!$M278,
  ""
)</f>
        <v>83142</v>
      </c>
    </row>
    <row r="278" ht="15.75" customHeight="1">
      <c r="A278" s="35" t="str">
        <f>IF(
  'Production Report'!$D282,
  text('Production Report'!$D282,"m/d/yyyy")&amp;"|"&amp;'Production Report'!$E282,
  ""
)</f>
        <v>3/14/2020|Keshav Patil</v>
      </c>
      <c r="B278" s="35" t="str">
        <f>IF(
  'Production Report'!$D282,
  $A278&amp;"|"&amp;$H278,
  ""
)</f>
        <v>3/14/2020|Keshav Patil|200799</v>
      </c>
      <c r="C278" s="14" t="str">
        <f>IF(
  'Production Report'!$D282,
  text('Production Report'!$D282,"m/d/yyyy")&amp;"|"&amp;F279&amp;"|"&amp;G279,
  ""
)</f>
        <v>3/14/2020|Set 2|Mtex- 2</v>
      </c>
      <c r="D278" s="35" t="str">
        <f>IF(
  'Production Report'!$D278,
  'Production Report'!$E278,
  ""
)</f>
        <v>Dhaneshwar</v>
      </c>
      <c r="E278" s="35" t="str">
        <f>IF(
  'Production Report'!$D279,
  'Production Report'!$F279,
  ""
)</f>
        <v>Day</v>
      </c>
      <c r="F278" s="35" t="str">
        <f>IF(
  'Production Report'!$D282,
  'Production Report'!$G282,
  ""
)</f>
        <v>Set 1</v>
      </c>
      <c r="G278" s="35" t="str">
        <f>IF(
  'Production Report'!$D282,
  'Production Report'!$H282,
  ""
)</f>
        <v>Sheen 2</v>
      </c>
      <c r="H278" s="35" t="str">
        <f>IF(
  'Production Report'!$D279,
  'Production Report'!$M279,
  ""
)</f>
        <v>200799</v>
      </c>
    </row>
    <row r="279" ht="15.75" customHeight="1">
      <c r="A279" s="35" t="str">
        <f>IF(
  'Production Report'!$D283,
  text('Production Report'!$D283,"m/d/yyyy")&amp;"|"&amp;'Production Report'!$E283,
  ""
)</f>
        <v>3/14/2020|Kayam</v>
      </c>
      <c r="B279" s="35" t="str">
        <f>IF(
  'Production Report'!$D283,
  $A279&amp;"|"&amp;$H279,
  ""
)</f>
        <v>3/14/2020|Kayam|170169</v>
      </c>
      <c r="C279" s="14" t="str">
        <f>IF(
  'Production Report'!$D283,
  text('Production Report'!$D283,"m/d/yyyy")&amp;"|"&amp;F280&amp;"|"&amp;G280,
  ""
)</f>
        <v>3/14/2020|Set 2|Feiya - 2</v>
      </c>
      <c r="D279" s="35" t="str">
        <f>IF(
  'Production Report'!$D279,
  'Production Report'!$E279,
  ""
)</f>
        <v>Arjun</v>
      </c>
      <c r="E279" s="35" t="str">
        <f>IF(
  'Production Report'!$D280,
  'Production Report'!$F280,
  ""
)</f>
        <v>Night</v>
      </c>
      <c r="F279" s="35" t="str">
        <f>IF(
  'Production Report'!$D283,
  'Production Report'!$G283,
  ""
)</f>
        <v>Set 2</v>
      </c>
      <c r="G279" s="35" t="str">
        <f>IF(
  'Production Report'!$D283,
  'Production Report'!$H283,
  ""
)</f>
        <v>Mtex- 2</v>
      </c>
      <c r="H279" s="35" t="str">
        <f>IF(
  'Production Report'!$D280,
  'Production Report'!$M280,
  ""
)</f>
        <v>170169</v>
      </c>
    </row>
    <row r="280" ht="15.75" customHeight="1">
      <c r="A280" s="35" t="str">
        <f>IF(
  'Production Report'!$D284,
  text('Production Report'!$D284,"m/d/yyyy")&amp;"|"&amp;'Production Report'!$E284,
  ""
)</f>
        <v>3/14/2020|Kayam</v>
      </c>
      <c r="B280" s="35" t="str">
        <f>IF(
  'Production Report'!$D284,
  $A280&amp;"|"&amp;$H280,
  ""
)</f>
        <v>3/14/2020|Kayam|166602</v>
      </c>
      <c r="C280" s="14" t="str">
        <f>IF(
  'Production Report'!$D284,
  text('Production Report'!$D284,"m/d/yyyy")&amp;"|"&amp;F281&amp;"|"&amp;G281,
  ""
)</f>
        <v>3/14/2020|Set 3|Feiya - 1</v>
      </c>
      <c r="D280" s="35" t="str">
        <f>IF(
  'Production Report'!$D280,
  'Production Report'!$E280,
  ""
)</f>
        <v>Keshav Patil</v>
      </c>
      <c r="E280" s="35" t="str">
        <f>IF(
  'Production Report'!$D281,
  'Production Report'!$F281,
  ""
)</f>
        <v>Night</v>
      </c>
      <c r="F280" s="35" t="str">
        <f>IF(
  'Production Report'!$D284,
  'Production Report'!$G284,
  ""
)</f>
        <v>Set 2</v>
      </c>
      <c r="G280" s="35" t="str">
        <f>IF(
  'Production Report'!$D284,
  'Production Report'!$H284,
  ""
)</f>
        <v>Feiya - 2</v>
      </c>
      <c r="H280" s="35" t="str">
        <f>IF(
  'Production Report'!$D281,
  'Production Report'!$M281,
  ""
)</f>
        <v>166602</v>
      </c>
    </row>
    <row r="281" ht="15.75" customHeight="1">
      <c r="A281" s="35" t="str">
        <f>IF(
  'Production Report'!$D285,
  text('Production Report'!$D285,"m/d/yyyy")&amp;"|"&amp;'Production Report'!$E285,
  ""
)</f>
        <v>3/14/2020|Rahul </v>
      </c>
      <c r="B281" s="35" t="str">
        <f>IF(
  'Production Report'!$D285,
  $A281&amp;"|"&amp;$H281,
  ""
)</f>
        <v>3/14/2020|Rahul |</v>
      </c>
      <c r="C281" s="14" t="str">
        <f>IF(
  'Production Report'!$D285,
  text('Production Report'!$D285,"m/d/yyyy")&amp;"|"&amp;F282&amp;"|"&amp;G282,
  ""
)</f>
        <v>3/14/2020|Set 3|Mtex- 1</v>
      </c>
      <c r="D281" s="35" t="str">
        <f>IF(
  'Production Report'!$D281,
  'Production Report'!$E281,
  ""
)</f>
        <v>Keshav Patil</v>
      </c>
      <c r="E281" s="35" t="str">
        <f>IF(
  'Production Report'!$D282,
  'Production Report'!$F282,
  ""
)</f>
        <v>Night</v>
      </c>
      <c r="F281" s="35" t="str">
        <f>IF(
  'Production Report'!$D285,
  'Production Report'!$G285,
  ""
)</f>
        <v>Set 3</v>
      </c>
      <c r="G281" s="35" t="str">
        <f>IF(
  'Production Report'!$D285,
  'Production Report'!$H285,
  ""
)</f>
        <v>Feiya - 1</v>
      </c>
      <c r="H281" s="35" t="str">
        <f>IF(
  'Production Report'!$D282,
  'Production Report'!$M282,
  ""
)</f>
        <v/>
      </c>
    </row>
    <row r="282" ht="15.75" customHeight="1">
      <c r="A282" s="35" t="str">
        <f>IF(
  'Production Report'!$D286,
  text('Production Report'!$D286,"m/d/yyyy")&amp;"|"&amp;'Production Report'!$E286,
  ""
)</f>
        <v>3/14/2020|Rahul </v>
      </c>
      <c r="B282" s="35" t="str">
        <f>IF(
  'Production Report'!$D286,
  $A282&amp;"|"&amp;$H282,
  ""
)</f>
        <v>3/14/2020|Rahul |164199</v>
      </c>
      <c r="C282" s="14" t="str">
        <f>IF(
  'Production Report'!$D286,
  text('Production Report'!$D286,"m/d/yyyy")&amp;"|"&amp;F283&amp;"|"&amp;G283,
  ""
)</f>
        <v>3/14/2020|Set 4|24 head</v>
      </c>
      <c r="D282" s="35" t="str">
        <f>IF(
  'Production Report'!$D282,
  'Production Report'!$E282,
  ""
)</f>
        <v>Keshav Patil</v>
      </c>
      <c r="E282" s="35" t="str">
        <f>IF(
  'Production Report'!$D283,
  'Production Report'!$F283,
  ""
)</f>
        <v>Night</v>
      </c>
      <c r="F282" s="35" t="str">
        <f>IF(
  'Production Report'!$D286,
  'Production Report'!$G286,
  ""
)</f>
        <v>Set 3</v>
      </c>
      <c r="G282" s="35" t="str">
        <f>IF(
  'Production Report'!$D286,
  'Production Report'!$H286,
  ""
)</f>
        <v>Mtex- 1</v>
      </c>
      <c r="H282" s="35" t="str">
        <f>IF(
  'Production Report'!$D283,
  'Production Report'!$M283,
  ""
)</f>
        <v>164199</v>
      </c>
    </row>
    <row r="283" ht="15.75" customHeight="1">
      <c r="A283" s="35" t="str">
        <f>IF(
  'Production Report'!$D287,
  text('Production Report'!$D287,"m/d/yyyy")&amp;"|"&amp;'Production Report'!$E287,
  ""
)</f>
        <v>3/14/2020|</v>
      </c>
      <c r="B283" s="35" t="str">
        <f>IF(
  'Production Report'!$D287,
  $A283&amp;"|"&amp;$H283,
  ""
)</f>
        <v>3/14/2020||170395</v>
      </c>
      <c r="C283" s="14" t="str">
        <f>IF(
  'Production Report'!$D287,
  text('Production Report'!$D287,"m/d/yyyy")&amp;"|"&amp;F284&amp;"|"&amp;G284,
  ""
)</f>
        <v>3/14/2020|Set 4|Feiya- 16</v>
      </c>
      <c r="D283" s="35" t="str">
        <f>IF(
  'Production Report'!$D283,
  'Production Report'!$E283,
  ""
)</f>
        <v>Kayam</v>
      </c>
      <c r="E283" s="35" t="str">
        <f>IF(
  'Production Report'!$D284,
  'Production Report'!$F284,
  ""
)</f>
        <v>Night</v>
      </c>
      <c r="F283" s="35" t="str">
        <f>IF(
  'Production Report'!$D287,
  'Production Report'!$G287,
  ""
)</f>
        <v>Set 4</v>
      </c>
      <c r="G283" s="35" t="str">
        <f>IF(
  'Production Report'!$D287,
  'Production Report'!$H287,
  ""
)</f>
        <v>24 head</v>
      </c>
      <c r="H283" s="35" t="str">
        <f>IF(
  'Production Report'!$D284,
  'Production Report'!$M284,
  ""
)</f>
        <v>170395</v>
      </c>
    </row>
    <row r="284" ht="15.75" customHeight="1">
      <c r="A284" s="35" t="str">
        <f>IF(
  'Production Report'!$D288,
  text('Production Report'!$D288,"m/d/yyyy")&amp;"|"&amp;'Production Report'!$E288,
  ""
)</f>
        <v>3/14/2020|</v>
      </c>
      <c r="B284" s="35" t="str">
        <f>IF(
  'Production Report'!$D288,
  $A284&amp;"|"&amp;$H284,
  ""
)</f>
        <v>3/14/2020||210682</v>
      </c>
      <c r="C284" s="14" t="str">
        <f>IF(
  'Production Report'!$D288,
  text('Production Report'!$D288,"m/d/yyyy")&amp;"|"&amp;F285&amp;"|"&amp;G285,
  ""
)</f>
        <v>3/14/2020|Set 5|SWF - 1</v>
      </c>
      <c r="D284" s="35" t="str">
        <f>IF(
  'Production Report'!$D284,
  'Production Report'!$E284,
  ""
)</f>
        <v>Kayam</v>
      </c>
      <c r="E284" s="35" t="str">
        <f>IF(
  'Production Report'!$D285,
  'Production Report'!$F285,
  ""
)</f>
        <v>Night</v>
      </c>
      <c r="F284" s="35" t="str">
        <f>IF(
  'Production Report'!$D288,
  'Production Report'!$G288,
  ""
)</f>
        <v>Set 4</v>
      </c>
      <c r="G284" s="35" t="str">
        <f>IF(
  'Production Report'!$D288,
  'Production Report'!$H288,
  ""
)</f>
        <v>Feiya- 16</v>
      </c>
      <c r="H284" s="35" t="str">
        <f>IF(
  'Production Report'!$D285,
  'Production Report'!$M285,
  ""
)</f>
        <v>210682</v>
      </c>
    </row>
    <row r="285" ht="15.75" customHeight="1">
      <c r="A285" s="35" t="str">
        <f>IF(
  'Production Report'!$D289,
  text('Production Report'!$D289,"m/d/yyyy")&amp;"|"&amp;'Production Report'!$E289,
  ""
)</f>
        <v>3/14/2020|Laxmikant</v>
      </c>
      <c r="B285" s="35" t="str">
        <f>IF(
  'Production Report'!$D289,
  $A285&amp;"|"&amp;$H285,
  ""
)</f>
        <v>3/14/2020|Laxmikant|205842</v>
      </c>
      <c r="C285" s="14" t="str">
        <f>IF(
  'Production Report'!$D289,
  text('Production Report'!$D289,"m/d/yyyy")&amp;"|"&amp;F286&amp;"|"&amp;G286,
  ""
)</f>
        <v>3/14/2020|Set 5|SWF - 2</v>
      </c>
      <c r="D285" s="35" t="str">
        <f>IF(
  'Production Report'!$D285,
  'Production Report'!$E285,
  ""
)</f>
        <v>Rahul </v>
      </c>
      <c r="E285" s="35" t="str">
        <f>IF(
  'Production Report'!$D286,
  'Production Report'!$F286,
  ""
)</f>
        <v>Night</v>
      </c>
      <c r="F285" s="35" t="str">
        <f>IF(
  'Production Report'!$D289,
  'Production Report'!$G289,
  ""
)</f>
        <v>Set 5</v>
      </c>
      <c r="G285" s="35" t="str">
        <f>IF(
  'Production Report'!$D289,
  'Production Report'!$H289,
  ""
)</f>
        <v>SWF - 1</v>
      </c>
      <c r="H285" s="35" t="str">
        <f>IF(
  'Production Report'!$D286,
  'Production Report'!$M286,
  ""
)</f>
        <v>205842</v>
      </c>
    </row>
    <row r="286" ht="15.75" customHeight="1">
      <c r="A286" s="35" t="str">
        <f>IF(
  'Production Report'!$D290,
  text('Production Report'!$D290,"m/d/yyyy")&amp;"|"&amp;'Production Report'!$E290,
  ""
)</f>
        <v>3/14/2020|Raj</v>
      </c>
      <c r="B286" s="35" t="str">
        <f>IF(
  'Production Report'!$D290,
  $A286&amp;"|"&amp;$H286,
  ""
)</f>
        <v>3/14/2020|Raj|0</v>
      </c>
      <c r="C286" s="14" t="str">
        <f>IF(
  'Production Report'!$D290,
  text('Production Report'!$D290,"m/d/yyyy")&amp;"|"&amp;F287&amp;"|"&amp;G287,
  ""
)</f>
        <v>3/14/2020|Set 1|Sheen 1</v>
      </c>
      <c r="D286" s="35" t="str">
        <f>IF(
  'Production Report'!$D286,
  'Production Report'!$E286,
  ""
)</f>
        <v>Rahul </v>
      </c>
      <c r="E286" s="35" t="str">
        <f>IF(
  'Production Report'!$D287,
  'Production Report'!$F287,
  ""
)</f>
        <v>Night</v>
      </c>
      <c r="F286" s="35" t="str">
        <f>IF(
  'Production Report'!$D290,
  'Production Report'!$G290,
  ""
)</f>
        <v>Set 5</v>
      </c>
      <c r="G286" s="35" t="str">
        <f>IF(
  'Production Report'!$D290,
  'Production Report'!$H290,
  ""
)</f>
        <v>SWF - 2</v>
      </c>
      <c r="H286" s="35" t="str">
        <f>IF(
  'Production Report'!$D287,
  'Production Report'!$M287,
  ""
)</f>
        <v>0</v>
      </c>
    </row>
    <row r="287" ht="15.75" customHeight="1">
      <c r="A287" s="35" t="str">
        <f>IF(
  'Production Report'!$D291,
  text('Production Report'!$D291,"m/d/yyyy")&amp;"|"&amp;'Production Report'!$E291,
  ""
)</f>
        <v>3/16/2020|Keshav Patil</v>
      </c>
      <c r="B287" s="35" t="str">
        <f>IF(
  'Production Report'!$D291,
  $A287&amp;"|"&amp;$H287,
  ""
)</f>
        <v>3/16/2020|Keshav Patil|0</v>
      </c>
      <c r="C287" s="14" t="str">
        <f>IF(
  'Production Report'!$D291,
  text('Production Report'!$D291,"m/d/yyyy")&amp;"|"&amp;F288&amp;"|"&amp;G288,
  ""
)</f>
        <v>3/16/2020|Set 1|Sheen 2</v>
      </c>
      <c r="D287" s="35" t="str">
        <f>IF(
  'Production Report'!$D287,
  'Production Report'!$E287,
  ""
)</f>
        <v/>
      </c>
      <c r="E287" s="35" t="str">
        <f>IF(
  'Production Report'!$D288,
  'Production Report'!$F288,
  ""
)</f>
        <v>Night</v>
      </c>
      <c r="F287" s="35" t="str">
        <f>IF(
  'Production Report'!$D291,
  'Production Report'!$G291,
  ""
)</f>
        <v>Set 1</v>
      </c>
      <c r="G287" s="35" t="str">
        <f>IF(
  'Production Report'!$D291,
  'Production Report'!$H291,
  ""
)</f>
        <v>Sheen 1</v>
      </c>
      <c r="H287" s="35" t="str">
        <f>IF(
  'Production Report'!$D288,
  'Production Report'!$M288,
  ""
)</f>
        <v>0</v>
      </c>
    </row>
    <row r="288" ht="15.75" customHeight="1">
      <c r="A288" s="35" t="str">
        <f>IF(
  'Production Report'!$D292,
  text('Production Report'!$D292,"m/d/yyyy")&amp;"|"&amp;'Production Report'!$E292,
  ""
)</f>
        <v>3/16/2020|Keshav Patil</v>
      </c>
      <c r="B288" s="35" t="str">
        <f>IF(
  'Production Report'!$D292,
  $A288&amp;"|"&amp;$H288,
  ""
)</f>
        <v>3/16/2020|Keshav Patil|</v>
      </c>
      <c r="C288" s="14" t="str">
        <f>IF(
  'Production Report'!$D292,
  text('Production Report'!$D292,"m/d/yyyy")&amp;"|"&amp;F289&amp;"|"&amp;G289,
  ""
)</f>
        <v>3/16/2020|Set 2|Mtex- 2</v>
      </c>
      <c r="D288" s="35" t="str">
        <f>IF(
  'Production Report'!$D288,
  'Production Report'!$E288,
  ""
)</f>
        <v/>
      </c>
      <c r="E288" s="35" t="str">
        <f>IF(
  'Production Report'!$D289,
  'Production Report'!$F289,
  ""
)</f>
        <v>Night</v>
      </c>
      <c r="F288" s="35" t="str">
        <f>IF(
  'Production Report'!$D292,
  'Production Report'!$G292,
  ""
)</f>
        <v>Set 1</v>
      </c>
      <c r="G288" s="35" t="str">
        <f>IF(
  'Production Report'!$D292,
  'Production Report'!$H292,
  ""
)</f>
        <v>Sheen 2</v>
      </c>
      <c r="H288" s="35" t="str">
        <f>IF(
  'Production Report'!$D289,
  'Production Report'!$M289,
  ""
)</f>
        <v/>
      </c>
    </row>
    <row r="289" ht="15.75" customHeight="1">
      <c r="A289" s="35" t="str">
        <f>IF(
  'Production Report'!$D293,
  text('Production Report'!$D293,"m/d/yyyy")&amp;"|"&amp;'Production Report'!$E293,
  ""
)</f>
        <v>3/16/2020|Kayam</v>
      </c>
      <c r="B289" s="35" t="str">
        <f>IF(
  'Production Report'!$D293,
  $A289&amp;"|"&amp;$H289,
  ""
)</f>
        <v>3/16/2020|Kayam|229478</v>
      </c>
      <c r="C289" s="14" t="str">
        <f>IF(
  'Production Report'!$D293,
  text('Production Report'!$D293,"m/d/yyyy")&amp;"|"&amp;F290&amp;"|"&amp;G290,
  ""
)</f>
        <v>3/16/2020|Set 2|Feiya - 2</v>
      </c>
      <c r="D289" s="35" t="str">
        <f>IF(
  'Production Report'!$D289,
  'Production Report'!$E289,
  ""
)</f>
        <v>Laxmikant</v>
      </c>
      <c r="E289" s="35" t="str">
        <f>IF(
  'Production Report'!$D290,
  'Production Report'!$F290,
  ""
)</f>
        <v>Night</v>
      </c>
      <c r="F289" s="35" t="str">
        <f>IF(
  'Production Report'!$D293,
  'Production Report'!$G293,
  ""
)</f>
        <v>Set 2</v>
      </c>
      <c r="G289" s="35" t="str">
        <f>IF(
  'Production Report'!$D293,
  'Production Report'!$H293,
  ""
)</f>
        <v>Mtex- 2</v>
      </c>
      <c r="H289" s="35" t="str">
        <f>IF(
  'Production Report'!$D290,
  'Production Report'!$M290,
  ""
)</f>
        <v>229478</v>
      </c>
    </row>
    <row r="290" ht="15.75" customHeight="1">
      <c r="A290" s="35" t="str">
        <f>IF(
  'Production Report'!$D294,
  text('Production Report'!$D294,"m/d/yyyy")&amp;"|"&amp;'Production Report'!$E294,
  ""
)</f>
        <v>3/16/2020|Kayam</v>
      </c>
      <c r="B290" s="35" t="str">
        <f>IF(
  'Production Report'!$D294,
  $A290&amp;"|"&amp;$H290,
  ""
)</f>
        <v>3/16/2020|Kayam|203152</v>
      </c>
      <c r="C290" s="14" t="str">
        <f>IF(
  'Production Report'!$D294,
  text('Production Report'!$D294,"m/d/yyyy")&amp;"|"&amp;F291&amp;"|"&amp;G291,
  ""
)</f>
        <v>3/16/2020|Set 3|Feiya - 1</v>
      </c>
      <c r="D290" s="35" t="str">
        <f>IF(
  'Production Report'!$D290,
  'Production Report'!$E290,
  ""
)</f>
        <v>Raj</v>
      </c>
      <c r="E290" s="35" t="str">
        <f>IF(
  'Production Report'!$D291,
  'Production Report'!$F291,
  ""
)</f>
        <v>Day</v>
      </c>
      <c r="F290" s="35" t="str">
        <f>IF(
  'Production Report'!$D294,
  'Production Report'!$G294,
  ""
)</f>
        <v>Set 2</v>
      </c>
      <c r="G290" s="35" t="str">
        <f>IF(
  'Production Report'!$D294,
  'Production Report'!$H294,
  ""
)</f>
        <v>Feiya - 2</v>
      </c>
      <c r="H290" s="35" t="str">
        <f>IF(
  'Production Report'!$D291,
  'Production Report'!$M291,
  ""
)</f>
        <v>203152</v>
      </c>
    </row>
    <row r="291" ht="15.75" customHeight="1">
      <c r="A291" s="35" t="str">
        <f>IF(
  'Production Report'!$D295,
  text('Production Report'!$D295,"m/d/yyyy")&amp;"|"&amp;'Production Report'!$E295,
  ""
)</f>
        <v>3/16/2020|Guddu</v>
      </c>
      <c r="B291" s="35" t="str">
        <f>IF(
  'Production Report'!$D295,
  $A291&amp;"|"&amp;$H291,
  ""
)</f>
        <v>3/16/2020|Guddu|216424</v>
      </c>
      <c r="C291" s="14" t="str">
        <f>IF(
  'Production Report'!$D295,
  text('Production Report'!$D295,"m/d/yyyy")&amp;"|"&amp;F292&amp;"|"&amp;G292,
  ""
)</f>
        <v>3/16/2020|Set 3|Mtex- 1</v>
      </c>
      <c r="D291" s="35" t="str">
        <f>IF(
  'Production Report'!$D291,
  'Production Report'!$E291,
  ""
)</f>
        <v>Keshav Patil</v>
      </c>
      <c r="E291" s="35" t="str">
        <f>IF(
  'Production Report'!$D292,
  'Production Report'!$F292,
  ""
)</f>
        <v>Day</v>
      </c>
      <c r="F291" s="35" t="str">
        <f>IF(
  'Production Report'!$D295,
  'Production Report'!$G295,
  ""
)</f>
        <v>Set 3</v>
      </c>
      <c r="G291" s="35" t="str">
        <f>IF(
  'Production Report'!$D295,
  'Production Report'!$H295,
  ""
)</f>
        <v>Feiya - 1</v>
      </c>
      <c r="H291" s="35" t="str">
        <f>IF(
  'Production Report'!$D292,
  'Production Report'!$M292,
  ""
)</f>
        <v>216424</v>
      </c>
    </row>
    <row r="292" ht="15.75" customHeight="1">
      <c r="A292" s="35" t="str">
        <f>IF(
  'Production Report'!$D296,
  text('Production Report'!$D296,"m/d/yyyy")&amp;"|"&amp;'Production Report'!$E296,
  ""
)</f>
        <v>3/16/2020|Anand</v>
      </c>
      <c r="B292" s="35" t="str">
        <f>IF(
  'Production Report'!$D296,
  $A292&amp;"|"&amp;$H292,
  ""
)</f>
        <v>3/16/2020|Anand|186043</v>
      </c>
      <c r="C292" s="14" t="str">
        <f>IF(
  'Production Report'!$D296,
  text('Production Report'!$D296,"m/d/yyyy")&amp;"|"&amp;F293&amp;"|"&amp;G293,
  ""
)</f>
        <v>3/16/2020|Set 3|Mtex- 1</v>
      </c>
      <c r="D292" s="35" t="str">
        <f>IF(
  'Production Report'!$D292,
  'Production Report'!$E292,
  ""
)</f>
        <v>Keshav Patil</v>
      </c>
      <c r="E292" s="35" t="str">
        <f>IF(
  'Production Report'!$D293,
  'Production Report'!$F293,
  ""
)</f>
        <v>Day</v>
      </c>
      <c r="F292" s="35" t="str">
        <f>IF(
  'Production Report'!$D296,
  'Production Report'!$G296,
  ""
)</f>
        <v>Set 3</v>
      </c>
      <c r="G292" s="35" t="str">
        <f>IF(
  'Production Report'!$D296,
  'Production Report'!$H296,
  ""
)</f>
        <v>Mtex- 1</v>
      </c>
      <c r="H292" s="35" t="str">
        <f>IF(
  'Production Report'!$D293,
  'Production Report'!$M293,
  ""
)</f>
        <v>186043</v>
      </c>
    </row>
    <row r="293" ht="15.75" customHeight="1">
      <c r="A293" s="35" t="str">
        <f>IF(
  'Production Report'!$D297,
  text('Production Report'!$D297,"m/d/yyyy")&amp;"|"&amp;'Production Report'!$E297,
  ""
)</f>
        <v>3/16/2020|Anand</v>
      </c>
      <c r="B293" s="35" t="str">
        <f>IF(
  'Production Report'!$D297,
  $A293&amp;"|"&amp;$H293,
  ""
)</f>
        <v>3/16/2020|Anand|178893</v>
      </c>
      <c r="C293" s="14" t="str">
        <f>IF(
  'Production Report'!$D297,
  text('Production Report'!$D297,"m/d/yyyy")&amp;"|"&amp;F294&amp;"|"&amp;G294,
  ""
)</f>
        <v>3/16/2020|Set 4|24 head</v>
      </c>
      <c r="D293" s="35" t="str">
        <f>IF(
  'Production Report'!$D293,
  'Production Report'!$E293,
  ""
)</f>
        <v>Kayam</v>
      </c>
      <c r="E293" s="35" t="str">
        <f>IF(
  'Production Report'!$D294,
  'Production Report'!$F294,
  ""
)</f>
        <v>Day</v>
      </c>
      <c r="F293" s="35" t="str">
        <f>IF(
  'Production Report'!$D297,
  'Production Report'!$G297,
  ""
)</f>
        <v>Set 3</v>
      </c>
      <c r="G293" s="35" t="str">
        <f>IF(
  'Production Report'!$D297,
  'Production Report'!$H297,
  ""
)</f>
        <v>Mtex- 1</v>
      </c>
      <c r="H293" s="35" t="str">
        <f>IF(
  'Production Report'!$D294,
  'Production Report'!$M294,
  ""
)</f>
        <v>178893</v>
      </c>
    </row>
    <row r="294" ht="15.75" customHeight="1">
      <c r="A294" s="35" t="str">
        <f>IF(
  'Production Report'!$D298,
  text('Production Report'!$D298,"m/d/yyyy")&amp;"|"&amp;'Production Report'!$E298,
  ""
)</f>
        <v>3/16/2020|Rahul</v>
      </c>
      <c r="B294" s="35" t="str">
        <f>IF(
  'Production Report'!$D298,
  $A294&amp;"|"&amp;$H294,
  ""
)</f>
        <v>3/16/2020|Rahul|210088</v>
      </c>
      <c r="C294" s="14" t="str">
        <f>IF(
  'Production Report'!$D298,
  text('Production Report'!$D298,"m/d/yyyy")&amp;"|"&amp;F295&amp;"|"&amp;G295,
  ""
)</f>
        <v>3/16/2020|Set 4|Feiya- 16</v>
      </c>
      <c r="D294" s="35" t="str">
        <f>IF(
  'Production Report'!$D294,
  'Production Report'!$E294,
  ""
)</f>
        <v>Kayam</v>
      </c>
      <c r="E294" s="35" t="str">
        <f>IF(
  'Production Report'!$D295,
  'Production Report'!$F295,
  ""
)</f>
        <v>Day</v>
      </c>
      <c r="F294" s="35" t="str">
        <f>IF(
  'Production Report'!$D298,
  'Production Report'!$G298,
  ""
)</f>
        <v>Set 4</v>
      </c>
      <c r="G294" s="35" t="str">
        <f>IF(
  'Production Report'!$D298,
  'Production Report'!$H298,
  ""
)</f>
        <v>24 head</v>
      </c>
      <c r="H294" s="35" t="str">
        <f>IF(
  'Production Report'!$D295,
  'Production Report'!$M295,
  ""
)</f>
        <v>210088</v>
      </c>
    </row>
    <row r="295" ht="15.75" customHeight="1">
      <c r="A295" s="35" t="str">
        <f>IF(
  'Production Report'!$D299,
  text('Production Report'!$D299,"m/d/yyyy")&amp;"|"&amp;'Production Report'!$E299,
  ""
)</f>
        <v>3/16/2020|Rahul</v>
      </c>
      <c r="B295" s="35" t="str">
        <f>IF(
  'Production Report'!$D299,
  $A295&amp;"|"&amp;$H295,
  ""
)</f>
        <v>3/16/2020|Rahul|180661</v>
      </c>
      <c r="C295" s="14" t="str">
        <f>IF(
  'Production Report'!$D299,
  text('Production Report'!$D299,"m/d/yyyy")&amp;"|"&amp;F296&amp;"|"&amp;G296,
  ""
)</f>
        <v>3/16/2020|Set 4|Feiya- 16</v>
      </c>
      <c r="D295" s="35" t="str">
        <f>IF(
  'Production Report'!$D295,
  'Production Report'!$E295,
  ""
)</f>
        <v>Guddu</v>
      </c>
      <c r="E295" s="35" t="str">
        <f>IF(
  'Production Report'!$D296,
  'Production Report'!$F296,
  ""
)</f>
        <v>Day</v>
      </c>
      <c r="F295" s="35" t="str">
        <f>IF(
  'Production Report'!$D299,
  'Production Report'!$G299,
  ""
)</f>
        <v>Set 4</v>
      </c>
      <c r="G295" s="35" t="str">
        <f>IF(
  'Production Report'!$D299,
  'Production Report'!$H299,
  ""
)</f>
        <v>Feiya- 16</v>
      </c>
      <c r="H295" s="35" t="str">
        <f>IF(
  'Production Report'!$D296,
  'Production Report'!$M296,
  ""
)</f>
        <v>180661</v>
      </c>
    </row>
    <row r="296" ht="15.75" customHeight="1">
      <c r="A296" s="35" t="str">
        <f>IF(
  'Production Report'!$D300,
  text('Production Report'!$D300,"m/d/yyyy")&amp;"|"&amp;'Production Report'!$E300,
  ""
)</f>
        <v>3/16/2020|Rahul</v>
      </c>
      <c r="B296" s="35" t="str">
        <f>IF(
  'Production Report'!$D300,
  $A296&amp;"|"&amp;$H296,
  ""
)</f>
        <v>3/16/2020|Rahul|</v>
      </c>
      <c r="C296" s="14" t="str">
        <f>IF(
  'Production Report'!$D300,
  text('Production Report'!$D300,"m/d/yyyy")&amp;"|"&amp;F297&amp;"|"&amp;G297,
  ""
)</f>
        <v>3/16/2020|Set 5|SWF - 1</v>
      </c>
      <c r="D296" s="35" t="str">
        <f>IF(
  'Production Report'!$D296,
  'Production Report'!$E296,
  ""
)</f>
        <v>Anand</v>
      </c>
      <c r="E296" s="35" t="str">
        <f>IF(
  'Production Report'!$D297,
  'Production Report'!$F297,
  ""
)</f>
        <v>Day</v>
      </c>
      <c r="F296" s="35" t="str">
        <f>IF(
  'Production Report'!$D300,
  'Production Report'!$G300,
  ""
)</f>
        <v>Set 4</v>
      </c>
      <c r="G296" s="35" t="str">
        <f>IF(
  'Production Report'!$D300,
  'Production Report'!$H300,
  ""
)</f>
        <v>Feiya- 16</v>
      </c>
      <c r="H296" s="35" t="str">
        <f>IF(
  'Production Report'!$D297,
  'Production Report'!$M297,
  ""
)</f>
        <v/>
      </c>
    </row>
    <row r="297" ht="15.75" customHeight="1">
      <c r="A297" s="35" t="str">
        <f>IF(
  'Production Report'!$D301,
  text('Production Report'!$D301,"m/d/yyyy")&amp;"|"&amp;'Production Report'!$E301,
  ""
)</f>
        <v>3/16/2020|</v>
      </c>
      <c r="B297" s="35" t="str">
        <f>IF(
  'Production Report'!$D301,
  $A297&amp;"|"&amp;$H297,
  ""
)</f>
        <v>3/16/2020||165272</v>
      </c>
      <c r="C297" s="14" t="str">
        <f>IF(
  'Production Report'!$D301,
  text('Production Report'!$D301,"m/d/yyyy")&amp;"|"&amp;F298&amp;"|"&amp;G298,
  ""
)</f>
        <v>3/16/2020|Set 5|SWF - 2</v>
      </c>
      <c r="D297" s="35" t="str">
        <f>IF(
  'Production Report'!$D297,
  'Production Report'!$E297,
  ""
)</f>
        <v>Anand</v>
      </c>
      <c r="E297" s="35" t="str">
        <f>IF(
  'Production Report'!$D298,
  'Production Report'!$F298,
  ""
)</f>
        <v>Day</v>
      </c>
      <c r="F297" s="35" t="str">
        <f>IF(
  'Production Report'!$D301,
  'Production Report'!$G301,
  ""
)</f>
        <v>Set 5</v>
      </c>
      <c r="G297" s="35" t="str">
        <f>IF(
  'Production Report'!$D301,
  'Production Report'!$H301,
  ""
)</f>
        <v>SWF - 1</v>
      </c>
      <c r="H297" s="35" t="str">
        <f>IF(
  'Production Report'!$D298,
  'Production Report'!$M298,
  ""
)</f>
        <v>165272</v>
      </c>
    </row>
    <row r="298" ht="15.75" customHeight="1">
      <c r="A298" s="35" t="str">
        <f>IF(
  'Production Report'!$D302,
  text('Production Report'!$D302,"m/d/yyyy")&amp;"|"&amp;'Production Report'!$E302,
  ""
)</f>
        <v>3/16/2020|Dhaneshwar</v>
      </c>
      <c r="B298" s="35" t="str">
        <f>IF(
  'Production Report'!$D302,
  $A298&amp;"|"&amp;$H298,
  ""
)</f>
        <v>3/16/2020|Dhaneshwar|175682</v>
      </c>
      <c r="C298" s="14" t="str">
        <f>IF(
  'Production Report'!$D302,
  text('Production Report'!$D302,"m/d/yyyy")&amp;"|"&amp;F299&amp;"|"&amp;G299,
  ""
)</f>
        <v>3/16/2020|Set 5|SWF - 2</v>
      </c>
      <c r="D298" s="35" t="str">
        <f>IF(
  'Production Report'!$D298,
  'Production Report'!$E298,
  ""
)</f>
        <v>Rahul</v>
      </c>
      <c r="E298" s="35" t="str">
        <f>IF(
  'Production Report'!$D299,
  'Production Report'!$F299,
  ""
)</f>
        <v>Day</v>
      </c>
      <c r="F298" s="35" t="str">
        <f>IF(
  'Production Report'!$D302,
  'Production Report'!$G302,
  ""
)</f>
        <v>Set 5</v>
      </c>
      <c r="G298" s="35" t="str">
        <f>IF(
  'Production Report'!$D302,
  'Production Report'!$H302,
  ""
)</f>
        <v>SWF - 2</v>
      </c>
      <c r="H298" s="35" t="str">
        <f>IF(
  'Production Report'!$D299,
  'Production Report'!$M299,
  ""
)</f>
        <v>175682</v>
      </c>
    </row>
    <row r="299" ht="15.75" customHeight="1">
      <c r="A299" s="35" t="str">
        <f>IF(
  'Production Report'!$D303,
  text('Production Report'!$D303,"m/d/yyyy")&amp;"|"&amp;'Production Report'!$E303,
  ""
)</f>
        <v>3/16/2020|</v>
      </c>
      <c r="B299" s="35" t="str">
        <f>IF(
  'Production Report'!$D303,
  $A299&amp;"|"&amp;$H299,
  ""
)</f>
        <v>3/16/2020||</v>
      </c>
      <c r="C299" s="14" t="str">
        <f>IF(
  'Production Report'!$D303,
  text('Production Report'!$D303,"m/d/yyyy")&amp;"|"&amp;F300&amp;"|"&amp;G300,
  ""
)</f>
        <v>3/16/2020|Set 1|Sheen 1</v>
      </c>
      <c r="D299" s="35" t="str">
        <f>IF(
  'Production Report'!$D299,
  'Production Report'!$E299,
  ""
)</f>
        <v>Rahul</v>
      </c>
      <c r="E299" s="35" t="str">
        <f>IF(
  'Production Report'!$D300,
  'Production Report'!$F300,
  ""
)</f>
        <v>Day</v>
      </c>
      <c r="F299" s="35" t="str">
        <f>IF(
  'Production Report'!$D303,
  'Production Report'!$G303,
  ""
)</f>
        <v>Set 5</v>
      </c>
      <c r="G299" s="35" t="str">
        <f>IF(
  'Production Report'!$D303,
  'Production Report'!$H303,
  ""
)</f>
        <v>SWF - 2</v>
      </c>
      <c r="H299" s="35" t="str">
        <f>IF(
  'Production Report'!$D300,
  'Production Report'!$M300,
  ""
)</f>
        <v/>
      </c>
    </row>
    <row r="300" ht="15.75" customHeight="1">
      <c r="A300" s="35" t="str">
        <f>IF(
  'Production Report'!$D304,
  text('Production Report'!$D304,"m/d/yyyy")&amp;"|"&amp;'Production Report'!$E304,
  ""
)</f>
        <v>3/16/2020|Rakesh</v>
      </c>
      <c r="B300" s="35" t="str">
        <f>IF(
  'Production Report'!$D304,
  $A300&amp;"|"&amp;$H300,
  ""
)</f>
        <v>3/16/2020|Rakesh|0</v>
      </c>
      <c r="C300" s="14" t="str">
        <f>IF(
  'Production Report'!$D304,
  text('Production Report'!$D304,"m/d/yyyy")&amp;"|"&amp;F301&amp;"|"&amp;G301,
  ""
)</f>
        <v>3/16/2020|Set 1|Sheen 2</v>
      </c>
      <c r="D300" s="35" t="str">
        <f>IF(
  'Production Report'!$D300,
  'Production Report'!$E300,
  ""
)</f>
        <v>Rahul</v>
      </c>
      <c r="E300" s="35" t="str">
        <f>IF(
  'Production Report'!$D301,
  'Production Report'!$F301,
  ""
)</f>
        <v>Day</v>
      </c>
      <c r="F300" s="35" t="str">
        <f>IF(
  'Production Report'!$D304,
  'Production Report'!$G304,
  ""
)</f>
        <v>Set 1</v>
      </c>
      <c r="G300" s="35" t="str">
        <f>IF(
  'Production Report'!$D304,
  'Production Report'!$H304,
  ""
)</f>
        <v>Sheen 1</v>
      </c>
      <c r="H300" s="35" t="str">
        <f>IF(
  'Production Report'!$D301,
  'Production Report'!$M301,
  ""
)</f>
        <v>0</v>
      </c>
    </row>
    <row r="301" ht="15.75" customHeight="1">
      <c r="A301" s="35" t="str">
        <f>IF(
  'Production Report'!$D305,
  text('Production Report'!$D305,"m/d/yyyy")&amp;"|"&amp;'Production Report'!$E305,
  ""
)</f>
        <v>3/16/2020|Rakesh</v>
      </c>
      <c r="B301" s="35" t="str">
        <f>IF(
  'Production Report'!$D305,
  $A301&amp;"|"&amp;$H301,
  ""
)</f>
        <v>3/16/2020|Rakesh|218432</v>
      </c>
      <c r="C301" s="14" t="str">
        <f>IF(
  'Production Report'!$D305,
  text('Production Report'!$D305,"m/d/yyyy")&amp;"|"&amp;F302&amp;"|"&amp;G302,
  ""
)</f>
        <v>3/16/2020|Set 2|Mtex- 2</v>
      </c>
      <c r="D301" s="35" t="str">
        <f>IF(
  'Production Report'!$D301,
  'Production Report'!$E301,
  ""
)</f>
        <v/>
      </c>
      <c r="E301" s="35" t="str">
        <f>IF(
  'Production Report'!$D302,
  'Production Report'!$F302,
  ""
)</f>
        <v>Day</v>
      </c>
      <c r="F301" s="35" t="str">
        <f>IF(
  'Production Report'!$D305,
  'Production Report'!$G305,
  ""
)</f>
        <v>Set 1</v>
      </c>
      <c r="G301" s="35" t="str">
        <f>IF(
  'Production Report'!$D305,
  'Production Report'!$H305,
  ""
)</f>
        <v>Sheen 2</v>
      </c>
      <c r="H301" s="35" t="str">
        <f>IF(
  'Production Report'!$D302,
  'Production Report'!$M302,
  ""
)</f>
        <v>218432</v>
      </c>
    </row>
    <row r="302" ht="15.75" customHeight="1">
      <c r="A302" s="35" t="str">
        <f>IF(
  'Production Report'!$D306,
  text('Production Report'!$D306,"m/d/yyyy")&amp;"|"&amp;'Production Report'!$E306,
  ""
)</f>
        <v>3/16/2020|Raj</v>
      </c>
      <c r="B302" s="35" t="str">
        <f>IF(
  'Production Report'!$D306,
  $A302&amp;"|"&amp;$H302,
  ""
)</f>
        <v>3/16/2020|Raj|</v>
      </c>
      <c r="C302" s="14" t="str">
        <f>IF(
  'Production Report'!$D306,
  text('Production Report'!$D306,"m/d/yyyy")&amp;"|"&amp;F303&amp;"|"&amp;G303,
  ""
)</f>
        <v>3/16/2020|Set 2|Feiya - 2</v>
      </c>
      <c r="D302" s="35" t="str">
        <f>IF(
  'Production Report'!$D302,
  'Production Report'!$E302,
  ""
)</f>
        <v>Dhaneshwar</v>
      </c>
      <c r="E302" s="35" t="str">
        <f>IF(
  'Production Report'!$D303,
  'Production Report'!$F303,
  ""
)</f>
        <v>Day</v>
      </c>
      <c r="F302" s="35" t="str">
        <f>IF(
  'Production Report'!$D306,
  'Production Report'!$G306,
  ""
)</f>
        <v>Set 2</v>
      </c>
      <c r="G302" s="35" t="str">
        <f>IF(
  'Production Report'!$D306,
  'Production Report'!$H306,
  ""
)</f>
        <v>Mtex- 2</v>
      </c>
      <c r="H302" s="35" t="str">
        <f>IF(
  'Production Report'!$D303,
  'Production Report'!$M303,
  ""
)</f>
        <v/>
      </c>
    </row>
    <row r="303" ht="15.75" customHeight="1">
      <c r="A303" s="35" t="str">
        <f>IF(
  'Production Report'!$D307,
  text('Production Report'!$D307,"m/d/yyyy")&amp;"|"&amp;'Production Report'!$E307,
  ""
)</f>
        <v>3/16/2020|</v>
      </c>
      <c r="B303" s="35" t="str">
        <f>IF(
  'Production Report'!$D307,
  $A303&amp;"|"&amp;$H303,
  ""
)</f>
        <v>3/16/2020||202721</v>
      </c>
      <c r="C303" s="14" t="str">
        <f>IF(
  'Production Report'!$D307,
  text('Production Report'!$D307,"m/d/yyyy")&amp;"|"&amp;F304&amp;"|"&amp;G304,
  ""
)</f>
        <v>3/16/2020|Set 3|Feiya - 1</v>
      </c>
      <c r="D303" s="35" t="str">
        <f>IF(
  'Production Report'!$D303,
  'Production Report'!$E303,
  ""
)</f>
        <v/>
      </c>
      <c r="E303" s="35" t="str">
        <f>IF(
  'Production Report'!$D304,
  'Production Report'!$F304,
  ""
)</f>
        <v>Night</v>
      </c>
      <c r="F303" s="35" t="str">
        <f>IF(
  'Production Report'!$D307,
  'Production Report'!$G307,
  ""
)</f>
        <v>Set 2</v>
      </c>
      <c r="G303" s="35" t="str">
        <f>IF(
  'Production Report'!$D307,
  'Production Report'!$H307,
  ""
)</f>
        <v>Feiya - 2</v>
      </c>
      <c r="H303" s="35" t="str">
        <f>IF(
  'Production Report'!$D304,
  'Production Report'!$M304,
  ""
)</f>
        <v>202721</v>
      </c>
    </row>
    <row r="304" ht="15.75" customHeight="1">
      <c r="A304" s="35" t="str">
        <f>IF(
  'Production Report'!$D308,
  text('Production Report'!$D308,"m/d/yyyy")&amp;"|"&amp;'Production Report'!$E308,
  ""
)</f>
        <v>3/16/2020|Niranjan</v>
      </c>
      <c r="B304" s="35" t="str">
        <f>IF(
  'Production Report'!$D308,
  $A304&amp;"|"&amp;$H304,
  ""
)</f>
        <v>3/16/2020|Niranjan|223927</v>
      </c>
      <c r="C304" s="14" t="str">
        <f>IF(
  'Production Report'!$D308,
  text('Production Report'!$D308,"m/d/yyyy")&amp;"|"&amp;F305&amp;"|"&amp;G305,
  ""
)</f>
        <v>3/16/2020|Set 3|Mtex- 1</v>
      </c>
      <c r="D304" s="35" t="str">
        <f>IF(
  'Production Report'!$D304,
  'Production Report'!$E304,
  ""
)</f>
        <v>Rakesh</v>
      </c>
      <c r="E304" s="35" t="str">
        <f>IF(
  'Production Report'!$D305,
  'Production Report'!$F305,
  ""
)</f>
        <v>Night</v>
      </c>
      <c r="F304" s="35" t="str">
        <f>IF(
  'Production Report'!$D308,
  'Production Report'!$G308,
  ""
)</f>
        <v>Set 3</v>
      </c>
      <c r="G304" s="35" t="str">
        <f>IF(
  'Production Report'!$D308,
  'Production Report'!$H308,
  ""
)</f>
        <v>Feiya - 1</v>
      </c>
      <c r="H304" s="35" t="str">
        <f>IF(
  'Production Report'!$D305,
  'Production Report'!$M305,
  ""
)</f>
        <v>223927</v>
      </c>
    </row>
    <row r="305" ht="15.75" customHeight="1">
      <c r="A305" s="35" t="str">
        <f>IF(
  'Production Report'!$D309,
  text('Production Report'!$D309,"m/d/yyyy")&amp;"|"&amp;'Production Report'!$E309,
  ""
)</f>
        <v>3/16/2020|</v>
      </c>
      <c r="B305" s="35" t="str">
        <f>IF(
  'Production Report'!$D309,
  $A305&amp;"|"&amp;$H305,
  ""
)</f>
        <v>3/16/2020||154711</v>
      </c>
      <c r="C305" s="14" t="str">
        <f>IF(
  'Production Report'!$D309,
  text('Production Report'!$D309,"m/d/yyyy")&amp;"|"&amp;F306&amp;"|"&amp;G306,
  ""
)</f>
        <v>3/16/2020|Set 4|24 head</v>
      </c>
      <c r="D305" s="35" t="str">
        <f>IF(
  'Production Report'!$D305,
  'Production Report'!$E305,
  ""
)</f>
        <v>Rakesh</v>
      </c>
      <c r="E305" s="35" t="str">
        <f>IF(
  'Production Report'!$D306,
  'Production Report'!$F306,
  ""
)</f>
        <v>Night</v>
      </c>
      <c r="F305" s="35" t="str">
        <f>IF(
  'Production Report'!$D309,
  'Production Report'!$G309,
  ""
)</f>
        <v>Set 3</v>
      </c>
      <c r="G305" s="35" t="str">
        <f>IF(
  'Production Report'!$D309,
  'Production Report'!$H309,
  ""
)</f>
        <v>Mtex- 1</v>
      </c>
      <c r="H305" s="35" t="str">
        <f>IF(
  'Production Report'!$D306,
  'Production Report'!$M306,
  ""
)</f>
        <v>154711</v>
      </c>
    </row>
    <row r="306" ht="15.75" customHeight="1">
      <c r="A306" s="35" t="str">
        <f>IF(
  'Production Report'!$D310,
  text('Production Report'!$D310,"m/d/yyyy")&amp;"|"&amp;'Production Report'!$E310,
  ""
)</f>
        <v>3/16/2020|Deepak Patil</v>
      </c>
      <c r="B306" s="35" t="str">
        <f>IF(
  'Production Report'!$D310,
  $A306&amp;"|"&amp;$H306,
  ""
)</f>
        <v>3/16/2020|Deepak Patil|</v>
      </c>
      <c r="C306" s="14" t="str">
        <f>IF(
  'Production Report'!$D310,
  text('Production Report'!$D310,"m/d/yyyy")&amp;"|"&amp;F307&amp;"|"&amp;G307,
  ""
)</f>
        <v>3/16/2020|Set 4|Feiya- 16</v>
      </c>
      <c r="D306" s="35" t="str">
        <f>IF(
  'Production Report'!$D306,
  'Production Report'!$E306,
  ""
)</f>
        <v>Raj</v>
      </c>
      <c r="E306" s="35" t="str">
        <f>IF(
  'Production Report'!$D307,
  'Production Report'!$F307,
  ""
)</f>
        <v>Night</v>
      </c>
      <c r="F306" s="35" t="str">
        <f>IF(
  'Production Report'!$D310,
  'Production Report'!$G310,
  ""
)</f>
        <v>Set 4</v>
      </c>
      <c r="G306" s="35" t="str">
        <f>IF(
  'Production Report'!$D310,
  'Production Report'!$H310,
  ""
)</f>
        <v>24 head</v>
      </c>
      <c r="H306" s="35" t="str">
        <f>IF(
  'Production Report'!$D307,
  'Production Report'!$M307,
  ""
)</f>
        <v/>
      </c>
    </row>
    <row r="307" ht="15.75" customHeight="1">
      <c r="A307" s="35" t="str">
        <f>IF(
  'Production Report'!$D311,
  text('Production Report'!$D311,"m/d/yyyy")&amp;"|"&amp;'Production Report'!$E311,
  ""
)</f>
        <v>3/16/2020|Deepak Patil</v>
      </c>
      <c r="B307" s="35" t="str">
        <f>IF(
  'Production Report'!$D311,
  $A307&amp;"|"&amp;$H307,
  ""
)</f>
        <v>3/16/2020|Deepak Patil|173497</v>
      </c>
      <c r="C307" s="14" t="str">
        <f>IF(
  'Production Report'!$D311,
  text('Production Report'!$D311,"m/d/yyyy")&amp;"|"&amp;F308&amp;"|"&amp;G308,
  ""
)</f>
        <v>3/16/2020|Set 5|SWF - 1</v>
      </c>
      <c r="D307" s="35" t="str">
        <f>IF(
  'Production Report'!$D307,
  'Production Report'!$E307,
  ""
)</f>
        <v/>
      </c>
      <c r="E307" s="35" t="str">
        <f>IF(
  'Production Report'!$D308,
  'Production Report'!$F308,
  ""
)</f>
        <v>Night</v>
      </c>
      <c r="F307" s="35" t="str">
        <f>IF(
  'Production Report'!$D311,
  'Production Report'!$G311,
  ""
)</f>
        <v>Set 4</v>
      </c>
      <c r="G307" s="35" t="str">
        <f>IF(
  'Production Report'!$D311,
  'Production Report'!$H311,
  ""
)</f>
        <v>Feiya- 16</v>
      </c>
      <c r="H307" s="35" t="str">
        <f>IF(
  'Production Report'!$D308,
  'Production Report'!$M308,
  ""
)</f>
        <v>173497</v>
      </c>
    </row>
    <row r="308" ht="15.75" customHeight="1">
      <c r="A308" s="35" t="str">
        <f>IF(
  'Production Report'!$D312,
  text('Production Report'!$D312,"m/d/yyyy")&amp;"|"&amp;'Production Report'!$E312,
  ""
)</f>
        <v>3/16/2020|</v>
      </c>
      <c r="B308" s="35" t="str">
        <f>IF(
  'Production Report'!$D312,
  $A308&amp;"|"&amp;$H308,
  ""
)</f>
        <v>3/16/2020||</v>
      </c>
      <c r="C308" s="14" t="str">
        <f>IF(
  'Production Report'!$D312,
  text('Production Report'!$D312,"m/d/yyyy")&amp;"|"&amp;F309&amp;"|"&amp;G309,
  ""
)</f>
        <v>3/16/2020|Set 5|SWF - 2</v>
      </c>
      <c r="D308" s="35" t="str">
        <f>IF(
  'Production Report'!$D308,
  'Production Report'!$E308,
  ""
)</f>
        <v>Niranjan</v>
      </c>
      <c r="E308" s="35" t="str">
        <f>IF(
  'Production Report'!$D309,
  'Production Report'!$F309,
  ""
)</f>
        <v>Night</v>
      </c>
      <c r="F308" s="35" t="str">
        <f>IF(
  'Production Report'!$D312,
  'Production Report'!$G312,
  ""
)</f>
        <v>Set 5</v>
      </c>
      <c r="G308" s="35" t="str">
        <f>IF(
  'Production Report'!$D312,
  'Production Report'!$H312,
  ""
)</f>
        <v>SWF - 1</v>
      </c>
      <c r="H308" s="35" t="str">
        <f>IF(
  'Production Report'!$D309,
  'Production Report'!$M309,
  ""
)</f>
        <v/>
      </c>
    </row>
    <row r="309" ht="15.75" customHeight="1">
      <c r="A309" s="35" t="str">
        <f>IF(
  'Production Report'!$D313,
  text('Production Report'!$D313,"m/d/yyyy")&amp;"|"&amp;'Production Report'!$E313,
  ""
)</f>
        <v>3/16/2020|Laxmikant</v>
      </c>
      <c r="B309" s="35" t="str">
        <f>IF(
  'Production Report'!$D313,
  $A309&amp;"|"&amp;$H309,
  ""
)</f>
        <v>3/16/2020|Laxmikant|201239</v>
      </c>
      <c r="C309" s="14" t="str">
        <f>IF(
  'Production Report'!$D313,
  text('Production Report'!$D313,"m/d/yyyy")&amp;"|"&amp;F310&amp;"|"&amp;G310,
  ""
)</f>
        <v>3/16/2020|Set 1|Sheen 1</v>
      </c>
      <c r="D309" s="35" t="str">
        <f>IF(
  'Production Report'!$D309,
  'Production Report'!$E309,
  ""
)</f>
        <v/>
      </c>
      <c r="E309" s="35" t="str">
        <f>IF(
  'Production Report'!$D310,
  'Production Report'!$F310,
  ""
)</f>
        <v>Night</v>
      </c>
      <c r="F309" s="35" t="str">
        <f>IF(
  'Production Report'!$D313,
  'Production Report'!$G313,
  ""
)</f>
        <v>Set 5</v>
      </c>
      <c r="G309" s="35" t="str">
        <f>IF(
  'Production Report'!$D313,
  'Production Report'!$H313,
  ""
)</f>
        <v>SWF - 2</v>
      </c>
      <c r="H309" s="35" t="str">
        <f>IF(
  'Production Report'!$D310,
  'Production Report'!$M310,
  ""
)</f>
        <v>201239</v>
      </c>
    </row>
    <row r="310" ht="15.75" customHeight="1">
      <c r="A310" s="35" t="str">
        <f>IF(
  'Production Report'!$D314,
  text('Production Report'!$D314,"m/d/yyyy")&amp;"|"&amp;'Production Report'!$E314,
  ""
)</f>
        <v>3/17/2020|Keshav Patil</v>
      </c>
      <c r="B310" s="35" t="str">
        <f>IF(
  'Production Report'!$D314,
  $A310&amp;"|"&amp;$H310,
  ""
)</f>
        <v>3/17/2020|Keshav Patil|221060</v>
      </c>
      <c r="C310" s="14" t="str">
        <f>IF(
  'Production Report'!$D314,
  text('Production Report'!$D314,"m/d/yyyy")&amp;"|"&amp;F311&amp;"|"&amp;G311,
  ""
)</f>
        <v>3/17/2020|Set 1|Sheen 2</v>
      </c>
      <c r="D310" s="35" t="str">
        <f>IF(
  'Production Report'!$D310,
  'Production Report'!$E310,
  ""
)</f>
        <v>Deepak Patil</v>
      </c>
      <c r="E310" s="35" t="str">
        <f>IF(
  'Production Report'!$D311,
  'Production Report'!$F311,
  ""
)</f>
        <v>Night</v>
      </c>
      <c r="F310" s="35" t="str">
        <f>IF(
  'Production Report'!$D314,
  'Production Report'!$G314,
  ""
)</f>
        <v>Set 1</v>
      </c>
      <c r="G310" s="35" t="str">
        <f>IF(
  'Production Report'!$D314,
  'Production Report'!$H314,
  ""
)</f>
        <v>Sheen 1</v>
      </c>
      <c r="H310" s="35" t="str">
        <f>IF(
  'Production Report'!$D311,
  'Production Report'!$M311,
  ""
)</f>
        <v>221060</v>
      </c>
    </row>
    <row r="311" ht="15.75" customHeight="1">
      <c r="A311" s="35" t="str">
        <f>IF(
  'Production Report'!$D315,
  text('Production Report'!$D315,"m/d/yyyy")&amp;"|"&amp;'Production Report'!$E315,
  ""
)</f>
        <v>3/17/2020|Keshav Patil</v>
      </c>
      <c r="B311" s="35" t="str">
        <f>IF(
  'Production Report'!$D315,
  $A311&amp;"|"&amp;$H311,
  ""
)</f>
        <v>3/17/2020|Keshav Patil|0</v>
      </c>
      <c r="C311" s="14" t="str">
        <f>IF(
  'Production Report'!$D315,
  text('Production Report'!$D315,"m/d/yyyy")&amp;"|"&amp;F312&amp;"|"&amp;G312,
  ""
)</f>
        <v>3/17/2020|Set 2|Mtex- 2</v>
      </c>
      <c r="D311" s="35" t="str">
        <f>IF(
  'Production Report'!$D311,
  'Production Report'!$E311,
  ""
)</f>
        <v>Deepak Patil</v>
      </c>
      <c r="E311" s="35" t="str">
        <f>IF(
  'Production Report'!$D312,
  'Production Report'!$F312,
  ""
)</f>
        <v>Night</v>
      </c>
      <c r="F311" s="35" t="str">
        <f>IF(
  'Production Report'!$D315,
  'Production Report'!$G315,
  ""
)</f>
        <v>Set 1</v>
      </c>
      <c r="G311" s="35" t="str">
        <f>IF(
  'Production Report'!$D315,
  'Production Report'!$H315,
  ""
)</f>
        <v>Sheen 2</v>
      </c>
      <c r="H311" s="35" t="str">
        <f>IF(
  'Production Report'!$D312,
  'Production Report'!$M312,
  ""
)</f>
        <v>0</v>
      </c>
    </row>
    <row r="312" ht="15.75" customHeight="1">
      <c r="A312" s="35" t="str">
        <f>IF(
  'Production Report'!$D316,
  text('Production Report'!$D316,"m/d/yyyy")&amp;"|"&amp;'Production Report'!$E316,
  ""
)</f>
        <v>3/17/2020|Kayam</v>
      </c>
      <c r="B312" s="35" t="str">
        <f>IF(
  'Production Report'!$D316,
  $A312&amp;"|"&amp;$H312,
  ""
)</f>
        <v>3/17/2020|Kayam|210315</v>
      </c>
      <c r="C312" s="14" t="str">
        <f>IF(
  'Production Report'!$D316,
  text('Production Report'!$D316,"m/d/yyyy")&amp;"|"&amp;F313&amp;"|"&amp;G313,
  ""
)</f>
        <v>3/17/2020|Set 2|Feiya - 2</v>
      </c>
      <c r="D312" s="35" t="str">
        <f>IF(
  'Production Report'!$D312,
  'Production Report'!$E312,
  ""
)</f>
        <v/>
      </c>
      <c r="E312" s="35" t="str">
        <f>IF(
  'Production Report'!$D313,
  'Production Report'!$F313,
  ""
)</f>
        <v>Night</v>
      </c>
      <c r="F312" s="35" t="str">
        <f>IF(
  'Production Report'!$D316,
  'Production Report'!$G316,
  ""
)</f>
        <v>Set 2</v>
      </c>
      <c r="G312" s="35" t="str">
        <f>IF(
  'Production Report'!$D316,
  'Production Report'!$H316,
  ""
)</f>
        <v>Mtex- 2</v>
      </c>
      <c r="H312" s="35" t="str">
        <f>IF(
  'Production Report'!$D313,
  'Production Report'!$M313,
  ""
)</f>
        <v>210315</v>
      </c>
    </row>
    <row r="313" ht="15.75" customHeight="1">
      <c r="A313" s="35" t="str">
        <f>IF(
  'Production Report'!$D317,
  text('Production Report'!$D317,"m/d/yyyy")&amp;"|"&amp;'Production Report'!$E317,
  ""
)</f>
        <v>3/17/2020|Kayam</v>
      </c>
      <c r="B313" s="35" t="str">
        <f>IF(
  'Production Report'!$D317,
  $A313&amp;"|"&amp;$H313,
  ""
)</f>
        <v>3/17/2020|Kayam|191631</v>
      </c>
      <c r="C313" s="14" t="str">
        <f>IF(
  'Production Report'!$D317,
  text('Production Report'!$D317,"m/d/yyyy")&amp;"|"&amp;F314&amp;"|"&amp;G314,
  ""
)</f>
        <v>3/17/2020|Set 3|Feiya - 1</v>
      </c>
      <c r="D313" s="35" t="str">
        <f>IF(
  'Production Report'!$D313,
  'Production Report'!$E313,
  ""
)</f>
        <v>Laxmikant</v>
      </c>
      <c r="E313" s="35" t="str">
        <f>IF(
  'Production Report'!$D314,
  'Production Report'!$F314,
  ""
)</f>
        <v>Day</v>
      </c>
      <c r="F313" s="35" t="str">
        <f>IF(
  'Production Report'!$D317,
  'Production Report'!$G317,
  ""
)</f>
        <v>Set 2</v>
      </c>
      <c r="G313" s="35" t="str">
        <f>IF(
  'Production Report'!$D317,
  'Production Report'!$H317,
  ""
)</f>
        <v>Feiya - 2</v>
      </c>
      <c r="H313" s="35" t="str">
        <f>IF(
  'Production Report'!$D314,
  'Production Report'!$M314,
  ""
)</f>
        <v>191631</v>
      </c>
    </row>
    <row r="314" ht="15.75" customHeight="1">
      <c r="A314" s="35" t="str">
        <f>IF(
  'Production Report'!$D318,
  text('Production Report'!$D318,"m/d/yyyy")&amp;"|"&amp;'Production Report'!$E318,
  ""
)</f>
        <v>3/17/2020|Guddu </v>
      </c>
      <c r="B314" s="35" t="str">
        <f>IF(
  'Production Report'!$D318,
  $A314&amp;"|"&amp;$H314,
  ""
)</f>
        <v>3/17/2020|Guddu |215621</v>
      </c>
      <c r="C314" s="14" t="str">
        <f>IF(
  'Production Report'!$D318,
  text('Production Report'!$D318,"m/d/yyyy")&amp;"|"&amp;F315&amp;"|"&amp;G315,
  ""
)</f>
        <v>3/17/2020|Set 3|Mtex- 1</v>
      </c>
      <c r="D314" s="35" t="str">
        <f>IF(
  'Production Report'!$D314,
  'Production Report'!$E314,
  ""
)</f>
        <v>Keshav Patil</v>
      </c>
      <c r="E314" s="35" t="str">
        <f>IF(
  'Production Report'!$D315,
  'Production Report'!$F315,
  ""
)</f>
        <v>Day</v>
      </c>
      <c r="F314" s="35" t="str">
        <f>IF(
  'Production Report'!$D318,
  'Production Report'!$G318,
  ""
)</f>
        <v>Set 3</v>
      </c>
      <c r="G314" s="35" t="str">
        <f>IF(
  'Production Report'!$D318,
  'Production Report'!$H318,
  ""
)</f>
        <v>Feiya - 1</v>
      </c>
      <c r="H314" s="35" t="str">
        <f>IF(
  'Production Report'!$D315,
  'Production Report'!$M315,
  ""
)</f>
        <v>215621</v>
      </c>
    </row>
    <row r="315" ht="15.75" customHeight="1">
      <c r="A315" s="35" t="str">
        <f>IF(
  'Production Report'!$D319,
  text('Production Report'!$D319,"m/d/yyyy")&amp;"|"&amp;'Production Report'!$E319,
  ""
)</f>
        <v>3/17/2020|Anand</v>
      </c>
      <c r="B315" s="35" t="str">
        <f>IF(
  'Production Report'!$D319,
  $A315&amp;"|"&amp;$H315,
  ""
)</f>
        <v>3/17/2020|Anand|206381</v>
      </c>
      <c r="C315" s="14" t="str">
        <f>IF(
  'Production Report'!$D319,
  text('Production Report'!$D319,"m/d/yyyy")&amp;"|"&amp;F316&amp;"|"&amp;G316,
  ""
)</f>
        <v>3/17/2020|Set 4|24 head</v>
      </c>
      <c r="D315" s="35" t="str">
        <f>IF(
  'Production Report'!$D315,
  'Production Report'!$E315,
  ""
)</f>
        <v>Keshav Patil</v>
      </c>
      <c r="E315" s="35" t="str">
        <f>IF(
  'Production Report'!$D316,
  'Production Report'!$F316,
  ""
)</f>
        <v>Day</v>
      </c>
      <c r="F315" s="35" t="str">
        <f>IF(
  'Production Report'!$D319,
  'Production Report'!$G319,
  ""
)</f>
        <v>Set 3</v>
      </c>
      <c r="G315" s="35" t="str">
        <f>IF(
  'Production Report'!$D319,
  'Production Report'!$H319,
  ""
)</f>
        <v>Mtex- 1</v>
      </c>
      <c r="H315" s="35" t="str">
        <f>IF(
  'Production Report'!$D316,
  'Production Report'!$M316,
  ""
)</f>
        <v>206381</v>
      </c>
    </row>
    <row r="316" ht="15.75" customHeight="1">
      <c r="A316" s="35" t="str">
        <f>IF(
  'Production Report'!$D320,
  text('Production Report'!$D320,"m/d/yyyy")&amp;"|"&amp;'Production Report'!$E320,
  ""
)</f>
        <v>3/17/2020|Rahul</v>
      </c>
      <c r="B316" s="35" t="str">
        <f>IF(
  'Production Report'!$D320,
  $A316&amp;"|"&amp;$H316,
  ""
)</f>
        <v>3/17/2020|Rahul|175717</v>
      </c>
      <c r="C316" s="14" t="str">
        <f>IF(
  'Production Report'!$D320,
  text('Production Report'!$D320,"m/d/yyyy")&amp;"|"&amp;F317&amp;"|"&amp;G317,
  ""
)</f>
        <v>3/17/2020|Set 4|24 head</v>
      </c>
      <c r="D316" s="35" t="str">
        <f>IF(
  'Production Report'!$D316,
  'Production Report'!$E316,
  ""
)</f>
        <v>Kayam</v>
      </c>
      <c r="E316" s="35" t="str">
        <f>IF(
  'Production Report'!$D317,
  'Production Report'!$F317,
  ""
)</f>
        <v>Day</v>
      </c>
      <c r="F316" s="35" t="str">
        <f>IF(
  'Production Report'!$D320,
  'Production Report'!$G320,
  ""
)</f>
        <v>Set 4</v>
      </c>
      <c r="G316" s="35" t="str">
        <f>IF(
  'Production Report'!$D320,
  'Production Report'!$H320,
  ""
)</f>
        <v>24 head</v>
      </c>
      <c r="H316" s="35" t="str">
        <f>IF(
  'Production Report'!$D317,
  'Production Report'!$M317,
  ""
)</f>
        <v>175717</v>
      </c>
    </row>
    <row r="317" ht="15.75" customHeight="1">
      <c r="A317" s="35" t="str">
        <f>IF(
  'Production Report'!$D321,
  text('Production Report'!$D321,"m/d/yyyy")&amp;"|"&amp;'Production Report'!$E321,
  ""
)</f>
        <v>3/17/2020|Rahul</v>
      </c>
      <c r="B317" s="35" t="str">
        <f>IF(
  'Production Report'!$D321,
  $A317&amp;"|"&amp;$H317,
  ""
)</f>
        <v>3/17/2020|Rahul|162952</v>
      </c>
      <c r="C317" s="14" t="str">
        <f>IF(
  'Production Report'!$D321,
  text('Production Report'!$D321,"m/d/yyyy")&amp;"|"&amp;F318&amp;"|"&amp;G318,
  ""
)</f>
        <v>3/17/2020|Set 4|Feiya- 16</v>
      </c>
      <c r="D317" s="35" t="str">
        <f>IF(
  'Production Report'!$D317,
  'Production Report'!$E317,
  ""
)</f>
        <v>Kayam</v>
      </c>
      <c r="E317" s="35" t="str">
        <f>IF(
  'Production Report'!$D318,
  'Production Report'!$F318,
  ""
)</f>
        <v>Day</v>
      </c>
      <c r="F317" s="35" t="str">
        <f>IF(
  'Production Report'!$D321,
  'Production Report'!$G321,
  ""
)</f>
        <v>Set 4</v>
      </c>
      <c r="G317" s="35" t="str">
        <f>IF(
  'Production Report'!$D321,
  'Production Report'!$H321,
  ""
)</f>
        <v>24 head</v>
      </c>
      <c r="H317" s="35" t="str">
        <f>IF(
  'Production Report'!$D318,
  'Production Report'!$M318,
  ""
)</f>
        <v>162952</v>
      </c>
    </row>
    <row r="318" ht="15.75" customHeight="1">
      <c r="A318" s="35" t="str">
        <f>IF(
  'Production Report'!$D322,
  text('Production Report'!$D322,"m/d/yyyy")&amp;"|"&amp;'Production Report'!$E322,
  ""
)</f>
        <v>3/17/2020|Rahul</v>
      </c>
      <c r="B318" s="35" t="str">
        <f>IF(
  'Production Report'!$D322,
  $A318&amp;"|"&amp;$H318,
  ""
)</f>
        <v>3/17/2020|Rahul|184718</v>
      </c>
      <c r="C318" s="14" t="str">
        <f>IF(
  'Production Report'!$D322,
  text('Production Report'!$D322,"m/d/yyyy")&amp;"|"&amp;F319&amp;"|"&amp;G319,
  ""
)</f>
        <v>3/17/2020|Set 4|Feiya- 16</v>
      </c>
      <c r="D318" s="35" t="str">
        <f>IF(
  'Production Report'!$D318,
  'Production Report'!$E318,
  ""
)</f>
        <v>Guddu </v>
      </c>
      <c r="E318" s="35" t="str">
        <f>IF(
  'Production Report'!$D319,
  'Production Report'!$F319,
  ""
)</f>
        <v>Day</v>
      </c>
      <c r="F318" s="35" t="str">
        <f>IF(
  'Production Report'!$D322,
  'Production Report'!$G322,
  ""
)</f>
        <v>Set 4</v>
      </c>
      <c r="G318" s="35" t="str">
        <f>IF(
  'Production Report'!$D322,
  'Production Report'!$H322,
  ""
)</f>
        <v>Feiya- 16</v>
      </c>
      <c r="H318" s="35" t="str">
        <f>IF(
  'Production Report'!$D319,
  'Production Report'!$M319,
  ""
)</f>
        <v>184718</v>
      </c>
    </row>
    <row r="319" ht="15.75" customHeight="1">
      <c r="A319" s="35" t="str">
        <f>IF(
  'Production Report'!$D323,
  text('Production Report'!$D323,"m/d/yyyy")&amp;"|"&amp;'Production Report'!$E323,
  ""
)</f>
        <v>3/17/2020|Rahul</v>
      </c>
      <c r="B319" s="35" t="str">
        <f>IF(
  'Production Report'!$D323,
  $A319&amp;"|"&amp;$H319,
  ""
)</f>
        <v>3/17/2020|Rahul|125842</v>
      </c>
      <c r="C319" s="14" t="str">
        <f>IF(
  'Production Report'!$D323,
  text('Production Report'!$D323,"m/d/yyyy")&amp;"|"&amp;F320&amp;"|"&amp;G320,
  ""
)</f>
        <v>3/17/2020|Set 5|SWF - 1</v>
      </c>
      <c r="D319" s="35" t="str">
        <f>IF(
  'Production Report'!$D319,
  'Production Report'!$E319,
  ""
)</f>
        <v>Anand</v>
      </c>
      <c r="E319" s="35" t="str">
        <f>IF(
  'Production Report'!$D320,
  'Production Report'!$F320,
  ""
)</f>
        <v>Day</v>
      </c>
      <c r="F319" s="35" t="str">
        <f>IF(
  'Production Report'!$D323,
  'Production Report'!$G323,
  ""
)</f>
        <v>Set 4</v>
      </c>
      <c r="G319" s="35" t="str">
        <f>IF(
  'Production Report'!$D323,
  'Production Report'!$H323,
  ""
)</f>
        <v>Feiya- 16</v>
      </c>
      <c r="H319" s="35" t="str">
        <f>IF(
  'Production Report'!$D320,
  'Production Report'!$M320,
  ""
)</f>
        <v>125842</v>
      </c>
    </row>
    <row r="320" ht="15.75" customHeight="1">
      <c r="A320" s="35" t="str">
        <f>IF(
  'Production Report'!$D324,
  text('Production Report'!$D324,"m/d/yyyy")&amp;"|"&amp;'Production Report'!$E324,
  ""
)</f>
        <v>3/17/2020|</v>
      </c>
      <c r="B320" s="35" t="str">
        <f>IF(
  'Production Report'!$D324,
  $A320&amp;"|"&amp;$H320,
  ""
)</f>
        <v>3/17/2020||</v>
      </c>
      <c r="C320" s="14" t="str">
        <f>IF(
  'Production Report'!$D324,
  text('Production Report'!$D324,"m/d/yyyy")&amp;"|"&amp;F321&amp;"|"&amp;G321,
  ""
)</f>
        <v>3/17/2020|Set 5|SWF - 2</v>
      </c>
      <c r="D320" s="35" t="str">
        <f>IF(
  'Production Report'!$D320,
  'Production Report'!$E320,
  ""
)</f>
        <v>Rahul</v>
      </c>
      <c r="E320" s="35" t="str">
        <f>IF(
  'Production Report'!$D321,
  'Production Report'!$F321,
  ""
)</f>
        <v>Day</v>
      </c>
      <c r="F320" s="35" t="str">
        <f>IF(
  'Production Report'!$D324,
  'Production Report'!$G324,
  ""
)</f>
        <v>Set 5</v>
      </c>
      <c r="G320" s="35" t="str">
        <f>IF(
  'Production Report'!$D324,
  'Production Report'!$H324,
  ""
)</f>
        <v>SWF - 1</v>
      </c>
      <c r="H320" s="35" t="str">
        <f>IF(
  'Production Report'!$D321,
  'Production Report'!$M321,
  ""
)</f>
        <v/>
      </c>
    </row>
    <row r="321" ht="15.75" customHeight="1">
      <c r="A321" s="35" t="str">
        <f>IF(
  'Production Report'!$D325,
  text('Production Report'!$D325,"m/d/yyyy")&amp;"|"&amp;'Production Report'!$E325,
  ""
)</f>
        <v>3/17/2020|Dhaneshwar</v>
      </c>
      <c r="B321" s="35" t="str">
        <f>IF(
  'Production Report'!$D325,
  $A321&amp;"|"&amp;$H321,
  ""
)</f>
        <v>3/17/2020|Dhaneshwar|120345</v>
      </c>
      <c r="C321" s="14" t="str">
        <f>IF(
  'Production Report'!$D325,
  text('Production Report'!$D325,"m/d/yyyy")&amp;"|"&amp;F322&amp;"|"&amp;G322,
  ""
)</f>
        <v>3/17/2020|Set 5|SWF - 2</v>
      </c>
      <c r="D321" s="35" t="str">
        <f>IF(
  'Production Report'!$D321,
  'Production Report'!$E321,
  ""
)</f>
        <v>Rahul</v>
      </c>
      <c r="E321" s="35" t="str">
        <f>IF(
  'Production Report'!$D322,
  'Production Report'!$F322,
  ""
)</f>
        <v>Day</v>
      </c>
      <c r="F321" s="35" t="str">
        <f>IF(
  'Production Report'!$D325,
  'Production Report'!$G325,
  ""
)</f>
        <v>Set 5</v>
      </c>
      <c r="G321" s="35" t="str">
        <f>IF(
  'Production Report'!$D325,
  'Production Report'!$H325,
  ""
)</f>
        <v>SWF - 2</v>
      </c>
      <c r="H321" s="35" t="str">
        <f>IF(
  'Production Report'!$D322,
  'Production Report'!$M322,
  ""
)</f>
        <v>120345</v>
      </c>
    </row>
    <row r="322" ht="15.75" customHeight="1">
      <c r="A322" s="35" t="str">
        <f>IF(
  'Production Report'!$D326,
  text('Production Report'!$D326,"m/d/yyyy")&amp;"|"&amp;'Production Report'!$E326,
  ""
)</f>
        <v>3/17/2020|Arjun</v>
      </c>
      <c r="B322" s="35" t="str">
        <f>IF(
  'Production Report'!$D326,
  $A322&amp;"|"&amp;$H322,
  ""
)</f>
        <v>3/17/2020|Arjun|</v>
      </c>
      <c r="C322" s="14" t="str">
        <f>IF(
  'Production Report'!$D326,
  text('Production Report'!$D326,"m/d/yyyy")&amp;"|"&amp;F323&amp;"|"&amp;G323,
  ""
)</f>
        <v>3/17/2020|Set 1|Sheen 1</v>
      </c>
      <c r="D322" s="35" t="str">
        <f>IF(
  'Production Report'!$D322,
  'Production Report'!$E322,
  ""
)</f>
        <v>Rahul</v>
      </c>
      <c r="E322" s="35" t="str">
        <f>IF(
  'Production Report'!$D323,
  'Production Report'!$F323,
  ""
)</f>
        <v>Day</v>
      </c>
      <c r="F322" s="35" t="str">
        <f>IF(
  'Production Report'!$D326,
  'Production Report'!$G326,
  ""
)</f>
        <v>Set 5</v>
      </c>
      <c r="G322" s="35" t="str">
        <f>IF(
  'Production Report'!$D326,
  'Production Report'!$H326,
  ""
)</f>
        <v>SWF - 2</v>
      </c>
      <c r="H322" s="35" t="str">
        <f>IF(
  'Production Report'!$D323,
  'Production Report'!$M323,
  ""
)</f>
        <v/>
      </c>
    </row>
    <row r="323" ht="15.75" customHeight="1">
      <c r="A323" s="35" t="str">
        <f>IF(
  'Production Report'!$D327,
  text('Production Report'!$D327,"m/d/yyyy")&amp;"|"&amp;'Production Report'!$E327,
  ""
)</f>
        <v>3/17/2020|Rakesh</v>
      </c>
      <c r="B323" s="35" t="str">
        <f>IF(
  'Production Report'!$D327,
  $A323&amp;"|"&amp;$H323,
  ""
)</f>
        <v>3/17/2020|Rakesh|0</v>
      </c>
      <c r="C323" s="14" t="str">
        <f>IF(
  'Production Report'!$D327,
  text('Production Report'!$D327,"m/d/yyyy")&amp;"|"&amp;F324&amp;"|"&amp;G324,
  ""
)</f>
        <v>3/17/2020|Set 1|Sheen 2</v>
      </c>
      <c r="D323" s="35" t="str">
        <f>IF(
  'Production Report'!$D323,
  'Production Report'!$E323,
  ""
)</f>
        <v>Rahul</v>
      </c>
      <c r="E323" s="35" t="str">
        <f>IF(
  'Production Report'!$D324,
  'Production Report'!$F324,
  ""
)</f>
        <v>Day</v>
      </c>
      <c r="F323" s="35" t="str">
        <f>IF(
  'Production Report'!$D327,
  'Production Report'!$G327,
  ""
)</f>
        <v>Set 1</v>
      </c>
      <c r="G323" s="35" t="str">
        <f>IF(
  'Production Report'!$D327,
  'Production Report'!$H327,
  ""
)</f>
        <v>Sheen 1</v>
      </c>
      <c r="H323" s="35" t="str">
        <f>IF(
  'Production Report'!$D324,
  'Production Report'!$M324,
  ""
)</f>
        <v>0</v>
      </c>
    </row>
    <row r="324" ht="15.75" customHeight="1">
      <c r="A324" s="35" t="str">
        <f>IF(
  'Production Report'!$D328,
  text('Production Report'!$D328,"m/d/yyyy")&amp;"|"&amp;'Production Report'!$E328,
  ""
)</f>
        <v>3/17/2020|Rakesh</v>
      </c>
      <c r="B324" s="35" t="str">
        <f>IF(
  'Production Report'!$D328,
  $A324&amp;"|"&amp;$H324,
  ""
)</f>
        <v>3/17/2020|Rakesh|262573</v>
      </c>
      <c r="C324" s="14" t="str">
        <f>IF(
  'Production Report'!$D328,
  text('Production Report'!$D328,"m/d/yyyy")&amp;"|"&amp;F325&amp;"|"&amp;G325,
  ""
)</f>
        <v>3/17/2020|Set 1|Sheen 2</v>
      </c>
      <c r="D324" s="35" t="str">
        <f>IF(
  'Production Report'!$D324,
  'Production Report'!$E324,
  ""
)</f>
        <v/>
      </c>
      <c r="E324" s="35" t="str">
        <f>IF(
  'Production Report'!$D325,
  'Production Report'!$F325,
  ""
)</f>
        <v>Day</v>
      </c>
      <c r="F324" s="35" t="str">
        <f>IF(
  'Production Report'!$D328,
  'Production Report'!$G328,
  ""
)</f>
        <v>Set 1</v>
      </c>
      <c r="G324" s="35" t="str">
        <f>IF(
  'Production Report'!$D328,
  'Production Report'!$H328,
  ""
)</f>
        <v>Sheen 2</v>
      </c>
      <c r="H324" s="35" t="str">
        <f>IF(
  'Production Report'!$D325,
  'Production Report'!$M325,
  ""
)</f>
        <v>262573</v>
      </c>
    </row>
    <row r="325" ht="15.75" customHeight="1">
      <c r="A325" s="35" t="str">
        <f>IF(
  'Production Report'!$D329,
  text('Production Report'!$D329,"m/d/yyyy")&amp;"|"&amp;'Production Report'!$E329,
  ""
)</f>
        <v>3/17/2020|Rakesh</v>
      </c>
      <c r="B325" s="35" t="str">
        <f>IF(
  'Production Report'!$D329,
  $A325&amp;"|"&amp;$H325,
  ""
)</f>
        <v>3/17/2020|Rakesh|</v>
      </c>
      <c r="C325" s="14" t="str">
        <f>IF(
  'Production Report'!$D329,
  text('Production Report'!$D329,"m/d/yyyy")&amp;"|"&amp;F326&amp;"|"&amp;G326,
  ""
)</f>
        <v>3/17/2020|Set 2|Mtex- 2</v>
      </c>
      <c r="D325" s="35" t="str">
        <f>IF(
  'Production Report'!$D325,
  'Production Report'!$E325,
  ""
)</f>
        <v>Dhaneshwar</v>
      </c>
      <c r="E325" s="35" t="str">
        <f>IF(
  'Production Report'!$D326,
  'Production Report'!$F326,
  ""
)</f>
        <v>Day</v>
      </c>
      <c r="F325" s="35" t="str">
        <f>IF(
  'Production Report'!$D329,
  'Production Report'!$G329,
  ""
)</f>
        <v>Set 1</v>
      </c>
      <c r="G325" s="35" t="str">
        <f>IF(
  'Production Report'!$D329,
  'Production Report'!$H329,
  ""
)</f>
        <v>Sheen 2</v>
      </c>
      <c r="H325" s="35" t="str">
        <f>IF(
  'Production Report'!$D326,
  'Production Report'!$M326,
  ""
)</f>
        <v/>
      </c>
    </row>
    <row r="326" ht="15.75" customHeight="1">
      <c r="A326" s="35" t="str">
        <f>IF(
  'Production Report'!$D330,
  text('Production Report'!$D330,"m/d/yyyy")&amp;"|"&amp;'Production Report'!$E330,
  ""
)</f>
        <v>3/17/2020|Raj</v>
      </c>
      <c r="B326" s="35" t="str">
        <f>IF(
  'Production Report'!$D330,
  $A326&amp;"|"&amp;$H326,
  ""
)</f>
        <v>3/17/2020|Raj|203436</v>
      </c>
      <c r="C326" s="14" t="str">
        <f>IF(
  'Production Report'!$D330,
  text('Production Report'!$D330,"m/d/yyyy")&amp;"|"&amp;F327&amp;"|"&amp;G327,
  ""
)</f>
        <v>3/17/2020|Set 2|Feiya - 2</v>
      </c>
      <c r="D326" s="35" t="str">
        <f>IF(
  'Production Report'!$D326,
  'Production Report'!$E326,
  ""
)</f>
        <v>Arjun</v>
      </c>
      <c r="E326" s="35" t="str">
        <f>IF(
  'Production Report'!$D327,
  'Production Report'!$F327,
  ""
)</f>
        <v>Night</v>
      </c>
      <c r="F326" s="35" t="str">
        <f>IF(
  'Production Report'!$D330,
  'Production Report'!$G330,
  ""
)</f>
        <v>Set 2</v>
      </c>
      <c r="G326" s="35" t="str">
        <f>IF(
  'Production Report'!$D330,
  'Production Report'!$H330,
  ""
)</f>
        <v>Mtex- 2</v>
      </c>
      <c r="H326" s="35" t="str">
        <f>IF(
  'Production Report'!$D327,
  'Production Report'!$M327,
  ""
)</f>
        <v>203436</v>
      </c>
    </row>
    <row r="327" ht="15.75" customHeight="1">
      <c r="A327" s="35" t="str">
        <f>IF(
  'Production Report'!$D331,
  text('Production Report'!$D331,"m/d/yyyy")&amp;"|"&amp;'Production Report'!$E331,
  ""
)</f>
        <v>3/17/2020|</v>
      </c>
      <c r="B327" s="35" t="str">
        <f>IF(
  'Production Report'!$D331,
  $A327&amp;"|"&amp;$H327,
  ""
)</f>
        <v>3/17/2020||214707</v>
      </c>
      <c r="C327" s="14" t="str">
        <f>IF(
  'Production Report'!$D331,
  text('Production Report'!$D331,"m/d/yyyy")&amp;"|"&amp;F328&amp;"|"&amp;G328,
  ""
)</f>
        <v>3/17/2020|Set 3|Feiya - 1</v>
      </c>
      <c r="D327" s="35" t="str">
        <f>IF(
  'Production Report'!$D327,
  'Production Report'!$E327,
  ""
)</f>
        <v>Rakesh</v>
      </c>
      <c r="E327" s="35" t="str">
        <f>IF(
  'Production Report'!$D328,
  'Production Report'!$F328,
  ""
)</f>
        <v>Night</v>
      </c>
      <c r="F327" s="35" t="str">
        <f>IF(
  'Production Report'!$D331,
  'Production Report'!$G331,
  ""
)</f>
        <v>Set 2</v>
      </c>
      <c r="G327" s="35" t="str">
        <f>IF(
  'Production Report'!$D331,
  'Production Report'!$H331,
  ""
)</f>
        <v>Feiya - 2</v>
      </c>
      <c r="H327" s="35" t="str">
        <f>IF(
  'Production Report'!$D328,
  'Production Report'!$M328,
  ""
)</f>
        <v>214707</v>
      </c>
    </row>
    <row r="328" ht="15.75" customHeight="1">
      <c r="A328" s="35" t="str">
        <f>IF(
  'Production Report'!$D332,
  text('Production Report'!$D332,"m/d/yyyy")&amp;"|"&amp;'Production Report'!$E332,
  ""
)</f>
        <v>3/17/2020|Niranjan</v>
      </c>
      <c r="B328" s="35" t="str">
        <f>IF(
  'Production Report'!$D332,
  $A328&amp;"|"&amp;$H328,
  ""
)</f>
        <v>3/17/2020|Niranjan|</v>
      </c>
      <c r="C328" s="14" t="str">
        <f>IF(
  'Production Report'!$D332,
  text('Production Report'!$D332,"m/d/yyyy")&amp;"|"&amp;F329&amp;"|"&amp;G329,
  ""
)</f>
        <v>3/17/2020|Set 3|Mtex- 1</v>
      </c>
      <c r="D328" s="35" t="str">
        <f>IF(
  'Production Report'!$D328,
  'Production Report'!$E328,
  ""
)</f>
        <v>Rakesh</v>
      </c>
      <c r="E328" s="35" t="str">
        <f>IF(
  'Production Report'!$D329,
  'Production Report'!$F329,
  ""
)</f>
        <v>Night</v>
      </c>
      <c r="F328" s="35" t="str">
        <f>IF(
  'Production Report'!$D332,
  'Production Report'!$G332,
  ""
)</f>
        <v>Set 3</v>
      </c>
      <c r="G328" s="35" t="str">
        <f>IF(
  'Production Report'!$D332,
  'Production Report'!$H332,
  ""
)</f>
        <v>Feiya - 1</v>
      </c>
      <c r="H328" s="35" t="str">
        <f>IF(
  'Production Report'!$D329,
  'Production Report'!$M329,
  ""
)</f>
        <v/>
      </c>
    </row>
    <row r="329" ht="15.75" customHeight="1">
      <c r="A329" s="35" t="str">
        <f>IF(
  'Production Report'!$D333,
  text('Production Report'!$D333,"m/d/yyyy")&amp;"|"&amp;'Production Report'!$E333,
  ""
)</f>
        <v>3/17/2020|Niranjan</v>
      </c>
      <c r="B329" s="35" t="str">
        <f>IF(
  'Production Report'!$D333,
  $A329&amp;"|"&amp;$H329,
  ""
)</f>
        <v>3/17/2020|Niranjan|214018</v>
      </c>
      <c r="C329" s="14" t="str">
        <f>IF(
  'Production Report'!$D333,
  text('Production Report'!$D333,"m/d/yyyy")&amp;"|"&amp;F330&amp;"|"&amp;G330,
  ""
)</f>
        <v>3/17/2020|Set 4|24 head</v>
      </c>
      <c r="D329" s="35" t="str">
        <f>IF(
  'Production Report'!$D329,
  'Production Report'!$E329,
  ""
)</f>
        <v>Rakesh</v>
      </c>
      <c r="E329" s="35" t="str">
        <f>IF(
  'Production Report'!$D330,
  'Production Report'!$F330,
  ""
)</f>
        <v>Night</v>
      </c>
      <c r="F329" s="35" t="str">
        <f>IF(
  'Production Report'!$D333,
  'Production Report'!$G333,
  ""
)</f>
        <v>Set 3</v>
      </c>
      <c r="G329" s="35" t="str">
        <f>IF(
  'Production Report'!$D333,
  'Production Report'!$H333,
  ""
)</f>
        <v>Mtex- 1</v>
      </c>
      <c r="H329" s="35" t="str">
        <f>IF(
  'Production Report'!$D330,
  'Production Report'!$M330,
  ""
)</f>
        <v>214018</v>
      </c>
    </row>
    <row r="330" ht="15.75" customHeight="1">
      <c r="A330" s="35" t="str">
        <f>IF(
  'Production Report'!$D334,
  text('Production Report'!$D334,"m/d/yyyy")&amp;"|"&amp;'Production Report'!$E334,
  ""
)</f>
        <v>3/17/2020|Deepak Patil</v>
      </c>
      <c r="B330" s="35" t="str">
        <f>IF(
  'Production Report'!$D334,
  $A330&amp;"|"&amp;$H330,
  ""
)</f>
        <v>3/17/2020|Deepak Patil|</v>
      </c>
      <c r="C330" s="14" t="str">
        <f>IF(
  'Production Report'!$D334,
  text('Production Report'!$D334,"m/d/yyyy")&amp;"|"&amp;F331&amp;"|"&amp;G331,
  ""
)</f>
        <v>3/17/2020|Set 4|Feiya- 16</v>
      </c>
      <c r="D330" s="35" t="str">
        <f>IF(
  'Production Report'!$D330,
  'Production Report'!$E330,
  ""
)</f>
        <v>Raj</v>
      </c>
      <c r="E330" s="35" t="str">
        <f>IF(
  'Production Report'!$D331,
  'Production Report'!$F331,
  ""
)</f>
        <v>Night</v>
      </c>
      <c r="F330" s="35" t="str">
        <f>IF(
  'Production Report'!$D334,
  'Production Report'!$G334,
  ""
)</f>
        <v>Set 4</v>
      </c>
      <c r="G330" s="35" t="str">
        <f>IF(
  'Production Report'!$D334,
  'Production Report'!$H334,
  ""
)</f>
        <v>24 head</v>
      </c>
      <c r="H330" s="35" t="str">
        <f>IF(
  'Production Report'!$D331,
  'Production Report'!$M331,
  ""
)</f>
        <v/>
      </c>
    </row>
    <row r="331" ht="15.75" customHeight="1">
      <c r="A331" s="35" t="str">
        <f>IF(
  'Production Report'!$D335,
  text('Production Report'!$D335,"m/d/yyyy")&amp;"|"&amp;'Production Report'!$E335,
  ""
)</f>
        <v>3/17/2020|Deepak Patil</v>
      </c>
      <c r="B331" s="35" t="str">
        <f>IF(
  'Production Report'!$D335,
  $A331&amp;"|"&amp;$H331,
  ""
)</f>
        <v>3/17/2020|Deepak Patil|205980</v>
      </c>
      <c r="C331" s="14" t="str">
        <f>IF(
  'Production Report'!$D335,
  text('Production Report'!$D335,"m/d/yyyy")&amp;"|"&amp;F332&amp;"|"&amp;G332,
  ""
)</f>
        <v>3/17/2020|Set 5|SWF - 1</v>
      </c>
      <c r="D331" s="35" t="str">
        <f>IF(
  'Production Report'!$D331,
  'Production Report'!$E331,
  ""
)</f>
        <v/>
      </c>
      <c r="E331" s="35" t="str">
        <f>IF(
  'Production Report'!$D332,
  'Production Report'!$F332,
  ""
)</f>
        <v>Night</v>
      </c>
      <c r="F331" s="35" t="str">
        <f>IF(
  'Production Report'!$D335,
  'Production Report'!$G335,
  ""
)</f>
        <v>Set 4</v>
      </c>
      <c r="G331" s="35" t="str">
        <f>IF(
  'Production Report'!$D335,
  'Production Report'!$H335,
  ""
)</f>
        <v>Feiya- 16</v>
      </c>
      <c r="H331" s="35" t="str">
        <f>IF(
  'Production Report'!$D332,
  'Production Report'!$M332,
  ""
)</f>
        <v>205980</v>
      </c>
    </row>
    <row r="332" ht="15.75" customHeight="1">
      <c r="A332" s="35" t="str">
        <f>IF(
  'Production Report'!$D336,
  text('Production Report'!$D336,"m/d/yyyy")&amp;"|"&amp;'Production Report'!$E336,
  ""
)</f>
        <v>3/17/2020|</v>
      </c>
      <c r="B332" s="35" t="str">
        <f>IF(
  'Production Report'!$D336,
  $A332&amp;"|"&amp;$H332,
  ""
)</f>
        <v>3/17/2020||212780</v>
      </c>
      <c r="C332" s="14" t="str">
        <f>IF(
  'Production Report'!$D336,
  text('Production Report'!$D336,"m/d/yyyy")&amp;"|"&amp;F333&amp;"|"&amp;G333,
  ""
)</f>
        <v>3/17/2020|Set 5|SWF - 2</v>
      </c>
      <c r="D332" s="35" t="str">
        <f>IF(
  'Production Report'!$D332,
  'Production Report'!$E332,
  ""
)</f>
        <v>Niranjan</v>
      </c>
      <c r="E332" s="35" t="str">
        <f>IF(
  'Production Report'!$D333,
  'Production Report'!$F333,
  ""
)</f>
        <v>Night</v>
      </c>
      <c r="F332" s="35" t="str">
        <f>IF(
  'Production Report'!$D336,
  'Production Report'!$G336,
  ""
)</f>
        <v>Set 5</v>
      </c>
      <c r="G332" s="35" t="str">
        <f>IF(
  'Production Report'!$D336,
  'Production Report'!$H336,
  ""
)</f>
        <v>SWF - 1</v>
      </c>
      <c r="H332" s="35" t="str">
        <f>IF(
  'Production Report'!$D333,
  'Production Report'!$M333,
  ""
)</f>
        <v>212780</v>
      </c>
    </row>
    <row r="333" ht="15.75" customHeight="1">
      <c r="A333" s="35" t="str">
        <f>IF(
  'Production Report'!$D337,
  text('Production Report'!$D337,"m/d/yyyy")&amp;"|"&amp;'Production Report'!$E337,
  ""
)</f>
        <v>3/17/2020|Laxmikant</v>
      </c>
      <c r="B333" s="35" t="str">
        <f>IF(
  'Production Report'!$D337,
  $A333&amp;"|"&amp;$H333,
  ""
)</f>
        <v>3/17/2020|Laxmikant|125307</v>
      </c>
      <c r="C333" s="14" t="str">
        <f>IF(
  'Production Report'!$D337,
  text('Production Report'!$D337,"m/d/yyyy")&amp;"|"&amp;F334&amp;"|"&amp;G334,
  ""
)</f>
        <v>3/17/2020|Set 1|Sheen 1</v>
      </c>
      <c r="D333" s="35" t="str">
        <f>IF(
  'Production Report'!$D333,
  'Production Report'!$E333,
  ""
)</f>
        <v>Niranjan</v>
      </c>
      <c r="E333" s="35" t="str">
        <f>IF(
  'Production Report'!$D334,
  'Production Report'!$F334,
  ""
)</f>
        <v>Night</v>
      </c>
      <c r="F333" s="35" t="str">
        <f>IF(
  'Production Report'!$D337,
  'Production Report'!$G337,
  ""
)</f>
        <v>Set 5</v>
      </c>
      <c r="G333" s="35" t="str">
        <f>IF(
  'Production Report'!$D337,
  'Production Report'!$H337,
  ""
)</f>
        <v>SWF - 2</v>
      </c>
      <c r="H333" s="35" t="str">
        <f>IF(
  'Production Report'!$D334,
  'Production Report'!$M334,
  ""
)</f>
        <v>125307</v>
      </c>
    </row>
    <row r="334" ht="15.75" customHeight="1">
      <c r="A334" s="35" t="str">
        <f>IF(
  'Production Report'!$D338,
  text('Production Report'!$D338,"m/d/yyyy")&amp;"|"&amp;'Production Report'!$E338,
  ""
)</f>
        <v>3/18/2020|Keshav Patil</v>
      </c>
      <c r="B334" s="35" t="str">
        <f>IF(
  'Production Report'!$D338,
  $A334&amp;"|"&amp;$H334,
  ""
)</f>
        <v>3/18/2020|Keshav Patil|146522</v>
      </c>
      <c r="C334" s="14" t="str">
        <f>IF(
  'Production Report'!$D338,
  text('Production Report'!$D338,"m/d/yyyy")&amp;"|"&amp;F335&amp;"|"&amp;G335,
  ""
)</f>
        <v>3/18/2020|Set 1|Sheen 2</v>
      </c>
      <c r="D334" s="35" t="str">
        <f>IF(
  'Production Report'!$D334,
  'Production Report'!$E334,
  ""
)</f>
        <v>Deepak Patil</v>
      </c>
      <c r="E334" s="35" t="str">
        <f>IF(
  'Production Report'!$D335,
  'Production Report'!$F335,
  ""
)</f>
        <v>Night</v>
      </c>
      <c r="F334" s="35" t="str">
        <f>IF(
  'Production Report'!$D338,
  'Production Report'!$G338,
  ""
)</f>
        <v>Set 1</v>
      </c>
      <c r="G334" s="35" t="str">
        <f>IF(
  'Production Report'!$D338,
  'Production Report'!$H338,
  ""
)</f>
        <v>Sheen 1</v>
      </c>
      <c r="H334" s="35" t="str">
        <f>IF(
  'Production Report'!$D335,
  'Production Report'!$M335,
  ""
)</f>
        <v>146522</v>
      </c>
    </row>
    <row r="335" ht="15.75" customHeight="1">
      <c r="A335" s="35" t="str">
        <f>IF(
  'Production Report'!$D339,
  text('Production Report'!$D339,"m/d/yyyy")&amp;"|"&amp;'Production Report'!$E339,
  ""
)</f>
        <v>3/18/2020|Keshav Patil</v>
      </c>
      <c r="B335" s="35" t="str">
        <f>IF(
  'Production Report'!$D339,
  $A335&amp;"|"&amp;$H335,
  ""
)</f>
        <v>3/18/2020|Keshav Patil|0</v>
      </c>
      <c r="C335" s="14" t="str">
        <f>IF(
  'Production Report'!$D339,
  text('Production Report'!$D339,"m/d/yyyy")&amp;"|"&amp;F336&amp;"|"&amp;G336,
  ""
)</f>
        <v>3/18/2020|Set 2|Mtex- 2</v>
      </c>
      <c r="D335" s="35" t="str">
        <f>IF(
  'Production Report'!$D335,
  'Production Report'!$E335,
  ""
)</f>
        <v>Deepak Patil</v>
      </c>
      <c r="E335" s="35" t="str">
        <f>IF(
  'Production Report'!$D336,
  'Production Report'!$F336,
  ""
)</f>
        <v>Night</v>
      </c>
      <c r="F335" s="35" t="str">
        <f>IF(
  'Production Report'!$D339,
  'Production Report'!$G339,
  ""
)</f>
        <v>Set 1</v>
      </c>
      <c r="G335" s="35" t="str">
        <f>IF(
  'Production Report'!$D339,
  'Production Report'!$H339,
  ""
)</f>
        <v>Sheen 2</v>
      </c>
      <c r="H335" s="35" t="str">
        <f>IF(
  'Production Report'!$D336,
  'Production Report'!$M336,
  ""
)</f>
        <v>0</v>
      </c>
    </row>
    <row r="336" ht="15.75" customHeight="1">
      <c r="A336" s="35" t="str">
        <f>IF(
  'Production Report'!$D340,
  text('Production Report'!$D340,"m/d/yyyy")&amp;"|"&amp;'Production Report'!$E340,
  ""
)</f>
        <v>3/18/2020|Kayam</v>
      </c>
      <c r="B336" s="35" t="str">
        <f>IF(
  'Production Report'!$D340,
  $A336&amp;"|"&amp;$H336,
  ""
)</f>
        <v>3/18/2020|Kayam|224352</v>
      </c>
      <c r="C336" s="14" t="str">
        <f>IF(
  'Production Report'!$D340,
  text('Production Report'!$D340,"m/d/yyyy")&amp;"|"&amp;F337&amp;"|"&amp;G337,
  ""
)</f>
        <v>3/18/2020|Set 2|Feiya - 2</v>
      </c>
      <c r="D336" s="35" t="str">
        <f>IF(
  'Production Report'!$D336,
  'Production Report'!$E336,
  ""
)</f>
        <v/>
      </c>
      <c r="E336" s="35" t="str">
        <f>IF(
  'Production Report'!$D337,
  'Production Report'!$F337,
  ""
)</f>
        <v>Night</v>
      </c>
      <c r="F336" s="35" t="str">
        <f>IF(
  'Production Report'!$D340,
  'Production Report'!$G340,
  ""
)</f>
        <v>Set 2</v>
      </c>
      <c r="G336" s="35" t="str">
        <f>IF(
  'Production Report'!$D340,
  'Production Report'!$H340,
  ""
)</f>
        <v>Mtex- 2</v>
      </c>
      <c r="H336" s="35" t="str">
        <f>IF(
  'Production Report'!$D337,
  'Production Report'!$M337,
  ""
)</f>
        <v>224352</v>
      </c>
    </row>
    <row r="337" ht="15.75" customHeight="1">
      <c r="A337" s="35" t="str">
        <f>IF(
  'Production Report'!$D341,
  text('Production Report'!$D341,"m/d/yyyy")&amp;"|"&amp;'Production Report'!$E341,
  ""
)</f>
        <v>3/18/2020|Kayam</v>
      </c>
      <c r="B337" s="35" t="str">
        <f>IF(
  'Production Report'!$D341,
  $A337&amp;"|"&amp;$H337,
  ""
)</f>
        <v>3/18/2020|Kayam|205660</v>
      </c>
      <c r="C337" s="14" t="str">
        <f>IF(
  'Production Report'!$D341,
  text('Production Report'!$D341,"m/d/yyyy")&amp;"|"&amp;F338&amp;"|"&amp;G338,
  ""
)</f>
        <v>3/18/2020|Set 3|Feiya - 1</v>
      </c>
      <c r="D337" s="35" t="str">
        <f>IF(
  'Production Report'!$D337,
  'Production Report'!$E337,
  ""
)</f>
        <v>Laxmikant</v>
      </c>
      <c r="E337" s="35" t="str">
        <f>IF(
  'Production Report'!$D338,
  'Production Report'!$F338,
  ""
)</f>
        <v>Day</v>
      </c>
      <c r="F337" s="35" t="str">
        <f>IF(
  'Production Report'!$D341,
  'Production Report'!$G341,
  ""
)</f>
        <v>Set 2</v>
      </c>
      <c r="G337" s="35" t="str">
        <f>IF(
  'Production Report'!$D341,
  'Production Report'!$H341,
  ""
)</f>
        <v>Feiya - 2</v>
      </c>
      <c r="H337" s="35" t="str">
        <f>IF(
  'Production Report'!$D338,
  'Production Report'!$M338,
  ""
)</f>
        <v>205660</v>
      </c>
    </row>
    <row r="338" ht="15.75" customHeight="1">
      <c r="A338" s="35" t="str">
        <f>IF(
  'Production Report'!$D342,
  text('Production Report'!$D342,"m/d/yyyy")&amp;"|"&amp;'Production Report'!$E342,
  ""
)</f>
        <v>3/18/2020|Guddu</v>
      </c>
      <c r="B338" s="35" t="str">
        <f>IF(
  'Production Report'!$D342,
  $A338&amp;"|"&amp;$H338,
  ""
)</f>
        <v>3/18/2020|Guddu|217458</v>
      </c>
      <c r="C338" s="14" t="str">
        <f>IF(
  'Production Report'!$D342,
  text('Production Report'!$D342,"m/d/yyyy")&amp;"|"&amp;F339&amp;"|"&amp;G339,
  ""
)</f>
        <v>3/18/2020|Set 3|Mtex- 1</v>
      </c>
      <c r="D338" s="35" t="str">
        <f>IF(
  'Production Report'!$D338,
  'Production Report'!$E338,
  ""
)</f>
        <v>Keshav Patil</v>
      </c>
      <c r="E338" s="35" t="str">
        <f>IF(
  'Production Report'!$D339,
  'Production Report'!$F339,
  ""
)</f>
        <v>Day</v>
      </c>
      <c r="F338" s="35" t="str">
        <f>IF(
  'Production Report'!$D342,
  'Production Report'!$G342,
  ""
)</f>
        <v>Set 3</v>
      </c>
      <c r="G338" s="35" t="str">
        <f>IF(
  'Production Report'!$D342,
  'Production Report'!$H342,
  ""
)</f>
        <v>Feiya - 1</v>
      </c>
      <c r="H338" s="35" t="str">
        <f>IF(
  'Production Report'!$D339,
  'Production Report'!$M339,
  ""
)</f>
        <v>217458</v>
      </c>
    </row>
    <row r="339" ht="15.75" customHeight="1">
      <c r="A339" s="35" t="str">
        <f>IF(
  'Production Report'!$D343,
  text('Production Report'!$D343,"m/d/yyyy")&amp;"|"&amp;'Production Report'!$E343,
  ""
)</f>
        <v>3/18/2020|Anand</v>
      </c>
      <c r="B339" s="35" t="str">
        <f>IF(
  'Production Report'!$D343,
  $A339&amp;"|"&amp;$H339,
  ""
)</f>
        <v>3/18/2020|Anand|190255</v>
      </c>
      <c r="C339" s="14" t="str">
        <f>IF(
  'Production Report'!$D343,
  text('Production Report'!$D343,"m/d/yyyy")&amp;"|"&amp;F340&amp;"|"&amp;G340,
  ""
)</f>
        <v>3/18/2020|Set 4|24 head</v>
      </c>
      <c r="D339" s="35" t="str">
        <f>IF(
  'Production Report'!$D339,
  'Production Report'!$E339,
  ""
)</f>
        <v>Keshav Patil</v>
      </c>
      <c r="E339" s="35" t="str">
        <f>IF(
  'Production Report'!$D340,
  'Production Report'!$F340,
  ""
)</f>
        <v>Day</v>
      </c>
      <c r="F339" s="35" t="str">
        <f>IF(
  'Production Report'!$D343,
  'Production Report'!$G343,
  ""
)</f>
        <v>Set 3</v>
      </c>
      <c r="G339" s="35" t="str">
        <f>IF(
  'Production Report'!$D343,
  'Production Report'!$H343,
  ""
)</f>
        <v>Mtex- 1</v>
      </c>
      <c r="H339" s="35" t="str">
        <f>IF(
  'Production Report'!$D340,
  'Production Report'!$M340,
  ""
)</f>
        <v>190255</v>
      </c>
    </row>
    <row r="340" ht="15.75" customHeight="1">
      <c r="A340" s="35" t="str">
        <f>IF(
  'Production Report'!$D344,
  text('Production Report'!$D344,"m/d/yyyy")&amp;"|"&amp;'Production Report'!$E344,
  ""
)</f>
        <v>3/18/2020|Rahul</v>
      </c>
      <c r="B340" s="35" t="str">
        <f>IF(
  'Production Report'!$D344,
  $A340&amp;"|"&amp;$H340,
  ""
)</f>
        <v>3/18/2020|Rahul|208294</v>
      </c>
      <c r="C340" s="14" t="str">
        <f>IF(
  'Production Report'!$D344,
  text('Production Report'!$D344,"m/d/yyyy")&amp;"|"&amp;F341&amp;"|"&amp;G341,
  ""
)</f>
        <v>3/18/2020|Set 4|Feiya- 16</v>
      </c>
      <c r="D340" s="35" t="str">
        <f>IF(
  'Production Report'!$D340,
  'Production Report'!$E340,
  ""
)</f>
        <v>Kayam</v>
      </c>
      <c r="E340" s="35" t="str">
        <f>IF(
  'Production Report'!$D341,
  'Production Report'!$F341,
  ""
)</f>
        <v>Day</v>
      </c>
      <c r="F340" s="35" t="str">
        <f>IF(
  'Production Report'!$D344,
  'Production Report'!$G344,
  ""
)</f>
        <v>Set 4</v>
      </c>
      <c r="G340" s="35" t="str">
        <f>IF(
  'Production Report'!$D344,
  'Production Report'!$H344,
  ""
)</f>
        <v>24 head</v>
      </c>
      <c r="H340" s="35" t="str">
        <f>IF(
  'Production Report'!$D341,
  'Production Report'!$M341,
  ""
)</f>
        <v>208294</v>
      </c>
    </row>
    <row r="341" ht="15.75" customHeight="1">
      <c r="A341" s="35" t="str">
        <f>IF(
  'Production Report'!$D345,
  text('Production Report'!$D345,"m/d/yyyy")&amp;"|"&amp;'Production Report'!$E345,
  ""
)</f>
        <v>3/18/2020|Rahul</v>
      </c>
      <c r="B341" s="35" t="str">
        <f>IF(
  'Production Report'!$D345,
  $A341&amp;"|"&amp;$H341,
  ""
)</f>
        <v>3/18/2020|Rahul|148551</v>
      </c>
      <c r="C341" s="14" t="str">
        <f>IF(
  'Production Report'!$D345,
  text('Production Report'!$D345,"m/d/yyyy")&amp;"|"&amp;F342&amp;"|"&amp;G342,
  ""
)</f>
        <v>3/18/2020|Set 5|SWF - 1</v>
      </c>
      <c r="D341" s="35" t="str">
        <f>IF(
  'Production Report'!$D341,
  'Production Report'!$E341,
  ""
)</f>
        <v>Kayam</v>
      </c>
      <c r="E341" s="35" t="str">
        <f>IF(
  'Production Report'!$D342,
  'Production Report'!$F342,
  ""
)</f>
        <v>Day</v>
      </c>
      <c r="F341" s="35" t="str">
        <f>IF(
  'Production Report'!$D345,
  'Production Report'!$G345,
  ""
)</f>
        <v>Set 4</v>
      </c>
      <c r="G341" s="35" t="str">
        <f>IF(
  'Production Report'!$D345,
  'Production Report'!$H345,
  ""
)</f>
        <v>Feiya- 16</v>
      </c>
      <c r="H341" s="35" t="str">
        <f>IF(
  'Production Report'!$D342,
  'Production Report'!$M342,
  ""
)</f>
        <v>148551</v>
      </c>
    </row>
    <row r="342" ht="15.75" customHeight="1">
      <c r="A342" s="35" t="str">
        <f>IF(
  'Production Report'!$D346,
  text('Production Report'!$D346,"m/d/yyyy")&amp;"|"&amp;'Production Report'!$E346,
  ""
)</f>
        <v>3/18/2020|</v>
      </c>
      <c r="B342" s="35" t="str">
        <f>IF(
  'Production Report'!$D346,
  $A342&amp;"|"&amp;$H342,
  ""
)</f>
        <v>3/18/2020||195305</v>
      </c>
      <c r="C342" s="14" t="str">
        <f>IF(
  'Production Report'!$D346,
  text('Production Report'!$D346,"m/d/yyyy")&amp;"|"&amp;F343&amp;"|"&amp;G343,
  ""
)</f>
        <v>3/18/2020|Set 5|SWF - 2</v>
      </c>
      <c r="D342" s="35" t="str">
        <f>IF(
  'Production Report'!$D342,
  'Production Report'!$E342,
  ""
)</f>
        <v>Guddu</v>
      </c>
      <c r="E342" s="35" t="str">
        <f>IF(
  'Production Report'!$D343,
  'Production Report'!$F343,
  ""
)</f>
        <v>Day</v>
      </c>
      <c r="F342" s="35" t="str">
        <f>IF(
  'Production Report'!$D346,
  'Production Report'!$G346,
  ""
)</f>
        <v>Set 5</v>
      </c>
      <c r="G342" s="35" t="str">
        <f>IF(
  'Production Report'!$D346,
  'Production Report'!$H346,
  ""
)</f>
        <v>SWF - 1</v>
      </c>
      <c r="H342" s="35" t="str">
        <f>IF(
  'Production Report'!$D343,
  'Production Report'!$M343,
  ""
)</f>
        <v>195305</v>
      </c>
    </row>
    <row r="343" ht="15.75" customHeight="1">
      <c r="A343" s="35" t="str">
        <f>IF(
  'Production Report'!$D347,
  text('Production Report'!$D347,"m/d/yyyy")&amp;"|"&amp;'Production Report'!$E347,
  ""
)</f>
        <v>3/18/2020|Dhaneshwar</v>
      </c>
      <c r="B343" s="35" t="str">
        <f>IF(
  'Production Report'!$D347,
  $A343&amp;"|"&amp;$H343,
  ""
)</f>
        <v>3/18/2020|Dhaneshwar|120721</v>
      </c>
      <c r="C343" s="14" t="str">
        <f>IF(
  'Production Report'!$D347,
  text('Production Report'!$D347,"m/d/yyyy")&amp;"|"&amp;F344&amp;"|"&amp;G344,
  ""
)</f>
        <v>3/18/2020|Set 5|SWF - 2</v>
      </c>
      <c r="D343" s="35" t="str">
        <f>IF(
  'Production Report'!$D343,
  'Production Report'!$E343,
  ""
)</f>
        <v>Anand</v>
      </c>
      <c r="E343" s="35" t="str">
        <f>IF(
  'Production Report'!$D344,
  'Production Report'!$F344,
  ""
)</f>
        <v>Day</v>
      </c>
      <c r="F343" s="35" t="str">
        <f>IF(
  'Production Report'!$D347,
  'Production Report'!$G347,
  ""
)</f>
        <v>Set 5</v>
      </c>
      <c r="G343" s="35" t="str">
        <f>IF(
  'Production Report'!$D347,
  'Production Report'!$H347,
  ""
)</f>
        <v>SWF - 2</v>
      </c>
      <c r="H343" s="35" t="str">
        <f>IF(
  'Production Report'!$D344,
  'Production Report'!$M344,
  ""
)</f>
        <v>120721</v>
      </c>
    </row>
    <row r="344" ht="15.75" customHeight="1">
      <c r="A344" s="35" t="str">
        <f>IF(
  'Production Report'!$D348,
  text('Production Report'!$D348,"m/d/yyyy")&amp;"|"&amp;'Production Report'!$E348,
  ""
)</f>
        <v>3/18/2020|Arjun</v>
      </c>
      <c r="B344" s="35" t="str">
        <f>IF(
  'Production Report'!$D348,
  $A344&amp;"|"&amp;$H344,
  ""
)</f>
        <v>3/18/2020|Arjun|140261</v>
      </c>
      <c r="C344" s="14" t="str">
        <f>IF(
  'Production Report'!$D348,
  text('Production Report'!$D348,"m/d/yyyy")&amp;"|"&amp;F345&amp;"|"&amp;G345,
  ""
)</f>
        <v>3/18/2020|Set 1|Sheen 1</v>
      </c>
      <c r="D344" s="35" t="str">
        <f>IF(
  'Production Report'!$D344,
  'Production Report'!$E344,
  ""
)</f>
        <v>Rahul</v>
      </c>
      <c r="E344" s="35" t="str">
        <f>IF(
  'Production Report'!$D345,
  'Production Report'!$F345,
  ""
)</f>
        <v>Day</v>
      </c>
      <c r="F344" s="35" t="str">
        <f>IF(
  'Production Report'!$D348,
  'Production Report'!$G348,
  ""
)</f>
        <v>Set 5</v>
      </c>
      <c r="G344" s="35" t="str">
        <f>IF(
  'Production Report'!$D348,
  'Production Report'!$H348,
  ""
)</f>
        <v>SWF - 2</v>
      </c>
      <c r="H344" s="35" t="str">
        <f>IF(
  'Production Report'!$D345,
  'Production Report'!$M345,
  ""
)</f>
        <v>140261</v>
      </c>
    </row>
    <row r="345" ht="15.75" customHeight="1">
      <c r="A345" s="35" t="str">
        <f>IF(
  'Production Report'!$D349,
  text('Production Report'!$D349,"m/d/yyyy")&amp;"|"&amp;'Production Report'!$E349,
  ""
)</f>
        <v>3/18/2020|Rakesh </v>
      </c>
      <c r="B345" s="35" t="str">
        <f>IF(
  'Production Report'!$D349,
  $A345&amp;"|"&amp;$H345,
  ""
)</f>
        <v>3/18/2020|Rakesh |0</v>
      </c>
      <c r="C345" s="14" t="str">
        <f>IF(
  'Production Report'!$D349,
  text('Production Report'!$D349,"m/d/yyyy")&amp;"|"&amp;F346&amp;"|"&amp;G346,
  ""
)</f>
        <v>3/18/2020|Set 1|Sheen 2</v>
      </c>
      <c r="D345" s="35" t="str">
        <f>IF(
  'Production Report'!$D345,
  'Production Report'!$E345,
  ""
)</f>
        <v>Rahul</v>
      </c>
      <c r="E345" s="35" t="str">
        <f>IF(
  'Production Report'!$D346,
  'Production Report'!$F346,
  ""
)</f>
        <v>Day</v>
      </c>
      <c r="F345" s="35" t="str">
        <f>IF(
  'Production Report'!$D349,
  'Production Report'!$G349,
  ""
)</f>
        <v>Set 1</v>
      </c>
      <c r="G345" s="35" t="str">
        <f>IF(
  'Production Report'!$D349,
  'Production Report'!$H349,
  ""
)</f>
        <v>Sheen 1</v>
      </c>
      <c r="H345" s="35" t="str">
        <f>IF(
  'Production Report'!$D346,
  'Production Report'!$M346,
  ""
)</f>
        <v>0</v>
      </c>
    </row>
    <row r="346" ht="15.75" customHeight="1">
      <c r="A346" s="35" t="str">
        <f>IF(
  'Production Report'!$D350,
  text('Production Report'!$D350,"m/d/yyyy")&amp;"|"&amp;'Production Report'!$E350,
  ""
)</f>
        <v>3/18/2020|Rakesh </v>
      </c>
      <c r="B346" s="35" t="str">
        <f>IF(
  'Production Report'!$D350,
  $A346&amp;"|"&amp;$H346,
  ""
)</f>
        <v>3/18/2020|Rakesh |225601</v>
      </c>
      <c r="C346" s="14" t="str">
        <f>IF(
  'Production Report'!$D350,
  text('Production Report'!$D350,"m/d/yyyy")&amp;"|"&amp;F347&amp;"|"&amp;G347,
  ""
)</f>
        <v>3/18/2020|Set 2|Mtex- 2</v>
      </c>
      <c r="D346" s="35" t="str">
        <f>IF(
  'Production Report'!$D346,
  'Production Report'!$E346,
  ""
)</f>
        <v/>
      </c>
      <c r="E346" s="35" t="str">
        <f>IF(
  'Production Report'!$D347,
  'Production Report'!$F347,
  ""
)</f>
        <v>Day</v>
      </c>
      <c r="F346" s="35" t="str">
        <f>IF(
  'Production Report'!$D350,
  'Production Report'!$G350,
  ""
)</f>
        <v>Set 1</v>
      </c>
      <c r="G346" s="35" t="str">
        <f>IF(
  'Production Report'!$D350,
  'Production Report'!$H350,
  ""
)</f>
        <v>Sheen 2</v>
      </c>
      <c r="H346" s="35" t="str">
        <f>IF(
  'Production Report'!$D347,
  'Production Report'!$M347,
  ""
)</f>
        <v>225601</v>
      </c>
    </row>
    <row r="347" ht="15.75" customHeight="1">
      <c r="A347" s="35" t="str">
        <f>IF(
  'Production Report'!$D351,
  text('Production Report'!$D351,"m/d/yyyy")&amp;"|"&amp;'Production Report'!$E351,
  ""
)</f>
        <v>3/18/2020|Raj</v>
      </c>
      <c r="B347" s="35" t="str">
        <f>IF(
  'Production Report'!$D351,
  $A347&amp;"|"&amp;$H347,
  ""
)</f>
        <v>3/18/2020|Raj|</v>
      </c>
      <c r="C347" s="14" t="str">
        <f>IF(
  'Production Report'!$D351,
  text('Production Report'!$D351,"m/d/yyyy")&amp;"|"&amp;F348&amp;"|"&amp;G348,
  ""
)</f>
        <v>3/18/2020|Set 2|Feiya - 2</v>
      </c>
      <c r="D347" s="35" t="str">
        <f>IF(
  'Production Report'!$D347,
  'Production Report'!$E347,
  ""
)</f>
        <v>Dhaneshwar</v>
      </c>
      <c r="E347" s="35" t="str">
        <f>IF(
  'Production Report'!$D348,
  'Production Report'!$F348,
  ""
)</f>
        <v>Day</v>
      </c>
      <c r="F347" s="35" t="str">
        <f>IF(
  'Production Report'!$D351,
  'Production Report'!$G351,
  ""
)</f>
        <v>Set 2</v>
      </c>
      <c r="G347" s="35" t="str">
        <f>IF(
  'Production Report'!$D351,
  'Production Report'!$H351,
  ""
)</f>
        <v>Mtex- 2</v>
      </c>
      <c r="H347" s="35" t="str">
        <f>IF(
  'Production Report'!$D348,
  'Production Report'!$M348,
  ""
)</f>
        <v/>
      </c>
    </row>
    <row r="348" ht="15.75" customHeight="1">
      <c r="A348" s="35" t="str">
        <f>IF(
  'Production Report'!$D352,
  text('Production Report'!$D352,"m/d/yyyy")&amp;"|"&amp;'Production Report'!$E352,
  ""
)</f>
        <v>3/18/2020|</v>
      </c>
      <c r="B348" s="35" t="str">
        <f>IF(
  'Production Report'!$D352,
  $A348&amp;"|"&amp;$H348,
  ""
)</f>
        <v>3/18/2020||176005</v>
      </c>
      <c r="C348" s="14" t="str">
        <f>IF(
  'Production Report'!$D352,
  text('Production Report'!$D352,"m/d/yyyy")&amp;"|"&amp;F349&amp;"|"&amp;G349,
  ""
)</f>
        <v>3/18/2020|Set 3|Feiya - 1</v>
      </c>
      <c r="D348" s="35" t="str">
        <f>IF(
  'Production Report'!$D348,
  'Production Report'!$E348,
  ""
)</f>
        <v>Arjun</v>
      </c>
      <c r="E348" s="35" t="str">
        <f>IF(
  'Production Report'!$D349,
  'Production Report'!$F349,
  ""
)</f>
        <v>Night</v>
      </c>
      <c r="F348" s="35" t="str">
        <f>IF(
  'Production Report'!$D352,
  'Production Report'!$G352,
  ""
)</f>
        <v>Set 2</v>
      </c>
      <c r="G348" s="35" t="str">
        <f>IF(
  'Production Report'!$D352,
  'Production Report'!$H352,
  ""
)</f>
        <v>Feiya - 2</v>
      </c>
      <c r="H348" s="35" t="str">
        <f>IF(
  'Production Report'!$D349,
  'Production Report'!$M349,
  ""
)</f>
        <v>176005</v>
      </c>
    </row>
    <row r="349" ht="15.75" customHeight="1">
      <c r="A349" s="35" t="str">
        <f>IF(
  'Production Report'!$D353,
  text('Production Report'!$D353,"m/d/yyyy")&amp;"|"&amp;'Production Report'!$E353,
  ""
)</f>
        <v>3/18/2020|Niranjan</v>
      </c>
      <c r="B349" s="35" t="str">
        <f>IF(
  'Production Report'!$D353,
  $A349&amp;"|"&amp;$H349,
  ""
)</f>
        <v>3/18/2020|Niranjan|222209</v>
      </c>
      <c r="C349" s="14" t="str">
        <f>IF(
  'Production Report'!$D353,
  text('Production Report'!$D353,"m/d/yyyy")&amp;"|"&amp;F350&amp;"|"&amp;G350,
  ""
)</f>
        <v>3/18/2020|Set 3|Feiya - 1</v>
      </c>
      <c r="D349" s="35" t="str">
        <f>IF(
  'Production Report'!$D349,
  'Production Report'!$E349,
  ""
)</f>
        <v>Rakesh </v>
      </c>
      <c r="E349" s="35" t="str">
        <f>IF(
  'Production Report'!$D350,
  'Production Report'!$F350,
  ""
)</f>
        <v>Night</v>
      </c>
      <c r="F349" s="35" t="str">
        <f>IF(
  'Production Report'!$D353,
  'Production Report'!$G353,
  ""
)</f>
        <v>Set 3</v>
      </c>
      <c r="G349" s="35" t="str">
        <f>IF(
  'Production Report'!$D353,
  'Production Report'!$H353,
  ""
)</f>
        <v>Feiya - 1</v>
      </c>
      <c r="H349" s="35" t="str">
        <f>IF(
  'Production Report'!$D350,
  'Production Report'!$M350,
  ""
)</f>
        <v>222209</v>
      </c>
    </row>
    <row r="350" ht="15.75" customHeight="1">
      <c r="A350" s="35" t="str">
        <f>IF(
  'Production Report'!$D354,
  text('Production Report'!$D354,"m/d/yyyy")&amp;"|"&amp;'Production Report'!$E354,
  ""
)</f>
        <v>3/18/2020|Niranjan</v>
      </c>
      <c r="B350" s="35" t="str">
        <f>IF(
  'Production Report'!$D354,
  $A350&amp;"|"&amp;$H350,
  ""
)</f>
        <v>3/18/2020|Niranjan|163188</v>
      </c>
      <c r="C350" s="14" t="str">
        <f>IF(
  'Production Report'!$D354,
  text('Production Report'!$D354,"m/d/yyyy")&amp;"|"&amp;F351&amp;"|"&amp;G351,
  ""
)</f>
        <v>3/18/2020|Set 3|Mtex- 1</v>
      </c>
      <c r="D350" s="35" t="str">
        <f>IF(
  'Production Report'!$D350,
  'Production Report'!$E350,
  ""
)</f>
        <v>Rakesh </v>
      </c>
      <c r="E350" s="35" t="str">
        <f>IF(
  'Production Report'!$D351,
  'Production Report'!$F351,
  ""
)</f>
        <v>Night</v>
      </c>
      <c r="F350" s="35" t="str">
        <f>IF(
  'Production Report'!$D354,
  'Production Report'!$G354,
  ""
)</f>
        <v>Set 3</v>
      </c>
      <c r="G350" s="35" t="str">
        <f>IF(
  'Production Report'!$D354,
  'Production Report'!$H354,
  ""
)</f>
        <v>Feiya - 1</v>
      </c>
      <c r="H350" s="35" t="str">
        <f>IF(
  'Production Report'!$D351,
  'Production Report'!$M351,
  ""
)</f>
        <v>163188</v>
      </c>
    </row>
    <row r="351" ht="15.75" customHeight="1">
      <c r="A351" s="35" t="str">
        <f>IF(
  'Production Report'!$D355,
  text('Production Report'!$D355,"m/d/yyyy")&amp;"|"&amp;'Production Report'!$E355,
  ""
)</f>
        <v>3/18/2020|Niranjan</v>
      </c>
      <c r="B351" s="35" t="str">
        <f>IF(
  'Production Report'!$D355,
  $A351&amp;"|"&amp;$H351,
  ""
)</f>
        <v>3/18/2020|Niranjan|</v>
      </c>
      <c r="C351" s="14" t="str">
        <f>IF(
  'Production Report'!$D355,
  text('Production Report'!$D355,"m/d/yyyy")&amp;"|"&amp;F352&amp;"|"&amp;G352,
  ""
)</f>
        <v>3/18/2020|Set 4|24 head</v>
      </c>
      <c r="D351" s="35" t="str">
        <f>IF(
  'Production Report'!$D351,
  'Production Report'!$E351,
  ""
)</f>
        <v>Raj</v>
      </c>
      <c r="E351" s="35" t="str">
        <f>IF(
  'Production Report'!$D352,
  'Production Report'!$F352,
  ""
)</f>
        <v>Night</v>
      </c>
      <c r="F351" s="35" t="str">
        <f>IF(
  'Production Report'!$D355,
  'Production Report'!$G355,
  ""
)</f>
        <v>Set 3</v>
      </c>
      <c r="G351" s="35" t="str">
        <f>IF(
  'Production Report'!$D355,
  'Production Report'!$H355,
  ""
)</f>
        <v>Mtex- 1</v>
      </c>
      <c r="H351" s="35" t="str">
        <f>IF(
  'Production Report'!$D352,
  'Production Report'!$M352,
  ""
)</f>
        <v/>
      </c>
    </row>
    <row r="352" ht="15.75" customHeight="1">
      <c r="A352" s="35" t="str">
        <f>IF(
  'Production Report'!$D356,
  text('Production Report'!$D356,"m/d/yyyy")&amp;"|"&amp;'Production Report'!$E356,
  ""
)</f>
        <v>3/18/2020|Deepak Patil</v>
      </c>
      <c r="B352" s="35" t="str">
        <f>IF(
  'Production Report'!$D356,
  $A352&amp;"|"&amp;$H352,
  ""
)</f>
        <v>3/18/2020|Deepak Patil|166448</v>
      </c>
      <c r="C352" s="14" t="str">
        <f>IF(
  'Production Report'!$D356,
  text('Production Report'!$D356,"m/d/yyyy")&amp;"|"&amp;F353&amp;"|"&amp;G353,
  ""
)</f>
        <v>3/18/2020|Set 4|Feiya- 16</v>
      </c>
      <c r="D352" s="35" t="str">
        <f>IF(
  'Production Report'!$D352,
  'Production Report'!$E352,
  ""
)</f>
        <v/>
      </c>
      <c r="E352" s="35" t="str">
        <f>IF(
  'Production Report'!$D353,
  'Production Report'!$F353,
  ""
)</f>
        <v>Night</v>
      </c>
      <c r="F352" s="35" t="str">
        <f>IF(
  'Production Report'!$D356,
  'Production Report'!$G356,
  ""
)</f>
        <v>Set 4</v>
      </c>
      <c r="G352" s="35" t="str">
        <f>IF(
  'Production Report'!$D356,
  'Production Report'!$H356,
  ""
)</f>
        <v>24 head</v>
      </c>
      <c r="H352" s="35" t="str">
        <f>IF(
  'Production Report'!$D353,
  'Production Report'!$M353,
  ""
)</f>
        <v>166448</v>
      </c>
    </row>
    <row r="353" ht="15.75" customHeight="1">
      <c r="A353" s="35" t="str">
        <f>IF(
  'Production Report'!$D357,
  text('Production Report'!$D357,"m/d/yyyy")&amp;"|"&amp;'Production Report'!$E357,
  ""
)</f>
        <v>3/18/2020|Deepak Patil</v>
      </c>
      <c r="B353" s="35" t="str">
        <f>IF(
  'Production Report'!$D357,
  $A353&amp;"|"&amp;$H353,
  ""
)</f>
        <v>3/18/2020|Deepak Patil|</v>
      </c>
      <c r="C353" s="14" t="str">
        <f>IF(
  'Production Report'!$D357,
  text('Production Report'!$D357,"m/d/yyyy")&amp;"|"&amp;F354&amp;"|"&amp;G354,
  ""
)</f>
        <v>3/18/2020|Set 5|SWF - 1</v>
      </c>
      <c r="D353" s="35" t="str">
        <f>IF(
  'Production Report'!$D353,
  'Production Report'!$E353,
  ""
)</f>
        <v>Niranjan</v>
      </c>
      <c r="E353" s="35" t="str">
        <f>IF(
  'Production Report'!$D354,
  'Production Report'!$F354,
  ""
)</f>
        <v>Night</v>
      </c>
      <c r="F353" s="35" t="str">
        <f>IF(
  'Production Report'!$D357,
  'Production Report'!$G357,
  ""
)</f>
        <v>Set 4</v>
      </c>
      <c r="G353" s="35" t="str">
        <f>IF(
  'Production Report'!$D357,
  'Production Report'!$H357,
  ""
)</f>
        <v>Feiya- 16</v>
      </c>
      <c r="H353" s="35" t="str">
        <f>IF(
  'Production Report'!$D354,
  'Production Report'!$M354,
  ""
)</f>
        <v/>
      </c>
    </row>
    <row r="354" ht="15.75" customHeight="1">
      <c r="A354" s="35" t="str">
        <f>IF(
  'Production Report'!$D358,
  text('Production Report'!$D358,"m/d/yyyy")&amp;"|"&amp;'Production Report'!$E358,
  ""
)</f>
        <v>3/18/2020|</v>
      </c>
      <c r="B354" s="35" t="str">
        <f>IF(
  'Production Report'!$D358,
  $A354&amp;"|"&amp;$H354,
  ""
)</f>
        <v>3/18/2020||190480</v>
      </c>
      <c r="C354" s="14" t="str">
        <f>IF(
  'Production Report'!$D358,
  text('Production Report'!$D358,"m/d/yyyy")&amp;"|"&amp;F355&amp;"|"&amp;G355,
  ""
)</f>
        <v>3/18/2020|Set 5|SWF - 2</v>
      </c>
      <c r="D354" s="35" t="str">
        <f>IF(
  'Production Report'!$D354,
  'Production Report'!$E354,
  ""
)</f>
        <v>Niranjan</v>
      </c>
      <c r="E354" s="35" t="str">
        <f>IF(
  'Production Report'!$D355,
  'Production Report'!$F355,
  ""
)</f>
        <v>Night</v>
      </c>
      <c r="F354" s="35" t="str">
        <f>IF(
  'Production Report'!$D358,
  'Production Report'!$G358,
  ""
)</f>
        <v>Set 5</v>
      </c>
      <c r="G354" s="35" t="str">
        <f>IF(
  'Production Report'!$D358,
  'Production Report'!$H358,
  ""
)</f>
        <v>SWF - 1</v>
      </c>
      <c r="H354" s="35" t="str">
        <f>IF(
  'Production Report'!$D355,
  'Production Report'!$M355,
  ""
)</f>
        <v>190480</v>
      </c>
    </row>
    <row r="355" ht="15.75" customHeight="1">
      <c r="A355" s="35" t="str">
        <f>IF(
  'Production Report'!$D359,
  text('Production Report'!$D359,"m/d/yyyy")&amp;"|"&amp;'Production Report'!$E359,
  ""
)</f>
        <v>3/18/2020|Laxmikant</v>
      </c>
      <c r="B355" s="35" t="str">
        <f>IF(
  'Production Report'!$D359,
  $A355&amp;"|"&amp;$H355,
  ""
)</f>
        <v>3/18/2020|Laxmikant|135836</v>
      </c>
      <c r="C355" s="14" t="str">
        <f>IF(
  'Production Report'!$D359,
  text('Production Report'!$D359,"m/d/yyyy")&amp;"|"&amp;F356&amp;"|"&amp;G356,
  ""
)</f>
        <v>3/18/2020|Set 1|Sheen 1</v>
      </c>
      <c r="D355" s="35" t="str">
        <f>IF(
  'Production Report'!$D355,
  'Production Report'!$E355,
  ""
)</f>
        <v>Niranjan</v>
      </c>
      <c r="E355" s="35" t="str">
        <f>IF(
  'Production Report'!$D356,
  'Production Report'!$F356,
  ""
)</f>
        <v>Night</v>
      </c>
      <c r="F355" s="35" t="str">
        <f>IF(
  'Production Report'!$D359,
  'Production Report'!$G359,
  ""
)</f>
        <v>Set 5</v>
      </c>
      <c r="G355" s="35" t="str">
        <f>IF(
  'Production Report'!$D359,
  'Production Report'!$H359,
  ""
)</f>
        <v>SWF - 2</v>
      </c>
      <c r="H355" s="35" t="str">
        <f>IF(
  'Production Report'!$D356,
  'Production Report'!$M356,
  ""
)</f>
        <v>135836</v>
      </c>
    </row>
    <row r="356" ht="15.75" customHeight="1">
      <c r="A356" s="35" t="str">
        <f>IF(
  'Production Report'!$D360,
  text('Production Report'!$D360,"m/d/yyyy")&amp;"|"&amp;'Production Report'!$E360,
  ""
)</f>
        <v>3/19/2020|Keshav Patil</v>
      </c>
      <c r="B356" s="35" t="str">
        <f>IF(
  'Production Report'!$D360,
  $A356&amp;"|"&amp;$H356,
  ""
)</f>
        <v>3/19/2020|Keshav Patil|151843</v>
      </c>
      <c r="C356" s="14" t="str">
        <f>IF(
  'Production Report'!$D360,
  text('Production Report'!$D360,"m/d/yyyy")&amp;"|"&amp;F357&amp;"|"&amp;G357,
  ""
)</f>
        <v>3/19/2020|Set 1|Sheen 2</v>
      </c>
      <c r="D356" s="35" t="str">
        <f>IF(
  'Production Report'!$D356,
  'Production Report'!$E356,
  ""
)</f>
        <v>Deepak Patil</v>
      </c>
      <c r="E356" s="35" t="str">
        <f>IF(
  'Production Report'!$D357,
  'Production Report'!$F357,
  ""
)</f>
        <v>Night</v>
      </c>
      <c r="F356" s="35" t="str">
        <f>IF(
  'Production Report'!$D360,
  'Production Report'!$G360,
  ""
)</f>
        <v>Set 1</v>
      </c>
      <c r="G356" s="35" t="str">
        <f>IF(
  'Production Report'!$D360,
  'Production Report'!$H360,
  ""
)</f>
        <v>Sheen 1</v>
      </c>
      <c r="H356" s="35" t="str">
        <f>IF(
  'Production Report'!$D357,
  'Production Report'!$M357,
  ""
)</f>
        <v>151843</v>
      </c>
    </row>
    <row r="357" ht="15.75" customHeight="1">
      <c r="A357" s="35" t="str">
        <f>IF(
  'Production Report'!$D361,
  text('Production Report'!$D361,"m/d/yyyy")&amp;"|"&amp;'Production Report'!$E361,
  ""
)</f>
        <v>3/19/2020|Keshav Patil</v>
      </c>
      <c r="B357" s="35" t="str">
        <f>IF(
  'Production Report'!$D361,
  $A357&amp;"|"&amp;$H357,
  ""
)</f>
        <v>3/19/2020|Keshav Patil|0</v>
      </c>
      <c r="C357" s="14" t="str">
        <f>IF(
  'Production Report'!$D361,
  text('Production Report'!$D361,"m/d/yyyy")&amp;"|"&amp;F358&amp;"|"&amp;G358,
  ""
)</f>
        <v>3/19/2020|Set 2|Mtex- 2</v>
      </c>
      <c r="D357" s="35" t="str">
        <f>IF(
  'Production Report'!$D357,
  'Production Report'!$E357,
  ""
)</f>
        <v>Deepak Patil</v>
      </c>
      <c r="E357" s="35" t="str">
        <f>IF(
  'Production Report'!$D358,
  'Production Report'!$F358,
  ""
)</f>
        <v>Night</v>
      </c>
      <c r="F357" s="35" t="str">
        <f>IF(
  'Production Report'!$D361,
  'Production Report'!$G361,
  ""
)</f>
        <v>Set 1</v>
      </c>
      <c r="G357" s="35" t="str">
        <f>IF(
  'Production Report'!$D361,
  'Production Report'!$H361,
  ""
)</f>
        <v>Sheen 2</v>
      </c>
      <c r="H357" s="35" t="str">
        <f>IF(
  'Production Report'!$D358,
  'Production Report'!$M358,
  ""
)</f>
        <v>0</v>
      </c>
    </row>
    <row r="358" ht="15.75" customHeight="1">
      <c r="A358" s="35" t="str">
        <f>IF(
  'Production Report'!$D362,
  text('Production Report'!$D362,"m/d/yyyy")&amp;"|"&amp;'Production Report'!$E362,
  ""
)</f>
        <v>3/19/2020|Kayam</v>
      </c>
      <c r="B358" s="35" t="str">
        <f>IF(
  'Production Report'!$D362,
  $A358&amp;"|"&amp;$H358,
  ""
)</f>
        <v>3/19/2020|Kayam|165625</v>
      </c>
      <c r="C358" s="14" t="str">
        <f>IF(
  'Production Report'!$D362,
  text('Production Report'!$D362,"m/d/yyyy")&amp;"|"&amp;F359&amp;"|"&amp;G359,
  ""
)</f>
        <v>3/19/2020|Set 2|Feiya - 2</v>
      </c>
      <c r="D358" s="35" t="str">
        <f>IF(
  'Production Report'!$D358,
  'Production Report'!$E358,
  ""
)</f>
        <v/>
      </c>
      <c r="E358" s="35" t="str">
        <f>IF(
  'Production Report'!$D359,
  'Production Report'!$F359,
  ""
)</f>
        <v>Night</v>
      </c>
      <c r="F358" s="35" t="str">
        <f>IF(
  'Production Report'!$D362,
  'Production Report'!$G362,
  ""
)</f>
        <v>Set 2</v>
      </c>
      <c r="G358" s="35" t="str">
        <f>IF(
  'Production Report'!$D362,
  'Production Report'!$H362,
  ""
)</f>
        <v>Mtex- 2</v>
      </c>
      <c r="H358" s="35" t="str">
        <f>IF(
  'Production Report'!$D359,
  'Production Report'!$M359,
  ""
)</f>
        <v>165625</v>
      </c>
    </row>
    <row r="359" ht="15.75" customHeight="1">
      <c r="A359" s="35" t="str">
        <f>IF(
  'Production Report'!$D363,
  text('Production Report'!$D363,"m/d/yyyy")&amp;"|"&amp;'Production Report'!$E363,
  ""
)</f>
        <v>3/19/2020|Kayam</v>
      </c>
      <c r="B359" s="35" t="str">
        <f>IF(
  'Production Report'!$D363,
  $A359&amp;"|"&amp;$H359,
  ""
)</f>
        <v>3/19/2020|Kayam|215155</v>
      </c>
      <c r="C359" s="14" t="str">
        <f>IF(
  'Production Report'!$D363,
  text('Production Report'!$D363,"m/d/yyyy")&amp;"|"&amp;F360&amp;"|"&amp;G360,
  ""
)</f>
        <v>3/19/2020|Set 3|Feiya - 1</v>
      </c>
      <c r="D359" s="35" t="str">
        <f>IF(
  'Production Report'!$D359,
  'Production Report'!$E359,
  ""
)</f>
        <v>Laxmikant</v>
      </c>
      <c r="E359" s="35" t="str">
        <f>IF(
  'Production Report'!$D360,
  'Production Report'!$F360,
  ""
)</f>
        <v>Day</v>
      </c>
      <c r="F359" s="35" t="str">
        <f>IF(
  'Production Report'!$D363,
  'Production Report'!$G363,
  ""
)</f>
        <v>Set 2</v>
      </c>
      <c r="G359" s="35" t="str">
        <f>IF(
  'Production Report'!$D363,
  'Production Report'!$H363,
  ""
)</f>
        <v>Feiya - 2</v>
      </c>
      <c r="H359" s="35" t="str">
        <f>IF(
  'Production Report'!$D360,
  'Production Report'!$M360,
  ""
)</f>
        <v>215155</v>
      </c>
    </row>
    <row r="360" ht="15.75" customHeight="1">
      <c r="A360" s="35" t="str">
        <f>IF(
  'Production Report'!$D364,
  text('Production Report'!$D364,"m/d/yyyy")&amp;"|"&amp;'Production Report'!$E364,
  ""
)</f>
        <v>3/19/2020|Anand</v>
      </c>
      <c r="B360" s="35" t="str">
        <f>IF(
  'Production Report'!$D364,
  $A360&amp;"|"&amp;$H360,
  ""
)</f>
        <v>3/19/2020|Anand|225321</v>
      </c>
      <c r="C360" s="14" t="str">
        <f>IF(
  'Production Report'!$D364,
  text('Production Report'!$D364,"m/d/yyyy")&amp;"|"&amp;F361&amp;"|"&amp;G361,
  ""
)</f>
        <v>3/19/2020|Set 3|Mtex- 1</v>
      </c>
      <c r="D360" s="35" t="str">
        <f>IF(
  'Production Report'!$D360,
  'Production Report'!$E360,
  ""
)</f>
        <v>Keshav Patil</v>
      </c>
      <c r="E360" s="35" t="str">
        <f>IF(
  'Production Report'!$D361,
  'Production Report'!$F361,
  ""
)</f>
        <v>Day</v>
      </c>
      <c r="F360" s="35" t="str">
        <f>IF(
  'Production Report'!$D364,
  'Production Report'!$G364,
  ""
)</f>
        <v>Set 3</v>
      </c>
      <c r="G360" s="35" t="str">
        <f>IF(
  'Production Report'!$D364,
  'Production Report'!$H364,
  ""
)</f>
        <v>Feiya - 1</v>
      </c>
      <c r="H360" s="35" t="str">
        <f>IF(
  'Production Report'!$D361,
  'Production Report'!$M361,
  ""
)</f>
        <v>225321</v>
      </c>
    </row>
    <row r="361" ht="15.75" customHeight="1">
      <c r="A361" s="35" t="str">
        <f>IF(
  'Production Report'!$D365,
  text('Production Report'!$D365,"m/d/yyyy")&amp;"|"&amp;'Production Report'!$E365,
  ""
)</f>
        <v>3/19/2020|Anand</v>
      </c>
      <c r="B361" s="35" t="str">
        <f>IF(
  'Production Report'!$D365,
  $A361&amp;"|"&amp;$H361,
  ""
)</f>
        <v>3/19/2020|Anand|155966</v>
      </c>
      <c r="C361" s="14" t="str">
        <f>IF(
  'Production Report'!$D365,
  text('Production Report'!$D365,"m/d/yyyy")&amp;"|"&amp;F362&amp;"|"&amp;G362,
  ""
)</f>
        <v>3/19/2020|Set 4|24 head</v>
      </c>
      <c r="D361" s="35" t="str">
        <f>IF(
  'Production Report'!$D361,
  'Production Report'!$E361,
  ""
)</f>
        <v>Keshav Patil</v>
      </c>
      <c r="E361" s="35" t="str">
        <f>IF(
  'Production Report'!$D362,
  'Production Report'!$F362,
  ""
)</f>
        <v>Day</v>
      </c>
      <c r="F361" s="35" t="str">
        <f>IF(
  'Production Report'!$D365,
  'Production Report'!$G365,
  ""
)</f>
        <v>Set 3</v>
      </c>
      <c r="G361" s="35" t="str">
        <f>IF(
  'Production Report'!$D365,
  'Production Report'!$H365,
  ""
)</f>
        <v>Mtex- 1</v>
      </c>
      <c r="H361" s="35" t="str">
        <f>IF(
  'Production Report'!$D362,
  'Production Report'!$M362,
  ""
)</f>
        <v>155966</v>
      </c>
    </row>
    <row r="362" ht="15.75" customHeight="1">
      <c r="A362" s="35" t="str">
        <f>IF(
  'Production Report'!$D366,
  text('Production Report'!$D366,"m/d/yyyy")&amp;"|"&amp;'Production Report'!$E366,
  ""
)</f>
        <v>3/19/2020|Rahul</v>
      </c>
      <c r="B362" s="35" t="str">
        <f>IF(
  'Production Report'!$D366,
  $A362&amp;"|"&amp;$H362,
  ""
)</f>
        <v>3/19/2020|Rahul|183464</v>
      </c>
      <c r="C362" s="14" t="str">
        <f>IF(
  'Production Report'!$D366,
  text('Production Report'!$D366,"m/d/yyyy")&amp;"|"&amp;F363&amp;"|"&amp;G363,
  ""
)</f>
        <v>3/19/2020|Set 4|Feiya- 16</v>
      </c>
      <c r="D362" s="35" t="str">
        <f>IF(
  'Production Report'!$D362,
  'Production Report'!$E362,
  ""
)</f>
        <v>Kayam</v>
      </c>
      <c r="E362" s="35" t="str">
        <f>IF(
  'Production Report'!$D363,
  'Production Report'!$F363,
  ""
)</f>
        <v>Day</v>
      </c>
      <c r="F362" s="35" t="str">
        <f>IF(
  'Production Report'!$D366,
  'Production Report'!$G366,
  ""
)</f>
        <v>Set 4</v>
      </c>
      <c r="G362" s="35" t="str">
        <f>IF(
  'Production Report'!$D366,
  'Production Report'!$H366,
  ""
)</f>
        <v>24 head</v>
      </c>
      <c r="H362" s="35" t="str">
        <f>IF(
  'Production Report'!$D363,
  'Production Report'!$M363,
  ""
)</f>
        <v>183464</v>
      </c>
    </row>
    <row r="363" ht="15.75" customHeight="1">
      <c r="A363" s="35" t="str">
        <f>IF(
  'Production Report'!$D367,
  text('Production Report'!$D367,"m/d/yyyy")&amp;"|"&amp;'Production Report'!$E367,
  ""
)</f>
        <v>3/19/2020|Rahul</v>
      </c>
      <c r="B363" s="35" t="str">
        <f>IF(
  'Production Report'!$D367,
  $A363&amp;"|"&amp;$H363,
  ""
)</f>
        <v>3/19/2020|Rahul|135695</v>
      </c>
      <c r="C363" s="14" t="str">
        <f>IF(
  'Production Report'!$D367,
  text('Production Report'!$D367,"m/d/yyyy")&amp;"|"&amp;F364&amp;"|"&amp;G364,
  ""
)</f>
        <v>3/19/2020|Set 4|Feiya- 16</v>
      </c>
      <c r="D363" s="35" t="str">
        <f>IF(
  'Production Report'!$D363,
  'Production Report'!$E363,
  ""
)</f>
        <v>Kayam</v>
      </c>
      <c r="E363" s="35" t="str">
        <f>IF(
  'Production Report'!$D364,
  'Production Report'!$F364,
  ""
)</f>
        <v>Day</v>
      </c>
      <c r="F363" s="35" t="str">
        <f>IF(
  'Production Report'!$D367,
  'Production Report'!$G367,
  ""
)</f>
        <v>Set 4</v>
      </c>
      <c r="G363" s="35" t="str">
        <f>IF(
  'Production Report'!$D367,
  'Production Report'!$H367,
  ""
)</f>
        <v>Feiya- 16</v>
      </c>
      <c r="H363" s="35" t="str">
        <f>IF(
  'Production Report'!$D364,
  'Production Report'!$M364,
  ""
)</f>
        <v>135695</v>
      </c>
    </row>
    <row r="364" ht="15.75" customHeight="1">
      <c r="A364" s="35" t="str">
        <f>IF(
  'Production Report'!$D368,
  text('Production Report'!$D368,"m/d/yyyy")&amp;"|"&amp;'Production Report'!$E368,
  ""
)</f>
        <v>3/19/2020|Rahul</v>
      </c>
      <c r="B364" s="35" t="str">
        <f>IF(
  'Production Report'!$D368,
  $A364&amp;"|"&amp;$H364,
  ""
)</f>
        <v>3/19/2020|Rahul|165680</v>
      </c>
      <c r="C364" s="14" t="str">
        <f>IF(
  'Production Report'!$D368,
  text('Production Report'!$D368,"m/d/yyyy")&amp;"|"&amp;F365&amp;"|"&amp;G365,
  ""
)</f>
        <v>3/19/2020|Set 5|SWF - 1</v>
      </c>
      <c r="D364" s="35" t="str">
        <f>IF(
  'Production Report'!$D364,
  'Production Report'!$E364,
  ""
)</f>
        <v>Anand</v>
      </c>
      <c r="E364" s="35" t="str">
        <f>IF(
  'Production Report'!$D365,
  'Production Report'!$F365,
  ""
)</f>
        <v>Day</v>
      </c>
      <c r="F364" s="35" t="str">
        <f>IF(
  'Production Report'!$D368,
  'Production Report'!$G368,
  ""
)</f>
        <v>Set 4</v>
      </c>
      <c r="G364" s="35" t="str">
        <f>IF(
  'Production Report'!$D368,
  'Production Report'!$H368,
  ""
)</f>
        <v>Feiya- 16</v>
      </c>
      <c r="H364" s="35" t="str">
        <f>IF(
  'Production Report'!$D365,
  'Production Report'!$M365,
  ""
)</f>
        <v>165680</v>
      </c>
    </row>
    <row r="365" ht="15.75" customHeight="1">
      <c r="A365" s="35" t="str">
        <f>IF(
  'Production Report'!$D369,
  text('Production Report'!$D369,"m/d/yyyy")&amp;"|"&amp;'Production Report'!$E369,
  ""
)</f>
        <v>3/19/2020|</v>
      </c>
      <c r="B365" s="35" t="str">
        <f>IF(
  'Production Report'!$D369,
  $A365&amp;"|"&amp;$H365,
  ""
)</f>
        <v>3/19/2020||100217</v>
      </c>
      <c r="C365" s="14" t="str">
        <f>IF(
  'Production Report'!$D369,
  text('Production Report'!$D369,"m/d/yyyy")&amp;"|"&amp;F366&amp;"|"&amp;G366,
  ""
)</f>
        <v>3/19/2020|Set 5|SWF - 2</v>
      </c>
      <c r="D365" s="35" t="str">
        <f>IF(
  'Production Report'!$D365,
  'Production Report'!$E365,
  ""
)</f>
        <v>Anand</v>
      </c>
      <c r="E365" s="35" t="str">
        <f>IF(
  'Production Report'!$D366,
  'Production Report'!$F366,
  ""
)</f>
        <v>Day</v>
      </c>
      <c r="F365" s="35" t="str">
        <f>IF(
  'Production Report'!$D369,
  'Production Report'!$G369,
  ""
)</f>
        <v>Set 5</v>
      </c>
      <c r="G365" s="35" t="str">
        <f>IF(
  'Production Report'!$D369,
  'Production Report'!$H369,
  ""
)</f>
        <v>SWF - 1</v>
      </c>
      <c r="H365" s="35" t="str">
        <f>IF(
  'Production Report'!$D366,
  'Production Report'!$M366,
  ""
)</f>
        <v>100217</v>
      </c>
    </row>
    <row r="366" ht="15.75" customHeight="1">
      <c r="A366" s="35" t="str">
        <f>IF(
  'Production Report'!$D370,
  text('Production Report'!$D370,"m/d/yyyy")&amp;"|"&amp;'Production Report'!$E370,
  ""
)</f>
        <v>3/19/2020|Dhaneshwar</v>
      </c>
      <c r="B366" s="35" t="str">
        <f>IF(
  'Production Report'!$D370,
  $A366&amp;"|"&amp;$H366,
  ""
)</f>
        <v>3/19/2020|Dhaneshwar|140582</v>
      </c>
      <c r="C366" s="14" t="str">
        <f>IF(
  'Production Report'!$D370,
  text('Production Report'!$D370,"m/d/yyyy")&amp;"|"&amp;F367&amp;"|"&amp;G367,
  ""
)</f>
        <v>3/19/2020|Set 5|SWF - 2</v>
      </c>
      <c r="D366" s="35" t="str">
        <f>IF(
  'Production Report'!$D366,
  'Production Report'!$E366,
  ""
)</f>
        <v>Rahul</v>
      </c>
      <c r="E366" s="35" t="str">
        <f>IF(
  'Production Report'!$D367,
  'Production Report'!$F367,
  ""
)</f>
        <v>Day</v>
      </c>
      <c r="F366" s="35" t="str">
        <f>IF(
  'Production Report'!$D370,
  'Production Report'!$G370,
  ""
)</f>
        <v>Set 5</v>
      </c>
      <c r="G366" s="35" t="str">
        <f>IF(
  'Production Report'!$D370,
  'Production Report'!$H370,
  ""
)</f>
        <v>SWF - 2</v>
      </c>
      <c r="H366" s="35" t="str">
        <f>IF(
  'Production Report'!$D367,
  'Production Report'!$M367,
  ""
)</f>
        <v>140582</v>
      </c>
    </row>
    <row r="367" ht="15.75" customHeight="1">
      <c r="A367" s="35" t="str">
        <f>IF(
  'Production Report'!$D371,
  text('Production Report'!$D371,"m/d/yyyy")&amp;"|"&amp;'Production Report'!$E371,
  ""
)</f>
        <v>3/19/2020|Arjun</v>
      </c>
      <c r="B367" s="35" t="str">
        <f>IF(
  'Production Report'!$D371,
  $A367&amp;"|"&amp;$H367,
  ""
)</f>
        <v>3/19/2020|Arjun|</v>
      </c>
      <c r="C367" s="14" t="str">
        <f>IF(
  'Production Report'!$D371,
  text('Production Report'!$D371,"m/d/yyyy")&amp;"|"&amp;F368&amp;"|"&amp;G368,
  ""
)</f>
        <v>3/19/2020|Set 1|Sheen 1</v>
      </c>
      <c r="D367" s="35" t="str">
        <f>IF(
  'Production Report'!$D367,
  'Production Report'!$E367,
  ""
)</f>
        <v>Rahul</v>
      </c>
      <c r="E367" s="35" t="str">
        <f>IF(
  'Production Report'!$D368,
  'Production Report'!$F368,
  ""
)</f>
        <v>Day</v>
      </c>
      <c r="F367" s="35" t="str">
        <f>IF(
  'Production Report'!$D371,
  'Production Report'!$G371,
  ""
)</f>
        <v>Set 5</v>
      </c>
      <c r="G367" s="35" t="str">
        <f>IF(
  'Production Report'!$D371,
  'Production Report'!$H371,
  ""
)</f>
        <v>SWF - 2</v>
      </c>
      <c r="H367" s="35" t="str">
        <f>IF(
  'Production Report'!$D368,
  'Production Report'!$M368,
  ""
)</f>
        <v/>
      </c>
    </row>
    <row r="368" ht="15.75" customHeight="1">
      <c r="A368" s="35" t="str">
        <f>IF(
  'Production Report'!$D372,
  text('Production Report'!$D372,"m/d/yyyy")&amp;"|"&amp;'Production Report'!$E372,
  ""
)</f>
        <v>3/19/2020|Rakesh</v>
      </c>
      <c r="B368" s="35" t="str">
        <f>IF(
  'Production Report'!$D372,
  $A368&amp;"|"&amp;$H368,
  ""
)</f>
        <v>3/19/2020|Rakesh|0</v>
      </c>
      <c r="C368" s="14" t="str">
        <f>IF(
  'Production Report'!$D372,
  text('Production Report'!$D372,"m/d/yyyy")&amp;"|"&amp;F369&amp;"|"&amp;G369,
  ""
)</f>
        <v>3/19/2020|Set 1|Sheen 2</v>
      </c>
      <c r="D368" s="35" t="str">
        <f>IF(
  'Production Report'!$D368,
  'Production Report'!$E368,
  ""
)</f>
        <v>Rahul</v>
      </c>
      <c r="E368" s="35" t="str">
        <f>IF(
  'Production Report'!$D369,
  'Production Report'!$F369,
  ""
)</f>
        <v>Day</v>
      </c>
      <c r="F368" s="35" t="str">
        <f>IF(
  'Production Report'!$D372,
  'Production Report'!$G372,
  ""
)</f>
        <v>Set 1</v>
      </c>
      <c r="G368" s="35" t="str">
        <f>IF(
  'Production Report'!$D372,
  'Production Report'!$H372,
  ""
)</f>
        <v>Sheen 1</v>
      </c>
      <c r="H368" s="35" t="str">
        <f>IF(
  'Production Report'!$D369,
  'Production Report'!$M369,
  ""
)</f>
        <v>0</v>
      </c>
    </row>
    <row r="369" ht="15.75" customHeight="1">
      <c r="A369" s="35" t="str">
        <f>IF(
  'Production Report'!$D373,
  text('Production Report'!$D373,"m/d/yyyy")&amp;"|"&amp;'Production Report'!$E373,
  ""
)</f>
        <v>3/19/2020|Rakesh</v>
      </c>
      <c r="B369" s="35" t="str">
        <f>IF(
  'Production Report'!$D373,
  $A369&amp;"|"&amp;$H369,
  ""
)</f>
        <v>3/19/2020|Rakesh|215935</v>
      </c>
      <c r="C369" s="14" t="str">
        <f>IF(
  'Production Report'!$D373,
  text('Production Report'!$D373,"m/d/yyyy")&amp;"|"&amp;F370&amp;"|"&amp;G370,
  ""
)</f>
        <v>3/19/2020|Set 1|Sheen 2</v>
      </c>
      <c r="D369" s="35" t="str">
        <f>IF(
  'Production Report'!$D369,
  'Production Report'!$E369,
  ""
)</f>
        <v/>
      </c>
      <c r="E369" s="35" t="str">
        <f>IF(
  'Production Report'!$D370,
  'Production Report'!$F370,
  ""
)</f>
        <v>Day</v>
      </c>
      <c r="F369" s="35" t="str">
        <f>IF(
  'Production Report'!$D373,
  'Production Report'!$G373,
  ""
)</f>
        <v>Set 1</v>
      </c>
      <c r="G369" s="35" t="str">
        <f>IF(
  'Production Report'!$D373,
  'Production Report'!$H373,
  ""
)</f>
        <v>Sheen 2</v>
      </c>
      <c r="H369" s="35" t="str">
        <f>IF(
  'Production Report'!$D370,
  'Production Report'!$M370,
  ""
)</f>
        <v>215935</v>
      </c>
    </row>
    <row r="370" ht="15.75" customHeight="1">
      <c r="A370" s="35" t="str">
        <f>IF(
  'Production Report'!$D374,
  text('Production Report'!$D374,"m/d/yyyy")&amp;"|"&amp;'Production Report'!$E374,
  ""
)</f>
        <v>3/19/2020|Rakesh</v>
      </c>
      <c r="B370" s="35" t="str">
        <f>IF(
  'Production Report'!$D374,
  $A370&amp;"|"&amp;$H370,
  ""
)</f>
        <v>3/19/2020|Rakesh|</v>
      </c>
      <c r="C370" s="14" t="str">
        <f>IF(
  'Production Report'!$D374,
  text('Production Report'!$D374,"m/d/yyyy")&amp;"|"&amp;F371&amp;"|"&amp;G371,
  ""
)</f>
        <v>3/19/2020|Set 2|Mtex- 2</v>
      </c>
      <c r="D370" s="35" t="str">
        <f>IF(
  'Production Report'!$D370,
  'Production Report'!$E370,
  ""
)</f>
        <v>Dhaneshwar</v>
      </c>
      <c r="E370" s="35" t="str">
        <f>IF(
  'Production Report'!$D371,
  'Production Report'!$F371,
  ""
)</f>
        <v>Day</v>
      </c>
      <c r="F370" s="35" t="str">
        <f>IF(
  'Production Report'!$D374,
  'Production Report'!$G374,
  ""
)</f>
        <v>Set 1</v>
      </c>
      <c r="G370" s="35" t="str">
        <f>IF(
  'Production Report'!$D374,
  'Production Report'!$H374,
  ""
)</f>
        <v>Sheen 2</v>
      </c>
      <c r="H370" s="35" t="str">
        <f>IF(
  'Production Report'!$D371,
  'Production Report'!$M371,
  ""
)</f>
        <v/>
      </c>
    </row>
    <row r="371" ht="15.75" customHeight="1">
      <c r="A371" s="35" t="str">
        <f>IF(
  'Production Report'!$D375,
  text('Production Report'!$D375,"m/d/yyyy")&amp;"|"&amp;'Production Report'!$E375,
  ""
)</f>
        <v>3/19/2020|Raj</v>
      </c>
      <c r="B371" s="35" t="str">
        <f>IF(
  'Production Report'!$D375,
  $A371&amp;"|"&amp;$H371,
  ""
)</f>
        <v>3/19/2020|Raj|217956</v>
      </c>
      <c r="C371" s="14" t="str">
        <f>IF(
  'Production Report'!$D375,
  text('Production Report'!$D375,"m/d/yyyy")&amp;"|"&amp;F372&amp;"|"&amp;G372,
  ""
)</f>
        <v>3/19/2020|Set 2|Feiya - 2</v>
      </c>
      <c r="D371" s="35" t="str">
        <f>IF(
  'Production Report'!$D371,
  'Production Report'!$E371,
  ""
)</f>
        <v>Arjun</v>
      </c>
      <c r="E371" s="35" t="str">
        <f>IF(
  'Production Report'!$D372,
  'Production Report'!$F372,
  ""
)</f>
        <v>Night</v>
      </c>
      <c r="F371" s="35" t="str">
        <f>IF(
  'Production Report'!$D375,
  'Production Report'!$G375,
  ""
)</f>
        <v>Set 2</v>
      </c>
      <c r="G371" s="35" t="str">
        <f>IF(
  'Production Report'!$D375,
  'Production Report'!$H375,
  ""
)</f>
        <v>Mtex- 2</v>
      </c>
      <c r="H371" s="35" t="str">
        <f>IF(
  'Production Report'!$D372,
  'Production Report'!$M372,
  ""
)</f>
        <v>217956</v>
      </c>
    </row>
    <row r="372" ht="15.75" customHeight="1">
      <c r="A372" s="35" t="str">
        <f>IF(
  'Production Report'!$D376,
  text('Production Report'!$D376,"m/d/yyyy")&amp;"|"&amp;'Production Report'!$E376,
  ""
)</f>
        <v>3/19/2020|</v>
      </c>
      <c r="B372" s="35" t="str">
        <f>IF(
  'Production Report'!$D376,
  $A372&amp;"|"&amp;$H372,
  ""
)</f>
        <v>3/19/2020||170965</v>
      </c>
      <c r="C372" s="14" t="str">
        <f>IF(
  'Production Report'!$D376,
  text('Production Report'!$D376,"m/d/yyyy")&amp;"|"&amp;F373&amp;"|"&amp;G373,
  ""
)</f>
        <v>3/19/2020|Set 3|Feiya - 1</v>
      </c>
      <c r="D372" s="35" t="str">
        <f>IF(
  'Production Report'!$D372,
  'Production Report'!$E372,
  ""
)</f>
        <v>Rakesh</v>
      </c>
      <c r="E372" s="35" t="str">
        <f>IF(
  'Production Report'!$D373,
  'Production Report'!$F373,
  ""
)</f>
        <v>Night</v>
      </c>
      <c r="F372" s="35" t="str">
        <f>IF(
  'Production Report'!$D376,
  'Production Report'!$G376,
  ""
)</f>
        <v>Set 2</v>
      </c>
      <c r="G372" s="35" t="str">
        <f>IF(
  'Production Report'!$D376,
  'Production Report'!$H376,
  ""
)</f>
        <v>Feiya - 2</v>
      </c>
      <c r="H372" s="35" t="str">
        <f>IF(
  'Production Report'!$D373,
  'Production Report'!$M373,
  ""
)</f>
        <v>170965</v>
      </c>
    </row>
    <row r="373" ht="15.75" customHeight="1">
      <c r="A373" s="35" t="str">
        <f>IF(
  'Production Report'!$D377,
  text('Production Report'!$D377,"m/d/yyyy")&amp;"|"&amp;'Production Report'!$E377,
  ""
)</f>
        <v>3/19/2020|Niranjan</v>
      </c>
      <c r="B373" s="35" t="str">
        <f>IF(
  'Production Report'!$D377,
  $A373&amp;"|"&amp;$H373,
  ""
)</f>
        <v>3/19/2020|Niranjan|</v>
      </c>
      <c r="C373" s="14" t="str">
        <f>IF(
  'Production Report'!$D377,
  text('Production Report'!$D377,"m/d/yyyy")&amp;"|"&amp;F374&amp;"|"&amp;G374,
  ""
)</f>
        <v>3/19/2020|Set 3|Mtex- 1</v>
      </c>
      <c r="D373" s="35" t="str">
        <f>IF(
  'Production Report'!$D373,
  'Production Report'!$E373,
  ""
)</f>
        <v>Rakesh</v>
      </c>
      <c r="E373" s="35" t="str">
        <f>IF(
  'Production Report'!$D374,
  'Production Report'!$F374,
  ""
)</f>
        <v>Night</v>
      </c>
      <c r="F373" s="35" t="str">
        <f>IF(
  'Production Report'!$D377,
  'Production Report'!$G377,
  ""
)</f>
        <v>Set 3</v>
      </c>
      <c r="G373" s="35" t="str">
        <f>IF(
  'Production Report'!$D377,
  'Production Report'!$H377,
  ""
)</f>
        <v>Feiya - 1</v>
      </c>
      <c r="H373" s="35" t="str">
        <f>IF(
  'Production Report'!$D374,
  'Production Report'!$M374,
  ""
)</f>
        <v/>
      </c>
    </row>
    <row r="374" ht="15.75" customHeight="1">
      <c r="A374" s="35" t="str">
        <f>IF(
  'Production Report'!$D378,
  text('Production Report'!$D378,"m/d/yyyy")&amp;"|"&amp;'Production Report'!$E378,
  ""
)</f>
        <v>3/19/2020|Niranjan</v>
      </c>
      <c r="B374" s="35" t="str">
        <f>IF(
  'Production Report'!$D378,
  $A374&amp;"|"&amp;$H374,
  ""
)</f>
        <v>3/19/2020|Niranjan|183491</v>
      </c>
      <c r="C374" s="14" t="str">
        <f>IF(
  'Production Report'!$D378,
  text('Production Report'!$D378,"m/d/yyyy")&amp;"|"&amp;F375&amp;"|"&amp;G375,
  ""
)</f>
        <v>3/19/2020|Set 4|24 head</v>
      </c>
      <c r="D374" s="35" t="str">
        <f>IF(
  'Production Report'!$D374,
  'Production Report'!$E374,
  ""
)</f>
        <v>Rakesh</v>
      </c>
      <c r="E374" s="35" t="str">
        <f>IF(
  'Production Report'!$D375,
  'Production Report'!$F375,
  ""
)</f>
        <v>Night</v>
      </c>
      <c r="F374" s="35" t="str">
        <f>IF(
  'Production Report'!$D378,
  'Production Report'!$G378,
  ""
)</f>
        <v>Set 3</v>
      </c>
      <c r="G374" s="35" t="str">
        <f>IF(
  'Production Report'!$D378,
  'Production Report'!$H378,
  ""
)</f>
        <v>Mtex- 1</v>
      </c>
      <c r="H374" s="35" t="str">
        <f>IF(
  'Production Report'!$D375,
  'Production Report'!$M375,
  ""
)</f>
        <v>183491</v>
      </c>
    </row>
    <row r="375" ht="15.75" customHeight="1">
      <c r="A375" s="35" t="str">
        <f>IF(
  'Production Report'!$D379,
  text('Production Report'!$D379,"m/d/yyyy")&amp;"|"&amp;'Production Report'!$E379,
  ""
)</f>
        <v>3/19/2020|Deepak Patil</v>
      </c>
      <c r="B375" s="35" t="str">
        <f>IF(
  'Production Report'!$D379,
  $A375&amp;"|"&amp;$H375,
  ""
)</f>
        <v>3/19/2020|Deepak Patil|</v>
      </c>
      <c r="C375" s="14" t="str">
        <f>IF(
  'Production Report'!$D379,
  text('Production Report'!$D379,"m/d/yyyy")&amp;"|"&amp;F376&amp;"|"&amp;G376,
  ""
)</f>
        <v>3/19/2020|Set 4|Feiya- 16</v>
      </c>
      <c r="D375" s="35" t="str">
        <f>IF(
  'Production Report'!$D375,
  'Production Report'!$E375,
  ""
)</f>
        <v>Raj</v>
      </c>
      <c r="E375" s="35" t="str">
        <f>IF(
  'Production Report'!$D376,
  'Production Report'!$F376,
  ""
)</f>
        <v>Night</v>
      </c>
      <c r="F375" s="35" t="str">
        <f>IF(
  'Production Report'!$D379,
  'Production Report'!$G379,
  ""
)</f>
        <v>Set 4</v>
      </c>
      <c r="G375" s="35" t="str">
        <f>IF(
  'Production Report'!$D379,
  'Production Report'!$H379,
  ""
)</f>
        <v>24 head</v>
      </c>
      <c r="H375" s="35" t="str">
        <f>IF(
  'Production Report'!$D376,
  'Production Report'!$M376,
  ""
)</f>
        <v/>
      </c>
    </row>
    <row r="376" ht="15.75" customHeight="1">
      <c r="A376" s="35" t="str">
        <f>IF(
  'Production Report'!$D380,
  text('Production Report'!$D380,"m/d/yyyy")&amp;"|"&amp;'Production Report'!$E380,
  ""
)</f>
        <v>3/19/2020|Deepak Patil</v>
      </c>
      <c r="B376" s="35" t="str">
        <f>IF(
  'Production Report'!$D380,
  $A376&amp;"|"&amp;$H376,
  ""
)</f>
        <v>3/19/2020|Deepak Patil|165326</v>
      </c>
      <c r="C376" s="14" t="str">
        <f>IF(
  'Production Report'!$D380,
  text('Production Report'!$D380,"m/d/yyyy")&amp;"|"&amp;F377&amp;"|"&amp;G377,
  ""
)</f>
        <v>3/19/2020|Set 5|SWF - 1</v>
      </c>
      <c r="D376" s="35" t="str">
        <f>IF(
  'Production Report'!$D376,
  'Production Report'!$E376,
  ""
)</f>
        <v/>
      </c>
      <c r="E376" s="35" t="str">
        <f>IF(
  'Production Report'!$D377,
  'Production Report'!$F377,
  ""
)</f>
        <v>Night</v>
      </c>
      <c r="F376" s="35" t="str">
        <f>IF(
  'Production Report'!$D380,
  'Production Report'!$G380,
  ""
)</f>
        <v>Set 4</v>
      </c>
      <c r="G376" s="35" t="str">
        <f>IF(
  'Production Report'!$D380,
  'Production Report'!$H380,
  ""
)</f>
        <v>Feiya- 16</v>
      </c>
      <c r="H376" s="35" t="str">
        <f>IF(
  'Production Report'!$D377,
  'Production Report'!$M377,
  ""
)</f>
        <v>165326</v>
      </c>
    </row>
    <row r="377" ht="15.75" customHeight="1">
      <c r="A377" s="35" t="str">
        <f>IF(
  'Production Report'!$D381,
  text('Production Report'!$D381,"m/d/yyyy")&amp;"|"&amp;'Production Report'!$E381,
  ""
)</f>
        <v>3/19/2020|</v>
      </c>
      <c r="B377" s="35" t="str">
        <f>IF(
  'Production Report'!$D381,
  $A377&amp;"|"&amp;$H377,
  ""
)</f>
        <v>3/19/2020||181249</v>
      </c>
      <c r="C377" s="14" t="str">
        <f>IF(
  'Production Report'!$D381,
  text('Production Report'!$D381,"m/d/yyyy")&amp;"|"&amp;F378&amp;"|"&amp;G378,
  ""
)</f>
        <v>3/19/2020|Set 5|SWF - 2</v>
      </c>
      <c r="D377" s="35" t="str">
        <f>IF(
  'Production Report'!$D377,
  'Production Report'!$E377,
  ""
)</f>
        <v>Niranjan</v>
      </c>
      <c r="E377" s="35" t="str">
        <f>IF(
  'Production Report'!$D378,
  'Production Report'!$F378,
  ""
)</f>
        <v>Night</v>
      </c>
      <c r="F377" s="35" t="str">
        <f>IF(
  'Production Report'!$D381,
  'Production Report'!$G381,
  ""
)</f>
        <v>Set 5</v>
      </c>
      <c r="G377" s="35" t="str">
        <f>IF(
  'Production Report'!$D381,
  'Production Report'!$H381,
  ""
)</f>
        <v>SWF - 1</v>
      </c>
      <c r="H377" s="35" t="str">
        <f>IF(
  'Production Report'!$D378,
  'Production Report'!$M378,
  ""
)</f>
        <v>181249</v>
      </c>
    </row>
    <row r="378" ht="15.75" customHeight="1">
      <c r="A378" s="35" t="str">
        <f>IF(
  'Production Report'!$D382,
  text('Production Report'!$D382,"m/d/yyyy")&amp;"|"&amp;'Production Report'!$E382,
  ""
)</f>
        <v>3/19/2020|Laxmikant</v>
      </c>
      <c r="B378" s="35" t="str">
        <f>IF(
  'Production Report'!$D382,
  $A378&amp;"|"&amp;$H378,
  ""
)</f>
        <v>3/19/2020|Laxmikant|160689</v>
      </c>
      <c r="C378" s="14" t="str">
        <f>IF(
  'Production Report'!$D382,
  text('Production Report'!$D382,"m/d/yyyy")&amp;"|"&amp;F379&amp;"|"&amp;G379,
  ""
)</f>
        <v>3/19/2020|Set 5|SWF - 2</v>
      </c>
      <c r="D378" s="35" t="str">
        <f>IF(
  'Production Report'!$D378,
  'Production Report'!$E378,
  ""
)</f>
        <v>Niranjan</v>
      </c>
      <c r="E378" s="35" t="str">
        <f>IF(
  'Production Report'!$D379,
  'Production Report'!$F379,
  ""
)</f>
        <v>Night</v>
      </c>
      <c r="F378" s="35" t="str">
        <f>IF(
  'Production Report'!$D382,
  'Production Report'!$G382,
  ""
)</f>
        <v>Set 5</v>
      </c>
      <c r="G378" s="35" t="str">
        <f>IF(
  'Production Report'!$D382,
  'Production Report'!$H382,
  ""
)</f>
        <v>SWF - 2</v>
      </c>
      <c r="H378" s="35" t="str">
        <f>IF(
  'Production Report'!$D379,
  'Production Report'!$M379,
  ""
)</f>
        <v>160689</v>
      </c>
    </row>
    <row r="379" ht="15.75" customHeight="1">
      <c r="A379" s="35" t="str">
        <f>IF(
  'Production Report'!$D383,
  text('Production Report'!$D383,"m/d/yyyy")&amp;"|"&amp;'Production Report'!$E383,
  ""
)</f>
        <v>3/19/2020|Laxmikant</v>
      </c>
      <c r="B379" s="35" t="str">
        <f>IF(
  'Production Report'!$D383,
  $A379&amp;"|"&amp;$H379,
  ""
)</f>
        <v>3/19/2020|Laxmikant|188932</v>
      </c>
      <c r="C379" s="14" t="str">
        <f>IF(
  'Production Report'!$D383,
  text('Production Report'!$D383,"m/d/yyyy")&amp;"|"&amp;F380&amp;"|"&amp;G380,
  ""
)</f>
        <v>3/19/2020||</v>
      </c>
      <c r="D379" s="35" t="str">
        <f>IF(
  'Production Report'!$D379,
  'Production Report'!$E379,
  ""
)</f>
        <v>Deepak Patil</v>
      </c>
      <c r="E379" s="35" t="str">
        <f>IF(
  'Production Report'!$D380,
  'Production Report'!$F380,
  ""
)</f>
        <v>Night</v>
      </c>
      <c r="F379" s="35" t="str">
        <f>IF(
  'Production Report'!$D383,
  'Production Report'!$G383,
  ""
)</f>
        <v>Set 5</v>
      </c>
      <c r="G379" s="35" t="str">
        <f>IF(
  'Production Report'!$D383,
  'Production Report'!$H383,
  ""
)</f>
        <v>SWF - 2</v>
      </c>
      <c r="H379" s="35" t="str">
        <f>IF(
  'Production Report'!$D380,
  'Production Report'!$M380,
  ""
)</f>
        <v>188932</v>
      </c>
    </row>
    <row r="380" ht="15.75" customHeight="1">
      <c r="A380" s="35" t="str">
        <f>IF(
  'Production Report'!$D384,
  text('Production Report'!$D384,"m/d/yyyy")&amp;"|"&amp;'Production Report'!$E384,
  ""
)</f>
        <v/>
      </c>
      <c r="B380" s="35" t="str">
        <f>IF(
  'Production Report'!$D384,
  $A380&amp;"|"&amp;$H380,
  ""
)</f>
        <v/>
      </c>
      <c r="C380" s="14" t="str">
        <f>IF(
  'Production Report'!$D384,
  text('Production Report'!$D384,"m/d/yyyy")&amp;"|"&amp;F381&amp;"|"&amp;G381,
  ""
)</f>
        <v/>
      </c>
      <c r="D380" s="35" t="str">
        <f>IF(
  'Production Report'!$D380,
  'Production Report'!$E380,
  ""
)</f>
        <v>Deepak Patil</v>
      </c>
      <c r="E380" s="35" t="str">
        <f>IF(
  'Production Report'!$D381,
  'Production Report'!$F381,
  ""
)</f>
        <v>Night</v>
      </c>
      <c r="F380" s="35" t="str">
        <f>IF(
  'Production Report'!$D384,
  'Production Report'!$G384,
  ""
)</f>
        <v/>
      </c>
      <c r="G380" s="35" t="str">
        <f>IF(
  'Production Report'!$D384,
  'Production Report'!$H384,
  ""
)</f>
        <v/>
      </c>
      <c r="H380" s="35" t="str">
        <f>IF(
  'Production Report'!$D381,
  'Production Report'!$M381,
  ""
)</f>
        <v>0</v>
      </c>
    </row>
    <row r="381" ht="15.75" customHeight="1">
      <c r="A381" s="35" t="str">
        <f>IF(
  'Production Report'!$D385,
  text('Production Report'!$D385,"m/d/yyyy")&amp;"|"&amp;'Production Report'!$E385,
  ""
)</f>
        <v/>
      </c>
      <c r="B381" s="35" t="str">
        <f>IF(
  'Production Report'!$D385,
  $A381&amp;"|"&amp;$H381,
  ""
)</f>
        <v/>
      </c>
      <c r="C381" s="14" t="str">
        <f>IF(
  'Production Report'!$D385,
  text('Production Report'!$D385,"m/d/yyyy")&amp;"|"&amp;F382&amp;"|"&amp;G382,
  ""
)</f>
        <v/>
      </c>
      <c r="D381" s="35" t="str">
        <f>IF(
  'Production Report'!$D381,
  'Production Report'!$E381,
  ""
)</f>
        <v/>
      </c>
      <c r="E381" s="35" t="str">
        <f>IF(
  'Production Report'!$D382,
  'Production Report'!$F382,
  ""
)</f>
        <v>Night</v>
      </c>
      <c r="F381" s="35" t="str">
        <f>IF(
  'Production Report'!$D385,
  'Production Report'!$G385,
  ""
)</f>
        <v/>
      </c>
      <c r="G381" s="35" t="str">
        <f>IF(
  'Production Report'!$D385,
  'Production Report'!$H385,
  ""
)</f>
        <v/>
      </c>
      <c r="H381" s="35" t="str">
        <f>IF(
  'Production Report'!$D382,
  'Production Report'!$M382,
  ""
)</f>
        <v>201512</v>
      </c>
    </row>
    <row r="382" ht="15.75" customHeight="1">
      <c r="A382" s="35" t="str">
        <f>IF(
  'Production Report'!$D386,
  text('Production Report'!$D386,"m/d/yyyy")&amp;"|"&amp;'Production Report'!$E386,
  ""
)</f>
        <v/>
      </c>
      <c r="B382" s="35" t="str">
        <f>IF(
  'Production Report'!$D386,
  $A382&amp;"|"&amp;$H382,
  ""
)</f>
        <v/>
      </c>
      <c r="C382" s="14" t="str">
        <f>IF(
  'Production Report'!$D386,
  text('Production Report'!$D386,"m/d/yyyy")&amp;"|"&amp;F383&amp;"|"&amp;G383,
  ""
)</f>
        <v/>
      </c>
      <c r="D382" s="35" t="str">
        <f>IF(
  'Production Report'!$D382,
  'Production Report'!$E382,
  ""
)</f>
        <v>Laxmikant</v>
      </c>
      <c r="E382" s="35" t="str">
        <f>IF(
  'Production Report'!$D383,
  'Production Report'!$F383,
  ""
)</f>
        <v>Night</v>
      </c>
      <c r="F382" s="35" t="str">
        <f>IF(
  'Production Report'!$D386,
  'Production Report'!$G386,
  ""
)</f>
        <v/>
      </c>
      <c r="G382" s="35" t="str">
        <f>IF(
  'Production Report'!$D386,
  'Production Report'!$H386,
  ""
)</f>
        <v/>
      </c>
      <c r="H382" s="35" t="str">
        <f>IF(
  'Production Report'!$D383,
  'Production Report'!$M383,
  ""
)</f>
        <v/>
      </c>
    </row>
    <row r="383" ht="15.75" customHeight="1">
      <c r="A383" s="35" t="str">
        <f>IF(
  'Production Report'!$D387,
  text('Production Report'!$D387,"m/d/yyyy")&amp;"|"&amp;'Production Report'!$E387,
  ""
)</f>
        <v/>
      </c>
      <c r="B383" s="35" t="str">
        <f>IF(
  'Production Report'!$D387,
  $A383&amp;"|"&amp;$H383,
  ""
)</f>
        <v/>
      </c>
      <c r="C383" s="14" t="str">
        <f>IF(
  'Production Report'!$D387,
  text('Production Report'!$D387,"m/d/yyyy")&amp;"|"&amp;F384&amp;"|"&amp;G384,
  ""
)</f>
        <v/>
      </c>
      <c r="D383" s="35" t="str">
        <f>IF(
  'Production Report'!$D383,
  'Production Report'!$E383,
  ""
)</f>
        <v>Laxmikant</v>
      </c>
      <c r="E383" s="35" t="str">
        <f>IF(
  'Production Report'!$D384,
  'Production Report'!$F384,
  ""
)</f>
        <v/>
      </c>
      <c r="F383" s="35" t="str">
        <f>IF(
  'Production Report'!$D387,
  'Production Report'!$G387,
  ""
)</f>
        <v/>
      </c>
      <c r="G383" s="35" t="str">
        <f>IF(
  'Production Report'!$D387,
  'Production Report'!$H387,
  ""
)</f>
        <v/>
      </c>
      <c r="H383" s="35" t="str">
        <f>IF(
  'Production Report'!$D384,
  'Production Report'!$M384,
  ""
)</f>
        <v/>
      </c>
    </row>
    <row r="384" ht="15.75" customHeight="1">
      <c r="A384" s="35" t="str">
        <f>IF(
  'Production Report'!$D388,
  text('Production Report'!$D388,"m/d/yyyy")&amp;"|"&amp;'Production Report'!$E388,
  ""
)</f>
        <v/>
      </c>
      <c r="B384" s="35" t="str">
        <f>IF(
  'Production Report'!$D388,
  $A384&amp;"|"&amp;$H384,
  ""
)</f>
        <v/>
      </c>
      <c r="C384" s="14" t="str">
        <f>IF(
  'Production Report'!$D388,
  text('Production Report'!$D388,"m/d/yyyy")&amp;"|"&amp;F385&amp;"|"&amp;G385,
  ""
)</f>
        <v/>
      </c>
      <c r="D384" s="35" t="str">
        <f>IF(
  'Production Report'!$D384,
  'Production Report'!$E384,
  ""
)</f>
        <v/>
      </c>
      <c r="E384" s="35" t="str">
        <f>IF(
  'Production Report'!$D385,
  'Production Report'!$F385,
  ""
)</f>
        <v/>
      </c>
      <c r="F384" s="35" t="str">
        <f>IF(
  'Production Report'!$D388,
  'Production Report'!$G388,
  ""
)</f>
        <v/>
      </c>
      <c r="G384" s="35" t="str">
        <f>IF(
  'Production Report'!$D388,
  'Production Report'!$H388,
  ""
)</f>
        <v/>
      </c>
      <c r="H384" s="35" t="str">
        <f>IF(
  'Production Report'!$D385,
  'Production Report'!$M385,
  ""
)</f>
        <v/>
      </c>
    </row>
    <row r="385" ht="15.75" customHeight="1">
      <c r="A385" s="35" t="str">
        <f>IF(
  'Production Report'!$D389,
  text('Production Report'!$D389,"m/d/yyyy")&amp;"|"&amp;'Production Report'!$E389,
  ""
)</f>
        <v/>
      </c>
      <c r="B385" s="35" t="str">
        <f>IF(
  'Production Report'!$D389,
  $A385&amp;"|"&amp;$H385,
  ""
)</f>
        <v/>
      </c>
      <c r="C385" s="14" t="str">
        <f>IF(
  'Production Report'!$D389,
  text('Production Report'!$D389,"m/d/yyyy")&amp;"|"&amp;F386&amp;"|"&amp;G386,
  ""
)</f>
        <v/>
      </c>
      <c r="D385" s="35" t="str">
        <f>IF(
  'Production Report'!$D385,
  'Production Report'!$E385,
  ""
)</f>
        <v/>
      </c>
      <c r="E385" s="35" t="str">
        <f>IF(
  'Production Report'!$D386,
  'Production Report'!$F386,
  ""
)</f>
        <v/>
      </c>
      <c r="F385" s="35" t="str">
        <f>IF(
  'Production Report'!$D389,
  'Production Report'!$G389,
  ""
)</f>
        <v/>
      </c>
      <c r="G385" s="35" t="str">
        <f>IF(
  'Production Report'!$D389,
  'Production Report'!$H389,
  ""
)</f>
        <v/>
      </c>
      <c r="H385" s="35" t="str">
        <f>IF(
  'Production Report'!$D386,
  'Production Report'!$M386,
  ""
)</f>
        <v/>
      </c>
    </row>
    <row r="386" ht="15.75" customHeight="1">
      <c r="A386" s="35" t="str">
        <f>IF(
  'Production Report'!$D390,
  text('Production Report'!$D390,"m/d/yyyy")&amp;"|"&amp;'Production Report'!$E390,
  ""
)</f>
        <v/>
      </c>
      <c r="B386" s="35" t="str">
        <f>IF(
  'Production Report'!$D390,
  $A386&amp;"|"&amp;$H386,
  ""
)</f>
        <v/>
      </c>
      <c r="C386" s="14" t="str">
        <f>IF(
  'Production Report'!$D390,
  text('Production Report'!$D390,"m/d/yyyy")&amp;"|"&amp;F387&amp;"|"&amp;G387,
  ""
)</f>
        <v/>
      </c>
      <c r="D386" s="35" t="str">
        <f>IF(
  'Production Report'!$D386,
  'Production Report'!$E386,
  ""
)</f>
        <v/>
      </c>
      <c r="E386" s="35" t="str">
        <f>IF(
  'Production Report'!$D387,
  'Production Report'!$F387,
  ""
)</f>
        <v/>
      </c>
      <c r="F386" s="35" t="str">
        <f>IF(
  'Production Report'!$D390,
  'Production Report'!$G390,
  ""
)</f>
        <v/>
      </c>
      <c r="G386" s="35" t="str">
        <f>IF(
  'Production Report'!$D390,
  'Production Report'!$H390,
  ""
)</f>
        <v/>
      </c>
      <c r="H386" s="35" t="str">
        <f>IF(
  'Production Report'!$D387,
  'Production Report'!$M387,
  ""
)</f>
        <v/>
      </c>
    </row>
    <row r="387" ht="15.75" customHeight="1">
      <c r="A387" s="35" t="str">
        <f>IF(
  'Production Report'!$D391,
  text('Production Report'!$D391,"m/d/yyyy")&amp;"|"&amp;'Production Report'!$E391,
  ""
)</f>
        <v/>
      </c>
      <c r="B387" s="35" t="str">
        <f>IF(
  'Production Report'!$D391,
  $A387&amp;"|"&amp;$H387,
  ""
)</f>
        <v/>
      </c>
      <c r="C387" s="14" t="str">
        <f>IF(
  'Production Report'!$D391,
  text('Production Report'!$D391,"m/d/yyyy")&amp;"|"&amp;F388&amp;"|"&amp;G388,
  ""
)</f>
        <v/>
      </c>
      <c r="D387" s="35" t="str">
        <f>IF(
  'Production Report'!$D387,
  'Production Report'!$E387,
  ""
)</f>
        <v/>
      </c>
      <c r="E387" s="35" t="str">
        <f>IF(
  'Production Report'!$D388,
  'Production Report'!$F388,
  ""
)</f>
        <v/>
      </c>
      <c r="F387" s="35" t="str">
        <f>IF(
  'Production Report'!$D391,
  'Production Report'!$G391,
  ""
)</f>
        <v/>
      </c>
      <c r="G387" s="35" t="str">
        <f>IF(
  'Production Report'!$D391,
  'Production Report'!$H391,
  ""
)</f>
        <v/>
      </c>
      <c r="H387" s="35" t="str">
        <f>IF(
  'Production Report'!$D388,
  'Production Report'!$M388,
  ""
)</f>
        <v/>
      </c>
    </row>
    <row r="388" ht="15.75" customHeight="1">
      <c r="A388" s="35" t="str">
        <f>IF(
  'Production Report'!$D392,
  text('Production Report'!$D392,"m/d/yyyy")&amp;"|"&amp;'Production Report'!$E392,
  ""
)</f>
        <v/>
      </c>
      <c r="B388" s="35" t="str">
        <f>IF(
  'Production Report'!$D392,
  $A388&amp;"|"&amp;$H388,
  ""
)</f>
        <v/>
      </c>
      <c r="C388" s="14" t="str">
        <f>IF(
  'Production Report'!$D392,
  text('Production Report'!$D392,"m/d/yyyy")&amp;"|"&amp;F389&amp;"|"&amp;G389,
  ""
)</f>
        <v/>
      </c>
      <c r="D388" s="35" t="str">
        <f>IF(
  'Production Report'!$D388,
  'Production Report'!$E388,
  ""
)</f>
        <v/>
      </c>
      <c r="E388" s="35" t="str">
        <f>IF(
  'Production Report'!$D389,
  'Production Report'!$F389,
  ""
)</f>
        <v/>
      </c>
      <c r="F388" s="35" t="str">
        <f>IF(
  'Production Report'!$D392,
  'Production Report'!$G392,
  ""
)</f>
        <v/>
      </c>
      <c r="G388" s="35" t="str">
        <f>IF(
  'Production Report'!$D392,
  'Production Report'!$H392,
  ""
)</f>
        <v/>
      </c>
      <c r="H388" s="35" t="str">
        <f>IF(
  'Production Report'!$D389,
  'Production Report'!$M389,
  ""
)</f>
        <v/>
      </c>
    </row>
    <row r="389" ht="15.75" customHeight="1">
      <c r="A389" s="35" t="str">
        <f>IF(
  'Production Report'!$D393,
  text('Production Report'!$D393,"m/d/yyyy")&amp;"|"&amp;'Production Report'!$E393,
  ""
)</f>
        <v/>
      </c>
      <c r="B389" s="35" t="str">
        <f>IF(
  'Production Report'!$D393,
  $A389&amp;"|"&amp;$H389,
  ""
)</f>
        <v/>
      </c>
      <c r="C389" s="14" t="str">
        <f>IF(
  'Production Report'!$D393,
  text('Production Report'!$D393,"m/d/yyyy")&amp;"|"&amp;F390&amp;"|"&amp;G390,
  ""
)</f>
        <v/>
      </c>
      <c r="D389" s="35" t="str">
        <f>IF(
  'Production Report'!$D389,
  'Production Report'!$E389,
  ""
)</f>
        <v/>
      </c>
      <c r="E389" s="35" t="str">
        <f>IF(
  'Production Report'!$D390,
  'Production Report'!$F390,
  ""
)</f>
        <v/>
      </c>
      <c r="F389" s="35" t="str">
        <f>IF(
  'Production Report'!$D393,
  'Production Report'!$G393,
  ""
)</f>
        <v/>
      </c>
      <c r="G389" s="35" t="str">
        <f>IF(
  'Production Report'!$D393,
  'Production Report'!$H393,
  ""
)</f>
        <v/>
      </c>
      <c r="H389" s="35" t="str">
        <f>IF(
  'Production Report'!$D390,
  'Production Report'!$M390,
  ""
)</f>
        <v/>
      </c>
    </row>
    <row r="390" ht="15.75" customHeight="1">
      <c r="A390" s="35" t="str">
        <f>IF(
  'Production Report'!$D394,
  text('Production Report'!$D394,"m/d/yyyy")&amp;"|"&amp;'Production Report'!$E394,
  ""
)</f>
        <v/>
      </c>
      <c r="B390" s="35" t="str">
        <f>IF(
  'Production Report'!$D394,
  $A390&amp;"|"&amp;$H390,
  ""
)</f>
        <v/>
      </c>
      <c r="C390" s="14" t="str">
        <f>IF(
  'Production Report'!$D394,
  text('Production Report'!$D394,"m/d/yyyy")&amp;"|"&amp;F391&amp;"|"&amp;G391,
  ""
)</f>
        <v/>
      </c>
      <c r="D390" s="35" t="str">
        <f>IF(
  'Production Report'!$D390,
  'Production Report'!$E390,
  ""
)</f>
        <v/>
      </c>
      <c r="E390" s="35" t="str">
        <f>IF(
  'Production Report'!$D391,
  'Production Report'!$F391,
  ""
)</f>
        <v/>
      </c>
      <c r="F390" s="35" t="str">
        <f>IF(
  'Production Report'!$D394,
  'Production Report'!$G394,
  ""
)</f>
        <v/>
      </c>
      <c r="G390" s="35" t="str">
        <f>IF(
  'Production Report'!$D394,
  'Production Report'!$H394,
  ""
)</f>
        <v/>
      </c>
      <c r="H390" s="35" t="str">
        <f>IF(
  'Production Report'!$D391,
  'Production Report'!$M391,
  ""
)</f>
        <v/>
      </c>
    </row>
    <row r="391" ht="15.75" customHeight="1">
      <c r="A391" s="35" t="str">
        <f>IF(
  'Production Report'!$D395,
  text('Production Report'!$D395,"m/d/yyyy")&amp;"|"&amp;'Production Report'!$E395,
  ""
)</f>
        <v/>
      </c>
      <c r="B391" s="35" t="str">
        <f>IF(
  'Production Report'!$D395,
  $A391&amp;"|"&amp;$H391,
  ""
)</f>
        <v/>
      </c>
      <c r="C391" s="14" t="str">
        <f>IF(
  'Production Report'!$D395,
  text('Production Report'!$D395,"m/d/yyyy")&amp;"|"&amp;F392&amp;"|"&amp;G392,
  ""
)</f>
        <v/>
      </c>
      <c r="D391" s="35" t="str">
        <f>IF(
  'Production Report'!$D391,
  'Production Report'!$E391,
  ""
)</f>
        <v/>
      </c>
      <c r="E391" s="35" t="str">
        <f>IF(
  'Production Report'!$D392,
  'Production Report'!$F392,
  ""
)</f>
        <v/>
      </c>
      <c r="F391" s="35" t="str">
        <f>IF(
  'Production Report'!$D395,
  'Production Report'!$G395,
  ""
)</f>
        <v/>
      </c>
      <c r="G391" s="35" t="str">
        <f>IF(
  'Production Report'!$D395,
  'Production Report'!$H395,
  ""
)</f>
        <v/>
      </c>
      <c r="H391" s="35" t="str">
        <f>IF(
  'Production Report'!$D392,
  'Production Report'!$M392,
  ""
)</f>
        <v/>
      </c>
    </row>
    <row r="392" ht="15.75" customHeight="1">
      <c r="A392" s="35" t="str">
        <f>IF(
  'Production Report'!$D396,
  text('Production Report'!$D396,"m/d/yyyy")&amp;"|"&amp;'Production Report'!$E396,
  ""
)</f>
        <v/>
      </c>
      <c r="B392" s="35" t="str">
        <f>IF(
  'Production Report'!$D396,
  $A392&amp;"|"&amp;$H392,
  ""
)</f>
        <v/>
      </c>
      <c r="C392" s="14" t="str">
        <f>IF(
  'Production Report'!$D396,
  text('Production Report'!$D396,"m/d/yyyy")&amp;"|"&amp;F393&amp;"|"&amp;G393,
  ""
)</f>
        <v/>
      </c>
      <c r="D392" s="35" t="str">
        <f>IF(
  'Production Report'!$D392,
  'Production Report'!$E392,
  ""
)</f>
        <v/>
      </c>
      <c r="E392" s="35" t="str">
        <f>IF(
  'Production Report'!$D393,
  'Production Report'!$F393,
  ""
)</f>
        <v/>
      </c>
      <c r="F392" s="35" t="str">
        <f>IF(
  'Production Report'!$D396,
  'Production Report'!$G396,
  ""
)</f>
        <v/>
      </c>
      <c r="G392" s="35" t="str">
        <f>IF(
  'Production Report'!$D396,
  'Production Report'!$H396,
  ""
)</f>
        <v/>
      </c>
      <c r="H392" s="35" t="str">
        <f>IF(
  'Production Report'!$D393,
  'Production Report'!$M393,
  ""
)</f>
        <v/>
      </c>
    </row>
    <row r="393" ht="15.75" customHeight="1">
      <c r="A393" s="35" t="str">
        <f>IF(
  'Production Report'!$D397,
  text('Production Report'!$D397,"m/d/yyyy")&amp;"|"&amp;'Production Report'!$E397,
  ""
)</f>
        <v/>
      </c>
      <c r="B393" s="35" t="str">
        <f>IF(
  'Production Report'!$D397,
  $A393&amp;"|"&amp;$H393,
  ""
)</f>
        <v/>
      </c>
      <c r="C393" s="14" t="str">
        <f>IF(
  'Production Report'!$D397,
  text('Production Report'!$D397,"m/d/yyyy")&amp;"|"&amp;F394&amp;"|"&amp;G394,
  ""
)</f>
        <v/>
      </c>
      <c r="D393" s="35" t="str">
        <f>IF(
  'Production Report'!$D393,
  'Production Report'!$E393,
  ""
)</f>
        <v/>
      </c>
      <c r="E393" s="35" t="str">
        <f>IF(
  'Production Report'!$D394,
  'Production Report'!$F394,
  ""
)</f>
        <v/>
      </c>
      <c r="F393" s="35" t="str">
        <f>IF(
  'Production Report'!$D397,
  'Production Report'!$G397,
  ""
)</f>
        <v/>
      </c>
      <c r="G393" s="35" t="str">
        <f>IF(
  'Production Report'!$D397,
  'Production Report'!$H397,
  ""
)</f>
        <v/>
      </c>
      <c r="H393" s="35" t="str">
        <f>IF(
  'Production Report'!$D394,
  'Production Report'!$M394,
  ""
)</f>
        <v/>
      </c>
    </row>
    <row r="394" ht="15.75" customHeight="1">
      <c r="A394" s="35" t="str">
        <f>IF(
  'Production Report'!$D398,
  text('Production Report'!$D398,"m/d/yyyy")&amp;"|"&amp;'Production Report'!$E398,
  ""
)</f>
        <v/>
      </c>
      <c r="B394" s="35" t="str">
        <f>IF(
  'Production Report'!$D398,
  $A394&amp;"|"&amp;$H394,
  ""
)</f>
        <v/>
      </c>
      <c r="D394" s="35" t="str">
        <f>IF(
  'Production Report'!$D394,
  'Production Report'!$E394,
  ""
)</f>
        <v/>
      </c>
      <c r="E394" s="35" t="str">
        <f>IF(
  'Production Report'!$D395,
  'Production Report'!$F395,
  ""
)</f>
        <v/>
      </c>
      <c r="F394" s="35" t="str">
        <f>IF(
  'Production Report'!$D398,
  'Production Report'!$G398,
  ""
)</f>
        <v/>
      </c>
      <c r="G394" s="35" t="str">
        <f>IF(
  'Production Report'!$D398,
  'Production Report'!$H398,
  ""
)</f>
        <v/>
      </c>
      <c r="H394" s="35" t="str">
        <f>IF(
  'Production Report'!$D395,
  'Production Report'!$M395,
  ""
)</f>
        <v/>
      </c>
    </row>
    <row r="395" ht="15.75" customHeight="1">
      <c r="A395" s="35" t="str">
        <f>IF(
  'Production Report'!$D399,
  text('Production Report'!$D399,"m/d/yyyy")&amp;"|"&amp;'Production Report'!$E399,
  ""
)</f>
        <v/>
      </c>
      <c r="B395" s="35" t="str">
        <f>IF(
  'Production Report'!$D399,
  $A395&amp;"|"&amp;$H395,
  ""
)</f>
        <v/>
      </c>
      <c r="E395" s="35" t="str">
        <f>IF(
  'Production Report'!$D396,
  'Production Report'!$F396,
  ""
)</f>
        <v/>
      </c>
      <c r="F395" s="35" t="str">
        <f>IF(
  'Production Report'!$D399,
  'Production Report'!$G399,
  ""
)</f>
        <v/>
      </c>
      <c r="G395" s="35" t="str">
        <f>IF(
  'Production Report'!$D399,
  'Production Report'!$H399,
  ""
)</f>
        <v/>
      </c>
      <c r="H395" s="35" t="str">
        <f>IF(
  'Production Report'!$D396,
  'Production Report'!$M396,
  ""
)</f>
        <v/>
      </c>
    </row>
    <row r="396" ht="15.75" customHeight="1">
      <c r="A396" s="35" t="str">
        <f>IF(
  'Production Report'!$D400,
  text('Production Report'!$D400,"m/d/yyyy")&amp;"|"&amp;'Production Report'!$E400,
  ""
)</f>
        <v/>
      </c>
      <c r="B396" s="35" t="str">
        <f>IF(
  'Production Report'!$D400,
  $A396&amp;"|"&amp;$H396,
  ""
)</f>
        <v/>
      </c>
      <c r="E396" s="35" t="str">
        <f>IF(
  'Production Report'!$D397,
  'Production Report'!$F397,
  ""
)</f>
        <v/>
      </c>
      <c r="G396" s="35" t="str">
        <f>IF(
  'Production Report'!$D400,
  'Production Report'!$H400,
  ""
)</f>
        <v/>
      </c>
      <c r="H396" s="35" t="str">
        <f>IF(
  'Production Report'!$D397,
  'Production Report'!$M397,
  ""
)</f>
        <v/>
      </c>
    </row>
    <row r="397" ht="15.75" customHeight="1">
      <c r="A397" s="35" t="str">
        <f>IF(
  'Production Report'!$D401,
  text('Production Report'!$D401,"m/d/yyyy")&amp;"|"&amp;'Production Report'!$E401,
  ""
)</f>
        <v/>
      </c>
      <c r="B397" s="35" t="str">
        <f>IF(
  'Production Report'!$D401,
  $A397&amp;"|"&amp;$H397,
  ""
)</f>
        <v/>
      </c>
      <c r="E397" s="35" t="str">
        <f>IF(
  'Production Report'!$D398,
  'Production Report'!$F398,
  ""
)</f>
        <v/>
      </c>
      <c r="G397" s="35" t="str">
        <f>IF(
  'Production Report'!$D401,
  'Production Report'!$H401,
  ""
)</f>
        <v/>
      </c>
      <c r="H397" s="35" t="str">
        <f>IF(
  'Production Report'!$D398,
  'Production Report'!$M398,
  ""
)</f>
        <v/>
      </c>
    </row>
    <row r="398" ht="15.75" customHeight="1">
      <c r="A398" s="35" t="str">
        <f>IF(
  'Production Report'!$D402,
  text('Production Report'!$D402,"m/d/yyyy")&amp;"|"&amp;'Production Report'!$E402,
  ""
)</f>
        <v/>
      </c>
      <c r="B398" s="35" t="str">
        <f>IF(
  'Production Report'!$D402,
  $A398&amp;"|"&amp;$H398,
  ""
)</f>
        <v/>
      </c>
      <c r="E398" s="35" t="str">
        <f>IF(
  'Production Report'!$D399,
  'Production Report'!$F399,
  ""
)</f>
        <v/>
      </c>
      <c r="H398" s="35" t="str">
        <f>IF(
  'Production Report'!$D399,
  'Production Report'!$M399,
  ""
)</f>
        <v/>
      </c>
    </row>
    <row r="399" ht="15.75" customHeight="1">
      <c r="A399" s="35" t="str">
        <f>IF(
  'Production Report'!$D403,
  text('Production Report'!$D403,"m/d/yyyy")&amp;"|"&amp;'Production Report'!$E403,
  ""
)</f>
        <v/>
      </c>
      <c r="B399" s="35" t="str">
        <f>IF(
  'Production Report'!$D403,
  $A399&amp;"|"&amp;$H399,
  ""
)</f>
        <v/>
      </c>
      <c r="E399" s="35" t="str">
        <f>IF(
  'Production Report'!$D400,
  'Production Report'!$F400,
  ""
)</f>
        <v/>
      </c>
      <c r="H399" s="35" t="str">
        <f>IF(
  'Production Report'!$D400,
  'Production Report'!$M400,
  ""
)</f>
        <v/>
      </c>
    </row>
    <row r="400" ht="15.75" customHeight="1">
      <c r="A400" s="35" t="str">
        <f>IF(
  'Production Report'!$D404,
  text('Production Report'!$D404,"m/d/yyyy")&amp;"|"&amp;'Production Report'!$E404,
  ""
)</f>
        <v/>
      </c>
      <c r="B400" s="35" t="str">
        <f>IF(
  'Production Report'!$D404,
  $A400&amp;"|"&amp;$H400,
  ""
)</f>
        <v/>
      </c>
      <c r="E400" s="35" t="str">
        <f>IF(
  'Production Report'!$D401,
  'Production Report'!$F401,
  ""
)</f>
        <v/>
      </c>
      <c r="H400" s="35" t="str">
        <f>IF(
  'Production Report'!$D401,
  'Production Report'!$M401,
  ""
)</f>
        <v/>
      </c>
    </row>
    <row r="401" ht="15.75" customHeight="1">
      <c r="A401" s="35" t="str">
        <f>IF(
  'Production Report'!$D405,
  text('Production Report'!$D405,"m/d/yyyy")&amp;"|"&amp;'Production Report'!$E405,
  ""
)</f>
        <v/>
      </c>
      <c r="B401" s="35" t="str">
        <f>IF(
  'Production Report'!$D405,
  $A401&amp;"|"&amp;$H401,
  ""
)</f>
        <v/>
      </c>
      <c r="E401" s="35" t="str">
        <f>IF(
  'Production Report'!$D402,
  'Production Report'!$F402,
  ""
)</f>
        <v/>
      </c>
      <c r="H401" s="35" t="str">
        <f>IF(
  'Production Report'!$D402,
  'Production Report'!$M402,
  ""
)</f>
        <v/>
      </c>
    </row>
    <row r="402" ht="15.75" customHeight="1">
      <c r="A402" s="35" t="str">
        <f>IF(
  'Production Report'!$D406,
  text('Production Report'!$D406,"m/d/yyyy")&amp;"|"&amp;'Production Report'!$E406,
  ""
)</f>
        <v/>
      </c>
      <c r="B402" s="35" t="str">
        <f>IF(
  'Production Report'!$D406,
  $A402&amp;"|"&amp;$H402,
  ""
)</f>
        <v/>
      </c>
      <c r="E402" s="35" t="str">
        <f>IF(
  'Production Report'!$D403,
  'Production Report'!$F403,
  ""
)</f>
        <v/>
      </c>
      <c r="H402" s="35" t="str">
        <f>IF(
  'Production Report'!$D403,
  'Production Report'!$M403,
  ""
)</f>
        <v/>
      </c>
    </row>
    <row r="403" ht="15.75" customHeight="1">
      <c r="A403" s="35" t="str">
        <f>IF(
  'Production Report'!$D407,
  text('Production Report'!$D407,"m/d/yyyy")&amp;"|"&amp;'Production Report'!$E407,
  ""
)</f>
        <v/>
      </c>
      <c r="E403" s="35" t="str">
        <f>IF(
  'Production Report'!$D404,
  'Production Report'!$F404,
  ""
)</f>
        <v/>
      </c>
      <c r="H403" s="35" t="str">
        <f>IF(
  'Production Report'!$D404,
  'Production Report'!$M404,
  ""
)</f>
        <v/>
      </c>
    </row>
    <row r="404" ht="15.75" customHeight="1">
      <c r="A404" s="35" t="str">
        <f>IF(
  'Production Report'!$D408,
  text('Production Report'!$D408,"m/d/yyyy")&amp;"|"&amp;'Production Report'!$E408,
  ""
)</f>
        <v/>
      </c>
      <c r="E404" s="35" t="str">
        <f>IF(
  'Production Report'!$D405,
  'Production Report'!$F405,
  ""
)</f>
        <v/>
      </c>
      <c r="H404" s="35" t="str">
        <f>IF(
  'Production Report'!$D405,
  'Production Report'!$M405,
  ""
)</f>
        <v/>
      </c>
    </row>
    <row r="405" ht="15.75" customHeight="1">
      <c r="A405" s="35" t="str">
        <f>IF(
  'Production Report'!$D409,
  text('Production Report'!$D409,"m/d/yyyy")&amp;"|"&amp;'Production Report'!$E409,
  ""
)</f>
        <v/>
      </c>
      <c r="E405" s="35" t="str">
        <f>IF(
  'Production Report'!$D406,
  'Production Report'!$F406,
  ""
)</f>
        <v/>
      </c>
      <c r="H405" s="35" t="str">
        <f>IF(
  'Production Report'!$D406,
  'Production Report'!$M406,
  ""
)</f>
        <v/>
      </c>
    </row>
    <row r="406" ht="15.75" customHeight="1">
      <c r="A406" s="35" t="str">
        <f>IF(
  'Production Report'!$D410,
  text('Production Report'!$D410,"m/d/yyyy")&amp;"|"&amp;'Production Report'!$E410,
  ""
)</f>
        <v/>
      </c>
      <c r="E406" s="35" t="str">
        <f>IF(
  'Production Report'!$D407,
  'Production Report'!$F407,
  ""
)</f>
        <v/>
      </c>
    </row>
    <row r="407" ht="15.75" customHeight="1">
      <c r="A407" s="35" t="str">
        <f>IF(
  'Production Report'!$D411,
  text('Production Report'!$D411,"m/d/yyyy")&amp;"|"&amp;'Production Report'!$E411,
  ""
)</f>
        <v/>
      </c>
      <c r="E407" s="35" t="str">
        <f>IF(
  'Production Report'!$D408,
  'Production Report'!$F408,
  ""
)</f>
        <v/>
      </c>
    </row>
    <row r="408" ht="15.75" customHeight="1">
      <c r="A408" s="35" t="str">
        <f>IF(
  'Production Report'!$D412,
  text('Production Report'!$D412,"m/d/yyyy")&amp;"|"&amp;'Production Report'!$E412,
  ""
)</f>
        <v/>
      </c>
      <c r="E408" s="35" t="str">
        <f>IF(
  'Production Report'!$D409,
  'Production Report'!$F409,
  ""
)</f>
        <v/>
      </c>
    </row>
    <row r="409" ht="15.75" customHeight="1">
      <c r="A409" s="35" t="str">
        <f>IF(
  'Production Report'!$D413,
  text('Production Report'!$D413,"m/d/yyyy")&amp;"|"&amp;'Production Report'!$E413,
  ""
)</f>
        <v/>
      </c>
      <c r="E409" s="35" t="str">
        <f>IF(
  'Production Report'!$D410,
  'Production Report'!$F410,
  ""
)</f>
        <v/>
      </c>
    </row>
    <row r="410" ht="15.75" customHeight="1">
      <c r="A410" s="35" t="str">
        <f>IF(
  'Production Report'!$D414,
  text('Production Report'!$D414,"m/d/yyyy")&amp;"|"&amp;'Production Report'!$E414,
  ""
)</f>
        <v/>
      </c>
    </row>
    <row r="411" ht="15.75" customHeight="1">
      <c r="A411" s="35" t="str">
        <f>IF(
  'Production Report'!$D415,
  text('Production Report'!$D415,"m/d/yyyy")&amp;"|"&amp;'Production Report'!$E415,
  ""
)</f>
        <v/>
      </c>
    </row>
    <row r="412" ht="15.75" customHeight="1">
      <c r="A412" s="35" t="str">
        <f>IF(
  'Production Report'!$D416,
  text('Production Report'!$D416,"m/d/yyyy")&amp;"|"&amp;'Production Report'!$E416,
  ""
)</f>
        <v/>
      </c>
    </row>
    <row r="413" ht="15.75" customHeight="1">
      <c r="A413" s="35" t="str">
        <f>IF(
  'Production Report'!$D417,
  text('Production Report'!$D417,"m/d/yyyy")&amp;"|"&amp;'Production Report'!$E417,
  ""
)</f>
        <v/>
      </c>
    </row>
    <row r="414" ht="15.75" customHeight="1">
      <c r="A414" s="35" t="str">
        <f>IF(
  'Production Report'!$D418,
  text('Production Report'!$D418,"m/d/yyyy")&amp;"|"&amp;'Production Report'!$E418,
  ""
)</f>
        <v/>
      </c>
    </row>
    <row r="415" ht="15.75" customHeight="1">
      <c r="A415" s="35" t="str">
        <f>IF(
  'Production Report'!$D419,
  text('Production Report'!$D419,"m/d/yyyy")&amp;"|"&amp;'Production Report'!$E419,
  ""
)</f>
        <v/>
      </c>
    </row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9.86"/>
    <col customWidth="1" min="2" max="11" width="12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  <col customWidth="1" min="2" max="3" width="13.29"/>
    <col customWidth="1" min="4" max="4" width="19.86"/>
    <col customWidth="1" min="5" max="5" width="14.29"/>
    <col customWidth="1" min="6" max="6" width="12.57"/>
    <col customWidth="1" min="7" max="7" width="25.29"/>
    <col customWidth="1" min="8" max="23" width="12.57"/>
  </cols>
  <sheetData>
    <row r="1">
      <c r="A1" s="51" t="s">
        <v>0</v>
      </c>
      <c r="B1" s="51" t="s">
        <v>1</v>
      </c>
      <c r="C1" s="51" t="s">
        <v>2</v>
      </c>
      <c r="D1" s="51" t="s">
        <v>132</v>
      </c>
      <c r="E1" s="7" t="s">
        <v>129</v>
      </c>
      <c r="F1" s="7" t="s">
        <v>130</v>
      </c>
      <c r="G1" s="7" t="s">
        <v>133</v>
      </c>
      <c r="H1" s="7" t="s">
        <v>6</v>
      </c>
      <c r="I1" s="7" t="s">
        <v>5</v>
      </c>
      <c r="J1" s="7" t="s">
        <v>7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47" t="str">
        <f>IFERROR(__xludf.DUMMYFUNCTION("ArrayFormula(
  transpose(split(concatenate(rept(MasterData!A2:A1000&amp;char(9),counta(MasterData!D2:D1000))),char(9)))
  )"),43892.0)</f>
        <v>3/2/2020</v>
      </c>
      <c r="B2" s="60" t="str">
        <f>IFERROR(__xludf.DUMMYFUNCTION("ArrayFormula( transpose(split(rept(concatenate(MasterData!C2:C1000&amp;char(9)),counta(MasterData!A2:A1000)),char(9))) )"),"Keshav Patil")</f>
        <v>Keshav Patil</v>
      </c>
      <c r="C2" s="27" t="str">
        <f>IFERROR(__xludf.DUMMYFUNCTION("ArrayFormula( transpose(split(rept(concatenate(MasterData!D2:D1000&amp;char(9)),counta(MasterData!A2:A1000)),char(9))) )"),"Keshav Patil")</f>
        <v>Keshav Patil</v>
      </c>
      <c r="D2" s="27" t="str">
        <f t="shared" ref="D2:D1000" si="1">IF(A2, text(A2,"m/d/yyyy")&amp;"|"&amp;B2, "")</f>
        <v>3/2/2020|Keshav Patil</v>
      </c>
      <c r="E2" s="14" t="str">
        <f>IF(
A2,
IFNA(
vlookup(
  D2,
  '_Working2_'!$A$3:$B1000,
  2,
  0
),
0
),
"")</f>
        <v>164382</v>
      </c>
      <c r="F2" s="14" t="str">
        <f>IF(
A2,
(E2/1000)*vlookup(
B2,
MasterData!$C$2:$G1000,
4,
0
)
,
"")</f>
        <v>164.382</v>
      </c>
      <c r="G2" s="14" t="str">
        <f t="shared" ref="G2:G1000" si="2">IF(A2, D2&amp;"|"&amp;E2, "")</f>
        <v>3/2/2020|Keshav Patil|164382</v>
      </c>
      <c r="H2" s="14" t="str">
        <f>IFNA(
vlookup(
  $G2,
  '_Working1_'!$B$2:$G380,
  4,
  0
),
"-"
)</f>
        <v>Night</v>
      </c>
      <c r="I2" s="14" t="str">
        <f>IFNA(
vlookup(
  $G2,
  '_Working1_'!$B$2:$G380,
  5,
  0
),
"-"
)</f>
        <v>Set 1</v>
      </c>
      <c r="J2" s="14" t="str">
        <f>IFNA(
vlookup(
  $G2,
  '_Working1_'!$B$2:$G380,
  6,
  0
),
"-"
)</f>
        <v>Sheen 2</v>
      </c>
    </row>
    <row r="3">
      <c r="A3" s="47" t="str">
        <f>IFERROR(__xludf.DUMMYFUNCTION("""COMPUTED_VALUE"""),43892.0)</f>
        <v>3/2/2020</v>
      </c>
      <c r="B3" s="27" t="str">
        <f>IFERROR(__xludf.DUMMYFUNCTION("""COMPUTED_VALUE"""),"Rahul")</f>
        <v>Rahul</v>
      </c>
      <c r="C3" s="27" t="str">
        <f>IFERROR(__xludf.DUMMYFUNCTION("""COMPUTED_VALUE"""),"Rahul")</f>
        <v>Rahul</v>
      </c>
      <c r="D3" s="27" t="str">
        <f t="shared" si="1"/>
        <v>3/2/2020|Rahul</v>
      </c>
      <c r="E3" s="14" t="str">
        <f>IF(
A3,
IFNA(
vlookup(
  D3,
  '_Working2_'!$A$3:$B1001,
  2,
  0
),
0
),
"")</f>
        <v>81214</v>
      </c>
      <c r="F3" s="14" t="str">
        <f>IF(
A3,
(E3/1000)*vlookup(
B3,
MasterData!$C$2:$G1000,
4,
0
)
,
"")</f>
        <v>81.214</v>
      </c>
      <c r="G3" s="14" t="str">
        <f t="shared" si="2"/>
        <v>3/2/2020|Rahul|81214</v>
      </c>
      <c r="H3" s="14" t="str">
        <f>IFNA(
vlookup(
  $G3,
  '_Working1_'!$B$2:$G381,
  4,
  0
),
"-"
)</f>
        <v>Night</v>
      </c>
      <c r="I3" s="14" t="str">
        <f>IFNA(
vlookup(
  $G3,
  '_Working1_'!$B$2:$G381,
  5,
  0
),
"-"
)</f>
        <v>Set 3</v>
      </c>
      <c r="J3" s="14" t="str">
        <f>IFNA(
vlookup(
  $G3,
  '_Working1_'!$B$2:$G381,
  6,
  0
),
"-"
)</f>
        <v>Feiya - 1</v>
      </c>
    </row>
    <row r="4">
      <c r="A4" s="47" t="str">
        <f>IFERROR(__xludf.DUMMYFUNCTION("""COMPUTED_VALUE"""),43892.0)</f>
        <v>3/2/2020</v>
      </c>
      <c r="B4" s="27" t="str">
        <f>IFERROR(__xludf.DUMMYFUNCTION("""COMPUTED_VALUE"""),"Kayam")</f>
        <v>Kayam</v>
      </c>
      <c r="C4" s="27" t="str">
        <f>IFERROR(__xludf.DUMMYFUNCTION("""COMPUTED_VALUE"""),"Kayam")</f>
        <v>Kayam</v>
      </c>
      <c r="D4" s="27" t="str">
        <f t="shared" si="1"/>
        <v>3/2/2020|Kayam</v>
      </c>
      <c r="E4" s="14" t="str">
        <f>IF(
A4,
IFNA(
vlookup(
  D4,
  '_Working2_'!$A$3:$B1002,
  2,
  0
),
0
),
"")</f>
        <v>190882</v>
      </c>
      <c r="F4" s="14" t="str">
        <f>IF(
A4,
(E4/1000)*vlookup(
B4,
MasterData!$C$2:$G1000,
4,
0
)
,
"")</f>
        <v>190.882</v>
      </c>
      <c r="G4" s="14" t="str">
        <f t="shared" si="2"/>
        <v>3/2/2020|Kayam|190882</v>
      </c>
      <c r="H4" s="14" t="str">
        <f>IFNA(
vlookup(
  $G4,
  '_Working1_'!$B$2:$G382,
  4,
  0
),
"-"
)</f>
        <v>Night</v>
      </c>
      <c r="I4" s="14" t="str">
        <f>IFNA(
vlookup(
  $G4,
  '_Working1_'!$B$2:$G382,
  5,
  0
),
"-"
)</f>
        <v>Set 2</v>
      </c>
      <c r="J4" s="14" t="str">
        <f>IFNA(
vlookup(
  $G4,
  '_Working1_'!$B$2:$G382,
  6,
  0
),
"-"
)</f>
        <v>Mtex- 2</v>
      </c>
    </row>
    <row r="5">
      <c r="A5" s="47" t="str">
        <f>IFERROR(__xludf.DUMMYFUNCTION("""COMPUTED_VALUE"""),43892.0)</f>
        <v>3/2/2020</v>
      </c>
      <c r="B5" s="27" t="str">
        <f>IFERROR(__xludf.DUMMYFUNCTION("""COMPUTED_VALUE"""),"Manish")</f>
        <v>Manish</v>
      </c>
      <c r="C5" s="27" t="str">
        <f>IFERROR(__xludf.DUMMYFUNCTION("""COMPUTED_VALUE"""),"Manish")</f>
        <v>Manish</v>
      </c>
      <c r="D5" s="27" t="str">
        <f t="shared" si="1"/>
        <v>3/2/2020|Manish</v>
      </c>
      <c r="E5" s="14" t="str">
        <f>IF(
A5,
IFNA(
vlookup(
  D5,
  '_Working2_'!$A$3:$B1003,
  2,
  0
),
0
),
"")</f>
        <v>0</v>
      </c>
      <c r="F5" s="14" t="str">
        <f>IF(
A5,
(E5/1000)*vlookup(
B5,
MasterData!$C$2:$G1000,
4,
0
)
,
"")</f>
        <v>0</v>
      </c>
      <c r="G5" s="14" t="str">
        <f t="shared" si="2"/>
        <v>3/2/2020|Manish|0</v>
      </c>
      <c r="H5" s="14" t="str">
        <f>IFNA(
vlookup(
  $G5,
  '_Working1_'!$B$2:$G383,
  4,
  0
),
"-"
)</f>
        <v>-</v>
      </c>
      <c r="I5" s="14" t="str">
        <f>IFNA(
vlookup(
  $G5,
  '_Working1_'!$B$2:$G383,
  5,
  0
),
"-"
)</f>
        <v>-</v>
      </c>
      <c r="J5" s="14" t="str">
        <f>IFNA(
vlookup(
  $G5,
  '_Working1_'!$B$2:$G383,
  6,
  0
),
"-"
)</f>
        <v>-</v>
      </c>
    </row>
    <row r="6">
      <c r="A6" s="47" t="str">
        <f>IFERROR(__xludf.DUMMYFUNCTION("""COMPUTED_VALUE"""),43892.0)</f>
        <v>3/2/2020</v>
      </c>
      <c r="B6" s="27" t="str">
        <f>IFERROR(__xludf.DUMMYFUNCTION("""COMPUTED_VALUE"""),"Anand")</f>
        <v>Anand</v>
      </c>
      <c r="C6" s="27" t="str">
        <f>IFERROR(__xludf.DUMMYFUNCTION("""COMPUTED_VALUE"""),"Anand")</f>
        <v>Anand</v>
      </c>
      <c r="D6" s="27" t="str">
        <f t="shared" si="1"/>
        <v>3/2/2020|Anand</v>
      </c>
      <c r="E6" s="14" t="str">
        <f>IF(
A6,
IFNA(
vlookup(
  D6,
  '_Working2_'!$A$3:$B1004,
  2,
  0
),
0
),
"")</f>
        <v>155102</v>
      </c>
      <c r="F6" s="14" t="str">
        <f>IF(
A6,
(E6/1000)*vlookup(
B6,
MasterData!$C$2:$G1000,
4,
0
)
,
"")</f>
        <v>0</v>
      </c>
      <c r="G6" s="14" t="str">
        <f t="shared" si="2"/>
        <v>3/2/2020|Anand|155102</v>
      </c>
      <c r="H6" s="14" t="str">
        <f>IFNA(
vlookup(
  $G6,
  '_Working1_'!$B$2:$G384,
  4,
  0
),
"-"
)</f>
        <v>Day</v>
      </c>
      <c r="I6" s="14" t="str">
        <f>IFNA(
vlookup(
  $G6,
  '_Working1_'!$B$2:$G384,
  5,
  0
),
"-"
)</f>
        <v>Set 2</v>
      </c>
      <c r="J6" s="14" t="str">
        <f>IFNA(
vlookup(
  $G6,
  '_Working1_'!$B$2:$G384,
  6,
  0
),
"-"
)</f>
        <v>Feiya - 2</v>
      </c>
    </row>
    <row r="7">
      <c r="A7" s="47" t="str">
        <f>IFERROR(__xludf.DUMMYFUNCTION("""COMPUTED_VALUE"""),43892.0)</f>
        <v>3/2/2020</v>
      </c>
      <c r="B7" s="27" t="str">
        <f>IFERROR(__xludf.DUMMYFUNCTION("""COMPUTED_VALUE"""),"Guddu")</f>
        <v>Guddu</v>
      </c>
      <c r="C7" s="27" t="str">
        <f>IFERROR(__xludf.DUMMYFUNCTION("""COMPUTED_VALUE"""),"Anand")</f>
        <v>Anand</v>
      </c>
      <c r="D7" s="27" t="str">
        <f t="shared" si="1"/>
        <v>3/2/2020|Guddu</v>
      </c>
      <c r="E7" s="14" t="str">
        <f>IF(
A7,
IFNA(
vlookup(
  D7,
  '_Working2_'!$A$3:$B1005,
  2,
  0
),
0
),
"")</f>
        <v>121223</v>
      </c>
      <c r="F7" s="14" t="str">
        <f>IF(
A7,
(E7/1000)*vlookup(
B7,
MasterData!$C$2:$G1000,
4,
0
)
,
"")</f>
        <v>24.2446</v>
      </c>
      <c r="G7" s="14" t="str">
        <f t="shared" si="2"/>
        <v>3/2/2020|Guddu|121223</v>
      </c>
      <c r="H7" s="14" t="str">
        <f>IFNA(
vlookup(
  $G7,
  '_Working1_'!$B$2:$G385,
  4,
  0
),
"-"
)</f>
        <v>Day</v>
      </c>
      <c r="I7" s="14" t="str">
        <f>IFNA(
vlookup(
  $G7,
  '_Working1_'!$B$2:$G385,
  5,
  0
),
"-"
)</f>
        <v>Set 3</v>
      </c>
      <c r="J7" s="14" t="str">
        <f>IFNA(
vlookup(
  $G7,
  '_Working1_'!$B$2:$G385,
  6,
  0
),
"-"
)</f>
        <v>Mtex- 1</v>
      </c>
    </row>
    <row r="8">
      <c r="A8" s="47" t="str">
        <f>IFERROR(__xludf.DUMMYFUNCTION("""COMPUTED_VALUE"""),43892.0)</f>
        <v>3/2/2020</v>
      </c>
      <c r="B8" s="27" t="str">
        <f>IFERROR(__xludf.DUMMYFUNCTION("""COMPUTED_VALUE""")," Rakesh")</f>
        <v> Rakesh</v>
      </c>
      <c r="C8" s="27" t="str">
        <f>IFERROR(__xludf.DUMMYFUNCTION("""COMPUTED_VALUE"""),"Anand")</f>
        <v>Anand</v>
      </c>
      <c r="D8" s="27" t="str">
        <f t="shared" si="1"/>
        <v>3/2/2020| Rakesh</v>
      </c>
      <c r="E8" s="14" t="str">
        <f>IF(
A8,
IFNA(
vlookup(
  D8,
  '_Working2_'!$A$3:$B1006,
  2,
  0
),
0
),
"")</f>
        <v>0</v>
      </c>
      <c r="F8" s="14" t="str">
        <f>IF(
A8,
(E8/1000)*vlookup(
B8,
MasterData!$C$2:$G1000,
4,
0
)
,
"")</f>
        <v>0</v>
      </c>
      <c r="G8" s="14" t="str">
        <f t="shared" si="2"/>
        <v>3/2/2020| Rakesh|0</v>
      </c>
      <c r="H8" s="14" t="str">
        <f>IFNA(
vlookup(
  $G8,
  '_Working1_'!$B$2:$G386,
  4,
  0
),
"-"
)</f>
        <v>-</v>
      </c>
      <c r="I8" s="14" t="str">
        <f>IFNA(
vlookup(
  $G8,
  '_Working1_'!$B$2:$G386,
  5,
  0
),
"-"
)</f>
        <v>-</v>
      </c>
      <c r="J8" s="14" t="str">
        <f>IFNA(
vlookup(
  $G8,
  '_Working1_'!$B$2:$G386,
  6,
  0
),
"-"
)</f>
        <v>-</v>
      </c>
    </row>
    <row r="9">
      <c r="A9" s="47" t="str">
        <f>IFERROR(__xludf.DUMMYFUNCTION("""COMPUTED_VALUE"""),43892.0)</f>
        <v>3/2/2020</v>
      </c>
      <c r="B9" s="27" t="str">
        <f>IFERROR(__xludf.DUMMYFUNCTION("""COMPUTED_VALUE"""),"Deepak patil")</f>
        <v>Deepak patil</v>
      </c>
      <c r="C9" s="27" t="str">
        <f>IFERROR(__xludf.DUMMYFUNCTION("""COMPUTED_VALUE"""),"Deepak patil")</f>
        <v>Deepak patil</v>
      </c>
      <c r="D9" s="27" t="str">
        <f t="shared" si="1"/>
        <v>3/2/2020|Deepak patil</v>
      </c>
      <c r="E9" s="14" t="str">
        <f>IF(
A9,
IFNA(
vlookup(
  D9,
  '_Working2_'!$A$3:$B1007,
  2,
  0
),
0
),
"")</f>
        <v>147401</v>
      </c>
      <c r="F9" s="14" t="str">
        <f>IF(
A9,
(E9/1000)*vlookup(
B9,
MasterData!$C$2:$G1000,
4,
0
)
,
"")</f>
        <v>147.401</v>
      </c>
      <c r="G9" s="14" t="str">
        <f t="shared" si="2"/>
        <v>3/2/2020|Deepak patil|147401</v>
      </c>
      <c r="H9" s="14" t="str">
        <f>IFNA(
vlookup(
  $G9,
  '_Working1_'!$B$2:$G387,
  4,
  0
),
"-"
)</f>
        <v>Day</v>
      </c>
      <c r="I9" s="14" t="str">
        <f>IFNA(
vlookup(
  $G9,
  '_Working1_'!$B$2:$G387,
  5,
  0
),
"-"
)</f>
        <v>Set 4</v>
      </c>
      <c r="J9" s="14" t="str">
        <f>IFNA(
vlookup(
  $G9,
  '_Working1_'!$B$2:$G387,
  6,
  0
),
"-"
)</f>
        <v>24 head</v>
      </c>
    </row>
    <row r="10">
      <c r="A10" s="47" t="str">
        <f>IFERROR(__xludf.DUMMYFUNCTION("""COMPUTED_VALUE"""),43892.0)</f>
        <v>3/2/2020</v>
      </c>
      <c r="B10" s="27" t="str">
        <f>IFERROR(__xludf.DUMMYFUNCTION("""COMPUTED_VALUE"""),"Munna Kumar")</f>
        <v>Munna Kumar</v>
      </c>
      <c r="C10" s="27" t="str">
        <f>IFERROR(__xludf.DUMMYFUNCTION("""COMPUTED_VALUE"""),"Munna Kumar")</f>
        <v>Munna Kumar</v>
      </c>
      <c r="D10" s="27" t="str">
        <f t="shared" si="1"/>
        <v>3/2/2020|Munna Kumar</v>
      </c>
      <c r="E10" s="14" t="str">
        <f>IF(
A10,
IFNA(
vlookup(
  D10,
  '_Working2_'!$A$3:$B1008,
  2,
  0
),
0
),
"")</f>
        <v>0</v>
      </c>
      <c r="F10" s="14" t="str">
        <f>IF(
A10,
(E10/1000)*vlookup(
B10,
MasterData!$C$2:$G1000,
4,
0
)
,
"")</f>
        <v>0</v>
      </c>
      <c r="G10" s="14" t="str">
        <f t="shared" si="2"/>
        <v>3/2/2020|Munna Kumar|0</v>
      </c>
      <c r="H10" s="14" t="str">
        <f>IFNA(
vlookup(
  $G10,
  '_Working1_'!$B$2:$G1388,
  4,
  0
),
"-"
)</f>
        <v>-</v>
      </c>
      <c r="I10" s="14" t="str">
        <f>IFNA(
vlookup(
  $G10,
  '_Working1_'!$B$2:$G1388,
  5,
  0
),
"-"
)</f>
        <v>-</v>
      </c>
      <c r="J10" s="14" t="str">
        <f>IFNA(
vlookup(
  $G10,
  '_Working1_'!$B$2:$G1388,
  6,
  0
),
"-"
)</f>
        <v>-</v>
      </c>
    </row>
    <row r="11">
      <c r="A11" s="47" t="str">
        <f>IFERROR(__xludf.DUMMYFUNCTION("""COMPUTED_VALUE"""),43892.0)</f>
        <v>3/2/2020</v>
      </c>
      <c r="B11" s="27" t="str">
        <f>IFERROR(__xludf.DUMMYFUNCTION("""COMPUTED_VALUE"""),"Laxmikant")</f>
        <v>Laxmikant</v>
      </c>
      <c r="C11" s="27" t="str">
        <f>IFERROR(__xludf.DUMMYFUNCTION("""COMPUTED_VALUE"""),"Laxmikant")</f>
        <v>Laxmikant</v>
      </c>
      <c r="D11" s="27" t="str">
        <f t="shared" si="1"/>
        <v>3/2/2020|Laxmikant</v>
      </c>
      <c r="E11" s="14" t="str">
        <f>IF(
A11,
IFNA(
vlookup(
  D11,
  '_Working2_'!$A$3:$B1009,
  2,
  0
),
0
),
"")</f>
        <v>234896</v>
      </c>
      <c r="F11" s="14" t="str">
        <f>IF(
A11,
(E11/1000)*vlookup(
B11,
MasterData!$C$2:$G1000,
4,
0
)
,
"")</f>
        <v>234.896</v>
      </c>
      <c r="G11" s="14" t="str">
        <f t="shared" si="2"/>
        <v>3/2/2020|Laxmikant|234896</v>
      </c>
      <c r="H11" s="14" t="str">
        <f>IFNA(
vlookup(
  $G11,
  '_Working1_'!$B$2:$G1389,
  4,
  0
),
"-"
)</f>
        <v>Day</v>
      </c>
      <c r="I11" s="14" t="str">
        <f>IFNA(
vlookup(
  $G11,
  '_Working1_'!$B$2:$G1389,
  5,
  0
),
"-"
)</f>
        <v>Set 5</v>
      </c>
      <c r="J11" s="14" t="str">
        <f>IFNA(
vlookup(
  $G11,
  '_Working1_'!$B$2:$G1389,
  6,
  0
),
"-"
)</f>
        <v>SWF - 1</v>
      </c>
    </row>
    <row r="12">
      <c r="A12" s="47" t="str">
        <f>IFERROR(__xludf.DUMMYFUNCTION("""COMPUTED_VALUE"""),43892.0)</f>
        <v>3/2/2020</v>
      </c>
      <c r="B12" s="27" t="str">
        <f>IFERROR(__xludf.DUMMYFUNCTION("""COMPUTED_VALUE"""),"Raj")</f>
        <v>Raj</v>
      </c>
      <c r="C12" s="27" t="str">
        <f>IFERROR(__xludf.DUMMYFUNCTION("""COMPUTED_VALUE"""),"Raj")</f>
        <v>Raj</v>
      </c>
      <c r="D12" s="27" t="str">
        <f t="shared" si="1"/>
        <v>3/2/2020|Raj</v>
      </c>
      <c r="E12" s="14" t="str">
        <f>IF(
A12,
IFNA(
vlookup(
  D12,
  '_Working2_'!$A$3:$B1010,
  2,
  0
),
0
),
"")</f>
        <v>207537</v>
      </c>
      <c r="F12" s="14" t="str">
        <f>IF(
A12,
(E12/1000)*vlookup(
B12,
MasterData!$C$2:$G1000,
4,
0
)
,
"")</f>
        <v>207.537</v>
      </c>
      <c r="G12" s="14" t="str">
        <f t="shared" si="2"/>
        <v>3/2/2020|Raj|207537</v>
      </c>
      <c r="H12" s="14" t="str">
        <f>IFNA(
vlookup(
  $G12,
  '_Working1_'!$B$2:$G1390,
  4,
  0
),
"-"
)</f>
        <v>Day</v>
      </c>
      <c r="I12" s="14" t="str">
        <f>IFNA(
vlookup(
  $G12,
  '_Working1_'!$B$2:$G1390,
  5,
  0
),
"-"
)</f>
        <v>Set 5</v>
      </c>
      <c r="J12" s="14" t="str">
        <f>IFNA(
vlookup(
  $G12,
  '_Working1_'!$B$2:$G1390,
  6,
  0
),
"-"
)</f>
        <v>SWF - 2</v>
      </c>
    </row>
    <row r="13">
      <c r="A13" s="47" t="str">
        <f>IFERROR(__xludf.DUMMYFUNCTION("""COMPUTED_VALUE"""),43892.0)</f>
        <v>3/2/2020</v>
      </c>
      <c r="B13" s="27" t="str">
        <f>IFERROR(__xludf.DUMMYFUNCTION("""COMPUTED_VALUE"""),"Anil")</f>
        <v>Anil</v>
      </c>
      <c r="C13" s="27" t="str">
        <f>IFERROR(__xludf.DUMMYFUNCTION("""COMPUTED_VALUE"""),"Anil")</f>
        <v>Anil</v>
      </c>
      <c r="D13" s="27" t="str">
        <f t="shared" si="1"/>
        <v>3/2/2020|Anil</v>
      </c>
      <c r="E13" s="14" t="str">
        <f>IF(
A13,
IFNA(
vlookup(
  D13,
  '_Working2_'!$A$3:$B1011,
  2,
  0
),
0
),
"")</f>
        <v>158845</v>
      </c>
      <c r="F13" s="14" t="str">
        <f>IF(
A13,
(E13/1000)*vlookup(
B13,
MasterData!$C$2:$G1000,
4,
0
)
,
"")</f>
        <v>158.845</v>
      </c>
      <c r="G13" s="14" t="str">
        <f t="shared" si="2"/>
        <v>3/2/2020|Anil|158845</v>
      </c>
      <c r="H13" s="14" t="str">
        <f>IFNA(
vlookup(
  $G13,
  '_Working1_'!$B$2:$G1391,
  4,
  0
),
"-"
)</f>
        <v>Day</v>
      </c>
      <c r="I13" s="14" t="str">
        <f>IFNA(
vlookup(
  $G13,
  '_Working1_'!$B$2:$G1391,
  5,
  0
),
"-"
)</f>
        <v>Set 3</v>
      </c>
      <c r="J13" s="14" t="str">
        <f>IFNA(
vlookup(
  $G13,
  '_Working1_'!$B$2:$G1391,
  6,
  0
),
"-"
)</f>
        <v>Feiya - 1</v>
      </c>
    </row>
    <row r="14">
      <c r="A14" s="47" t="str">
        <f>IFERROR(__xludf.DUMMYFUNCTION("""COMPUTED_VALUE"""),43892.0)</f>
        <v>3/2/2020</v>
      </c>
      <c r="B14" s="27" t="str">
        <f>IFERROR(__xludf.DUMMYFUNCTION("""COMPUTED_VALUE"""),"Niranjan")</f>
        <v>Niranjan</v>
      </c>
      <c r="C14" s="27" t="str">
        <f>IFERROR(__xludf.DUMMYFUNCTION("""COMPUTED_VALUE"""),"Niranjan")</f>
        <v>Niranjan</v>
      </c>
      <c r="D14" s="27" t="str">
        <f t="shared" si="1"/>
        <v>3/2/2020|Niranjan</v>
      </c>
      <c r="E14" s="14" t="str">
        <f>IF(
A14,
IFNA(
vlookup(
  D14,
  '_Working2_'!$A$3:$B1012,
  2,
  0
),
0
),
"")</f>
        <v>0</v>
      </c>
      <c r="F14" s="14" t="str">
        <f>IF(
A14,
(E14/1000)*vlookup(
B14,
MasterData!$C$2:$G1000,
4,
0
)
,
"")</f>
        <v>0</v>
      </c>
      <c r="G14" s="14" t="str">
        <f t="shared" si="2"/>
        <v>3/2/2020|Niranjan|0</v>
      </c>
      <c r="H14" s="14" t="str">
        <f>IFNA(
vlookup(
  $G14,
  '_Working1_'!$B$2:$G1392,
  4,
  0
),
"-"
)</f>
        <v>-</v>
      </c>
      <c r="I14" s="14" t="str">
        <f>IFNA(
vlookup(
  $G14,
  '_Working1_'!$B$2:$G1392,
  5,
  0
),
"-"
)</f>
        <v>-</v>
      </c>
      <c r="J14" s="14" t="str">
        <f>IFNA(
vlookup(
  $G14,
  '_Working1_'!$B$2:$G1392,
  6,
  0
),
"-"
)</f>
        <v>-</v>
      </c>
    </row>
    <row r="15">
      <c r="A15" s="47" t="str">
        <f>IFERROR(__xludf.DUMMYFUNCTION("""COMPUTED_VALUE"""),43892.0)</f>
        <v>3/2/2020</v>
      </c>
      <c r="B15" s="27" t="str">
        <f>IFERROR(__xludf.DUMMYFUNCTION("""COMPUTED_VALUE"""),"Arjun")</f>
        <v>Arjun</v>
      </c>
      <c r="C15" s="27" t="str">
        <f>IFERROR(__xludf.DUMMYFUNCTION("""COMPUTED_VALUE"""),"Arjun")</f>
        <v>Arjun</v>
      </c>
      <c r="D15" s="27" t="str">
        <f t="shared" si="1"/>
        <v>3/2/2020|Arjun</v>
      </c>
      <c r="E15" s="14" t="str">
        <f>IF(
A15,
IFNA(
vlookup(
  D15,
  '_Working2_'!$A$3:$B1013,
  2,
  0
),
0
),
"")</f>
        <v>0</v>
      </c>
      <c r="F15" s="14" t="str">
        <f>IF(
A15,
(E15/1000)*vlookup(
B15,
MasterData!$C$2:$G1000,
4,
0
)
,
"")</f>
        <v>0</v>
      </c>
      <c r="G15" s="14" t="str">
        <f t="shared" si="2"/>
        <v>3/2/2020|Arjun|0</v>
      </c>
      <c r="H15" s="14" t="str">
        <f>IFNA(
vlookup(
  $G15,
  '_Working1_'!$B$2:$G1393,
  4,
  0
),
"-"
)</f>
        <v>-</v>
      </c>
      <c r="I15" s="14" t="str">
        <f>IFNA(
vlookup(
  $G15,
  '_Working1_'!$B$2:$G1393,
  5,
  0
),
"-"
)</f>
        <v>-</v>
      </c>
      <c r="J15" s="14" t="str">
        <f>IFNA(
vlookup(
  $G15,
  '_Working1_'!$B$2:$G1393,
  6,
  0
),
"-"
)</f>
        <v>-</v>
      </c>
    </row>
    <row r="16">
      <c r="A16" s="47" t="str">
        <f>IFERROR(__xludf.DUMMYFUNCTION("""COMPUTED_VALUE"""),43892.0)</f>
        <v>3/2/2020</v>
      </c>
      <c r="B16" s="27" t="str">
        <f>IFERROR(__xludf.DUMMYFUNCTION("""COMPUTED_VALUE"""),"Dhaneshwar")</f>
        <v>Dhaneshwar</v>
      </c>
      <c r="C16" s="27" t="str">
        <f>IFERROR(__xludf.DUMMYFUNCTION("""COMPUTED_VALUE"""),"Dhaneshwar")</f>
        <v>Dhaneshwar</v>
      </c>
      <c r="D16" s="27" t="str">
        <f t="shared" si="1"/>
        <v>3/2/2020|Dhaneshwar</v>
      </c>
      <c r="E16" s="14" t="str">
        <f>IF(
A16,
IFNA(
vlookup(
  D16,
  '_Working2_'!$A$3:$B1014,
  2,
  0
),
0
),
"")</f>
        <v>0</v>
      </c>
      <c r="F16" s="14" t="str">
        <f>IF(
A16,
(E16/1000)*vlookup(
B16,
MasterData!$C$2:$G1000,
4,
0
)
,
"")</f>
        <v>0</v>
      </c>
      <c r="G16" s="14" t="str">
        <f t="shared" si="2"/>
        <v>3/2/2020|Dhaneshwar|0</v>
      </c>
      <c r="H16" s="14" t="str">
        <f>IFNA(
vlookup(
  $G16,
  '_Working1_'!$B$2:$G1394,
  4,
  0
),
"-"
)</f>
        <v>-</v>
      </c>
      <c r="I16" s="14" t="str">
        <f>IFNA(
vlookup(
  $G16,
  '_Working1_'!$B$2:$G1394,
  5,
  0
),
"-"
)</f>
        <v>-</v>
      </c>
      <c r="J16" s="14" t="str">
        <f>IFNA(
vlookup(
  $G16,
  '_Working1_'!$B$2:$G1394,
  6,
  0
),
"-"
)</f>
        <v>-</v>
      </c>
    </row>
    <row r="17">
      <c r="A17" s="47" t="str">
        <f>IFERROR(__xludf.DUMMYFUNCTION("""COMPUTED_VALUE"""),43893.0)</f>
        <v>3/3/2020</v>
      </c>
      <c r="B17" s="27" t="str">
        <f>IFERROR(__xludf.DUMMYFUNCTION("""COMPUTED_VALUE"""),"Keshav Patil")</f>
        <v>Keshav Patil</v>
      </c>
      <c r="C17" s="27" t="str">
        <f>IFERROR(__xludf.DUMMYFUNCTION("""COMPUTED_VALUE"""),"Keshav Patil")</f>
        <v>Keshav Patil</v>
      </c>
      <c r="D17" s="27" t="str">
        <f t="shared" si="1"/>
        <v>3/3/2020|Keshav Patil</v>
      </c>
      <c r="E17" s="14" t="str">
        <f>IF(
A17,
IFNA(
vlookup(
  D17,
  '_Working2_'!$A$3:$B1015,
  2,
  0
),
0
),
"")</f>
        <v>166352</v>
      </c>
      <c r="F17" s="14" t="str">
        <f>IF(
A17,
(E17/1000)*vlookup(
B17,
MasterData!$C$2:$G1000,
4,
0
)
,
"")</f>
        <v>166.352</v>
      </c>
      <c r="G17" s="14" t="str">
        <f t="shared" si="2"/>
        <v>3/3/2020|Keshav Patil|166352</v>
      </c>
      <c r="H17" s="14" t="str">
        <f>IFNA(
vlookup(
  $G17,
  '_Working1_'!$B$2:$G1395,
  4,
  0
),
"-"
)</f>
        <v>Night</v>
      </c>
      <c r="I17" s="14" t="str">
        <f>IFNA(
vlookup(
  $G17,
  '_Working1_'!$B$2:$G1395,
  5,
  0
),
"-"
)</f>
        <v>Set 1</v>
      </c>
      <c r="J17" s="14" t="str">
        <f>IFNA(
vlookup(
  $G17,
  '_Working1_'!$B$2:$G1395,
  6,
  0
),
"-"
)</f>
        <v>Sheen 2</v>
      </c>
    </row>
    <row r="18">
      <c r="A18" s="47" t="str">
        <f>IFERROR(__xludf.DUMMYFUNCTION("""COMPUTED_VALUE"""),43893.0)</f>
        <v>3/3/2020</v>
      </c>
      <c r="B18" s="27" t="str">
        <f>IFERROR(__xludf.DUMMYFUNCTION("""COMPUTED_VALUE"""),"Rahul")</f>
        <v>Rahul</v>
      </c>
      <c r="C18" s="27" t="str">
        <f>IFERROR(__xludf.DUMMYFUNCTION("""COMPUTED_VALUE"""),"Rahul")</f>
        <v>Rahul</v>
      </c>
      <c r="D18" s="27" t="str">
        <f t="shared" si="1"/>
        <v>3/3/2020|Rahul</v>
      </c>
      <c r="E18" s="14" t="str">
        <f>IF(
A18,
IFNA(
vlookup(
  D18,
  '_Working2_'!$A$3:$B1016,
  2,
  0
),
0
),
"")</f>
        <v>81214</v>
      </c>
      <c r="F18" s="14" t="str">
        <f>IF(
A18,
(E18/1000)*vlookup(
B18,
MasterData!$C$2:$G1000,
4,
0
)
,
"")</f>
        <v>81.214</v>
      </c>
      <c r="G18" s="14" t="str">
        <f t="shared" si="2"/>
        <v>3/3/2020|Rahul|81214</v>
      </c>
      <c r="H18" s="14" t="str">
        <f>IFNA(
vlookup(
  $G18,
  '_Working1_'!$B$2:$G1396,
  4,
  0
),
"-"
)</f>
        <v>Night</v>
      </c>
      <c r="I18" s="14" t="str">
        <f>IFNA(
vlookup(
  $G18,
  '_Working1_'!$B$2:$G1396,
  5,
  0
),
"-"
)</f>
        <v>Set 3</v>
      </c>
      <c r="J18" s="14" t="str">
        <f>IFNA(
vlookup(
  $G18,
  '_Working1_'!$B$2:$G1396,
  6,
  0
),
"-"
)</f>
        <v>Feiya - 1</v>
      </c>
    </row>
    <row r="19">
      <c r="A19" s="47" t="str">
        <f>IFERROR(__xludf.DUMMYFUNCTION("""COMPUTED_VALUE"""),43893.0)</f>
        <v>3/3/2020</v>
      </c>
      <c r="B19" s="27" t="str">
        <f>IFERROR(__xludf.DUMMYFUNCTION("""COMPUTED_VALUE"""),"Kayam")</f>
        <v>Kayam</v>
      </c>
      <c r="C19" s="27" t="str">
        <f>IFERROR(__xludf.DUMMYFUNCTION("""COMPUTED_VALUE"""),"Kayam")</f>
        <v>Kayam</v>
      </c>
      <c r="D19" s="27" t="str">
        <f t="shared" si="1"/>
        <v>3/3/2020|Kayam</v>
      </c>
      <c r="E19" s="14" t="str">
        <f>IF(
A19,
IFNA(
vlookup(
  D19,
  '_Working2_'!$A$3:$B1017,
  2,
  0
),
0
),
"")</f>
        <v>168437</v>
      </c>
      <c r="F19" s="14" t="str">
        <f>IF(
A19,
(E19/1000)*vlookup(
B19,
MasterData!$C$2:$G1000,
4,
0
)
,
"")</f>
        <v>168.437</v>
      </c>
      <c r="G19" s="14" t="str">
        <f t="shared" si="2"/>
        <v>3/3/2020|Kayam|168437</v>
      </c>
      <c r="H19" s="14" t="str">
        <f>IFNA(
vlookup(
  $G19,
  '_Working1_'!$B$2:$G1397,
  4,
  0
),
"-"
)</f>
        <v>Night</v>
      </c>
      <c r="I19" s="14" t="str">
        <f>IFNA(
vlookup(
  $G19,
  '_Working1_'!$B$2:$G1397,
  5,
  0
),
"-"
)</f>
        <v>Set 2</v>
      </c>
      <c r="J19" s="14" t="str">
        <f>IFNA(
vlookup(
  $G19,
  '_Working1_'!$B$2:$G1397,
  6,
  0
),
"-"
)</f>
        <v>Feiya - 2</v>
      </c>
    </row>
    <row r="20">
      <c r="A20" s="47" t="str">
        <f>IFERROR(__xludf.DUMMYFUNCTION("""COMPUTED_VALUE"""),43893.0)</f>
        <v>3/3/2020</v>
      </c>
      <c r="B20" s="27" t="str">
        <f>IFERROR(__xludf.DUMMYFUNCTION("""COMPUTED_VALUE"""),"Manish")</f>
        <v>Manish</v>
      </c>
      <c r="C20" s="27" t="str">
        <f>IFERROR(__xludf.DUMMYFUNCTION("""COMPUTED_VALUE"""),"Manish")</f>
        <v>Manish</v>
      </c>
      <c r="D20" s="27" t="str">
        <f t="shared" si="1"/>
        <v>3/3/2020|Manish</v>
      </c>
      <c r="E20" s="14" t="str">
        <f>IF(
A20,
IFNA(
vlookup(
  D20,
  '_Working2_'!$A$3:$B1018,
  2,
  0
),
0
),
"")</f>
        <v>0</v>
      </c>
      <c r="F20" s="14" t="str">
        <f>IF(
A20,
(E20/1000)*vlookup(
B20,
MasterData!$C$2:$G1000,
4,
0
)
,
"")</f>
        <v>0</v>
      </c>
      <c r="G20" s="14" t="str">
        <f t="shared" si="2"/>
        <v>3/3/2020|Manish|0</v>
      </c>
      <c r="H20" s="14" t="str">
        <f>IFNA(
vlookup(
  $G20,
  '_Working1_'!$B$2:$G1398,
  4,
  0
),
"-"
)</f>
        <v>-</v>
      </c>
      <c r="I20" s="14" t="str">
        <f>IFNA(
vlookup(
  $G20,
  '_Working1_'!$B$2:$G1398,
  5,
  0
),
"-"
)</f>
        <v>-</v>
      </c>
      <c r="J20" s="14" t="str">
        <f>IFNA(
vlookup(
  $G20,
  '_Working1_'!$B$2:$G1398,
  6,
  0
),
"-"
)</f>
        <v>-</v>
      </c>
    </row>
    <row r="21" ht="15.75" customHeight="1">
      <c r="A21" s="47" t="str">
        <f>IFERROR(__xludf.DUMMYFUNCTION("""COMPUTED_VALUE"""),43893.0)</f>
        <v>3/3/2020</v>
      </c>
      <c r="B21" s="27" t="str">
        <f>IFERROR(__xludf.DUMMYFUNCTION("""COMPUTED_VALUE"""),"Anand")</f>
        <v>Anand</v>
      </c>
      <c r="C21" s="27" t="str">
        <f>IFERROR(__xludf.DUMMYFUNCTION("""COMPUTED_VALUE"""),"Anand")</f>
        <v>Anand</v>
      </c>
      <c r="D21" s="27" t="str">
        <f t="shared" si="1"/>
        <v>3/3/2020|Anand</v>
      </c>
      <c r="E21" s="14" t="str">
        <f>IF(
A21,
IFNA(
vlookup(
  D21,
  '_Working2_'!$A$3:$B1019,
  2,
  0
),
0
),
"")</f>
        <v>171695</v>
      </c>
      <c r="F21" s="14" t="str">
        <f>IF(
A21,
(E21/1000)*vlookup(
B21,
MasterData!$C$2:$G1000,
4,
0
)
,
"")</f>
        <v>0</v>
      </c>
      <c r="G21" s="14" t="str">
        <f t="shared" si="2"/>
        <v>3/3/2020|Anand|171695</v>
      </c>
      <c r="H21" s="14" t="str">
        <f>IFNA(
vlookup(
  $G21,
  '_Working1_'!$B$2:$G1399,
  4,
  0
),
"-"
)</f>
        <v>Day</v>
      </c>
      <c r="I21" s="14" t="str">
        <f>IFNA(
vlookup(
  $G21,
  '_Working1_'!$B$2:$G1399,
  5,
  0
),
"-"
)</f>
        <v>Set 2</v>
      </c>
      <c r="J21" s="14" t="str">
        <f>IFNA(
vlookup(
  $G21,
  '_Working1_'!$B$2:$G1399,
  6,
  0
),
"-"
)</f>
        <v>Feiya - 2</v>
      </c>
    </row>
    <row r="22" ht="15.75" customHeight="1">
      <c r="A22" s="47" t="str">
        <f>IFERROR(__xludf.DUMMYFUNCTION("""COMPUTED_VALUE"""),43893.0)</f>
        <v>3/3/2020</v>
      </c>
      <c r="B22" s="27" t="str">
        <f>IFERROR(__xludf.DUMMYFUNCTION("""COMPUTED_VALUE"""),"Guddu")</f>
        <v>Guddu</v>
      </c>
      <c r="C22" s="27" t="str">
        <f>IFERROR(__xludf.DUMMYFUNCTION("""COMPUTED_VALUE"""),"Anand")</f>
        <v>Anand</v>
      </c>
      <c r="D22" s="27" t="str">
        <f t="shared" si="1"/>
        <v>3/3/2020|Guddu</v>
      </c>
      <c r="E22" s="14" t="str">
        <f>IF(
A22,
IFNA(
vlookup(
  D22,
  '_Working2_'!$A$3:$B1020,
  2,
  0
),
0
),
"")</f>
        <v>147544</v>
      </c>
      <c r="F22" s="14" t="str">
        <f>IF(
A22,
(E22/1000)*vlookup(
B22,
MasterData!$C$2:$G1000,
4,
0
)
,
"")</f>
        <v>29.5088</v>
      </c>
      <c r="G22" s="14" t="str">
        <f t="shared" si="2"/>
        <v>3/3/2020|Guddu|147544</v>
      </c>
      <c r="H22" s="14" t="str">
        <f>IFNA(
vlookup(
  $G22,
  '_Working1_'!$B$2:$G1400,
  4,
  0
),
"-"
)</f>
        <v>Day</v>
      </c>
      <c r="I22" s="14" t="str">
        <f>IFNA(
vlookup(
  $G22,
  '_Working1_'!$B$2:$G1400,
  5,
  0
),
"-"
)</f>
        <v>Set 3</v>
      </c>
      <c r="J22" s="14" t="str">
        <f>IFNA(
vlookup(
  $G22,
  '_Working1_'!$B$2:$G1400,
  6,
  0
),
"-"
)</f>
        <v>Mtex- 1</v>
      </c>
    </row>
    <row r="23" ht="15.75" customHeight="1">
      <c r="A23" s="47" t="str">
        <f>IFERROR(__xludf.DUMMYFUNCTION("""COMPUTED_VALUE"""),43893.0)</f>
        <v>3/3/2020</v>
      </c>
      <c r="B23" s="27" t="str">
        <f>IFERROR(__xludf.DUMMYFUNCTION("""COMPUTED_VALUE""")," Rakesh")</f>
        <v> Rakesh</v>
      </c>
      <c r="C23" s="27" t="str">
        <f>IFERROR(__xludf.DUMMYFUNCTION("""COMPUTED_VALUE"""),"Anand")</f>
        <v>Anand</v>
      </c>
      <c r="D23" s="27" t="str">
        <f t="shared" si="1"/>
        <v>3/3/2020| Rakesh</v>
      </c>
      <c r="E23" s="14" t="str">
        <f>IF(
A23,
IFNA(
vlookup(
  D23,
  '_Working2_'!$A$3:$B1021,
  2,
  0
),
0
),
"")</f>
        <v>0</v>
      </c>
      <c r="F23" s="14" t="str">
        <f>IF(
A23,
(E23/1000)*vlookup(
B23,
MasterData!$C$2:$G1000,
4,
0
)
,
"")</f>
        <v>0</v>
      </c>
      <c r="G23" s="14" t="str">
        <f t="shared" si="2"/>
        <v>3/3/2020| Rakesh|0</v>
      </c>
      <c r="H23" s="14" t="str">
        <f>IFNA(
vlookup(
  $G23,
  '_Working1_'!$B$2:$G1401,
  4,
  0
),
"-"
)</f>
        <v>-</v>
      </c>
      <c r="I23" s="14" t="str">
        <f>IFNA(
vlookup(
  $G23,
  '_Working1_'!$B$2:$G1401,
  5,
  0
),
"-"
)</f>
        <v>-</v>
      </c>
      <c r="J23" s="14" t="str">
        <f>IFNA(
vlookup(
  $G23,
  '_Working1_'!$B$2:$G1401,
  6,
  0
),
"-"
)</f>
        <v>-</v>
      </c>
    </row>
    <row r="24" ht="15.75" customHeight="1">
      <c r="A24" s="47" t="str">
        <f>IFERROR(__xludf.DUMMYFUNCTION("""COMPUTED_VALUE"""),43893.0)</f>
        <v>3/3/2020</v>
      </c>
      <c r="B24" s="27" t="str">
        <f>IFERROR(__xludf.DUMMYFUNCTION("""COMPUTED_VALUE"""),"Deepak patil")</f>
        <v>Deepak patil</v>
      </c>
      <c r="C24" s="27" t="str">
        <f>IFERROR(__xludf.DUMMYFUNCTION("""COMPUTED_VALUE"""),"Deepak patil")</f>
        <v>Deepak patil</v>
      </c>
      <c r="D24" s="27" t="str">
        <f t="shared" si="1"/>
        <v>3/3/2020|Deepak patil</v>
      </c>
      <c r="E24" s="14" t="str">
        <f>IF(
A24,
IFNA(
vlookup(
  D24,
  '_Working2_'!$A$3:$B1022,
  2,
  0
),
0
),
"")</f>
        <v>148160</v>
      </c>
      <c r="F24" s="14" t="str">
        <f>IF(
A24,
(E24/1000)*vlookup(
B24,
MasterData!$C$2:$G1000,
4,
0
)
,
"")</f>
        <v>148.16</v>
      </c>
      <c r="G24" s="14" t="str">
        <f t="shared" si="2"/>
        <v>3/3/2020|Deepak patil|148160</v>
      </c>
      <c r="H24" s="14" t="str">
        <f>IFNA(
vlookup(
  $G24,
  '_Working1_'!$B$2:$G1402,
  4,
  0
),
"-"
)</f>
        <v>Day</v>
      </c>
      <c r="I24" s="14" t="str">
        <f>IFNA(
vlookup(
  $G24,
  '_Working1_'!$B$2:$G1402,
  5,
  0
),
"-"
)</f>
        <v>Set 4</v>
      </c>
      <c r="J24" s="14" t="str">
        <f>IFNA(
vlookup(
  $G24,
  '_Working1_'!$B$2:$G1402,
  6,
  0
),
"-"
)</f>
        <v>24 head</v>
      </c>
    </row>
    <row r="25" ht="15.75" customHeight="1">
      <c r="A25" s="47" t="str">
        <f>IFERROR(__xludf.DUMMYFUNCTION("""COMPUTED_VALUE"""),43893.0)</f>
        <v>3/3/2020</v>
      </c>
      <c r="B25" s="27" t="str">
        <f>IFERROR(__xludf.DUMMYFUNCTION("""COMPUTED_VALUE"""),"Munna Kumar")</f>
        <v>Munna Kumar</v>
      </c>
      <c r="C25" s="27" t="str">
        <f>IFERROR(__xludf.DUMMYFUNCTION("""COMPUTED_VALUE"""),"Munna Kumar")</f>
        <v>Munna Kumar</v>
      </c>
      <c r="D25" s="27" t="str">
        <f t="shared" si="1"/>
        <v>3/3/2020|Munna Kumar</v>
      </c>
      <c r="E25" s="14" t="str">
        <f>IF(
A25,
IFNA(
vlookup(
  D25,
  '_Working2_'!$A$3:$B1023,
  2,
  0
),
0
),
"")</f>
        <v>0</v>
      </c>
      <c r="F25" s="14" t="str">
        <f>IF(
A25,
(E25/1000)*vlookup(
B25,
MasterData!$C$2:$G1000,
4,
0
)
,
"")</f>
        <v>0</v>
      </c>
      <c r="G25" s="14" t="str">
        <f t="shared" si="2"/>
        <v>3/3/2020|Munna Kumar|0</v>
      </c>
      <c r="H25" s="14" t="str">
        <f>IFNA(
vlookup(
  $G25,
  '_Working1_'!$B$2:$G1403,
  4,
  0
),
"-"
)</f>
        <v>-</v>
      </c>
      <c r="I25" s="14" t="str">
        <f>IFNA(
vlookup(
  $G25,
  '_Working1_'!$B$2:$G1403,
  5,
  0
),
"-"
)</f>
        <v>-</v>
      </c>
      <c r="J25" s="14" t="str">
        <f>IFNA(
vlookup(
  $G25,
  '_Working1_'!$B$2:$G1403,
  6,
  0
),
"-"
)</f>
        <v>-</v>
      </c>
    </row>
    <row r="26" ht="15.75" customHeight="1">
      <c r="A26" s="47" t="str">
        <f>IFERROR(__xludf.DUMMYFUNCTION("""COMPUTED_VALUE"""),43893.0)</f>
        <v>3/3/2020</v>
      </c>
      <c r="B26" s="27" t="str">
        <f>IFERROR(__xludf.DUMMYFUNCTION("""COMPUTED_VALUE"""),"Laxmikant")</f>
        <v>Laxmikant</v>
      </c>
      <c r="C26" s="27" t="str">
        <f>IFERROR(__xludf.DUMMYFUNCTION("""COMPUTED_VALUE"""),"Laxmikant")</f>
        <v>Laxmikant</v>
      </c>
      <c r="D26" s="27" t="str">
        <f t="shared" si="1"/>
        <v>3/3/2020|Laxmikant</v>
      </c>
      <c r="E26" s="14" t="str">
        <f>IF(
A26,
IFNA(
vlookup(
  D26,
  '_Working2_'!$A$3:$B1024,
  2,
  0
),
0
),
"")</f>
        <v>0</v>
      </c>
      <c r="F26" s="14" t="str">
        <f>IF(
A26,
(E26/1000)*vlookup(
B26,
MasterData!$C$2:$G1000,
4,
0
)
,
"")</f>
        <v>0</v>
      </c>
      <c r="G26" s="14" t="str">
        <f t="shared" si="2"/>
        <v>3/3/2020|Laxmikant|0</v>
      </c>
      <c r="H26" s="14" t="str">
        <f>IFNA(
vlookup(
  $G26,
  '_Working1_'!$B$2:$G1404,
  4,
  0
),
"-"
)</f>
        <v>-</v>
      </c>
      <c r="I26" s="14" t="str">
        <f>IFNA(
vlookup(
  $G26,
  '_Working1_'!$B$2:$G1404,
  5,
  0
),
"-"
)</f>
        <v>-</v>
      </c>
      <c r="J26" s="14" t="str">
        <f>IFNA(
vlookup(
  $G26,
  '_Working1_'!$B$2:$G1404,
  6,
  0
),
"-"
)</f>
        <v>-</v>
      </c>
    </row>
    <row r="27" ht="15.75" customHeight="1">
      <c r="A27" s="47" t="str">
        <f>IFERROR(__xludf.DUMMYFUNCTION("""COMPUTED_VALUE"""),43893.0)</f>
        <v>3/3/2020</v>
      </c>
      <c r="B27" s="27" t="str">
        <f>IFERROR(__xludf.DUMMYFUNCTION("""COMPUTED_VALUE"""),"Raj")</f>
        <v>Raj</v>
      </c>
      <c r="C27" s="27" t="str">
        <f>IFERROR(__xludf.DUMMYFUNCTION("""COMPUTED_VALUE"""),"Raj")</f>
        <v>Raj</v>
      </c>
      <c r="D27" s="27" t="str">
        <f t="shared" si="1"/>
        <v>3/3/2020|Raj</v>
      </c>
      <c r="E27" s="14" t="str">
        <f>IF(
A27,
IFNA(
vlookup(
  D27,
  '_Working2_'!$A$3:$B1025,
  2,
  0
),
0
),
"")</f>
        <v>0</v>
      </c>
      <c r="F27" s="14" t="str">
        <f>IF(
A27,
(E27/1000)*vlookup(
B27,
MasterData!$C$2:$G1000,
4,
0
)
,
"")</f>
        <v>0</v>
      </c>
      <c r="G27" s="14" t="str">
        <f t="shared" si="2"/>
        <v>3/3/2020|Raj|0</v>
      </c>
      <c r="H27" s="14" t="str">
        <f>IFNA(
vlookup(
  $G27,
  '_Working1_'!$B$2:$G1405,
  4,
  0
),
"-"
)</f>
        <v>-</v>
      </c>
      <c r="I27" s="14" t="str">
        <f>IFNA(
vlookup(
  $G27,
  '_Working1_'!$B$2:$G1405,
  5,
  0
),
"-"
)</f>
        <v>-</v>
      </c>
      <c r="J27" s="14" t="str">
        <f>IFNA(
vlookup(
  $G27,
  '_Working1_'!$B$2:$G1405,
  6,
  0
),
"-"
)</f>
        <v>-</v>
      </c>
    </row>
    <row r="28" ht="15.75" customHeight="1">
      <c r="A28" s="47" t="str">
        <f>IFERROR(__xludf.DUMMYFUNCTION("""COMPUTED_VALUE"""),43893.0)</f>
        <v>3/3/2020</v>
      </c>
      <c r="B28" s="27" t="str">
        <f>IFERROR(__xludf.DUMMYFUNCTION("""COMPUTED_VALUE"""),"Anil")</f>
        <v>Anil</v>
      </c>
      <c r="C28" s="27" t="str">
        <f>IFERROR(__xludf.DUMMYFUNCTION("""COMPUTED_VALUE"""),"Anil")</f>
        <v>Anil</v>
      </c>
      <c r="D28" s="27" t="str">
        <f t="shared" si="1"/>
        <v>3/3/2020|Anil</v>
      </c>
      <c r="E28" s="14" t="str">
        <f>IF(
A28,
IFNA(
vlookup(
  D28,
  '_Working2_'!$A$3:$B1026,
  2,
  0
),
0
),
"")</f>
        <v>158845</v>
      </c>
      <c r="F28" s="14" t="str">
        <f>IF(
A28,
(E28/1000)*vlookup(
B28,
MasterData!$C$2:$G1000,
4,
0
)
,
"")</f>
        <v>158.845</v>
      </c>
      <c r="G28" s="14" t="str">
        <f t="shared" si="2"/>
        <v>3/3/2020|Anil|158845</v>
      </c>
      <c r="H28" s="14" t="str">
        <f>IFNA(
vlookup(
  $G28,
  '_Working1_'!$B$2:$G1406,
  4,
  0
),
"-"
)</f>
        <v>Day</v>
      </c>
      <c r="I28" s="14" t="str">
        <f>IFNA(
vlookup(
  $G28,
  '_Working1_'!$B$2:$G1406,
  5,
  0
),
"-"
)</f>
        <v>Set 3</v>
      </c>
      <c r="J28" s="14" t="str">
        <f>IFNA(
vlookup(
  $G28,
  '_Working1_'!$B$2:$G1406,
  6,
  0
),
"-"
)</f>
        <v>Feiya - 1</v>
      </c>
    </row>
    <row r="29" ht="15.75" customHeight="1">
      <c r="A29" s="47" t="str">
        <f>IFERROR(__xludf.DUMMYFUNCTION("""COMPUTED_VALUE"""),43893.0)</f>
        <v>3/3/2020</v>
      </c>
      <c r="B29" s="27" t="str">
        <f>IFERROR(__xludf.DUMMYFUNCTION("""COMPUTED_VALUE"""),"Niranjan")</f>
        <v>Niranjan</v>
      </c>
      <c r="C29" s="27" t="str">
        <f>IFERROR(__xludf.DUMMYFUNCTION("""COMPUTED_VALUE"""),"Niranjan")</f>
        <v>Niranjan</v>
      </c>
      <c r="D29" s="27" t="str">
        <f t="shared" si="1"/>
        <v>3/3/2020|Niranjan</v>
      </c>
      <c r="E29" s="14" t="str">
        <f>IF(
A29,
IFNA(
vlookup(
  D29,
  '_Working2_'!$A$3:$B1027,
  2,
  0
),
0
),
"")</f>
        <v>0</v>
      </c>
      <c r="F29" s="14" t="str">
        <f>IF(
A29,
(E29/1000)*vlookup(
B29,
MasterData!$C$2:$G1000,
4,
0
)
,
"")</f>
        <v>0</v>
      </c>
      <c r="G29" s="14" t="str">
        <f t="shared" si="2"/>
        <v>3/3/2020|Niranjan|0</v>
      </c>
      <c r="H29" s="14" t="str">
        <f>IFNA(
vlookup(
  $G29,
  '_Working1_'!$B$2:$G1407,
  4,
  0
),
"-"
)</f>
        <v>-</v>
      </c>
      <c r="I29" s="14" t="str">
        <f>IFNA(
vlookup(
  $G29,
  '_Working1_'!$B$2:$G1407,
  5,
  0
),
"-"
)</f>
        <v>-</v>
      </c>
      <c r="J29" s="14" t="str">
        <f>IFNA(
vlookup(
  $G29,
  '_Working1_'!$B$2:$G1407,
  6,
  0
),
"-"
)</f>
        <v>-</v>
      </c>
    </row>
    <row r="30" ht="15.75" customHeight="1">
      <c r="A30" s="47" t="str">
        <f>IFERROR(__xludf.DUMMYFUNCTION("""COMPUTED_VALUE"""),43893.0)</f>
        <v>3/3/2020</v>
      </c>
      <c r="B30" s="27" t="str">
        <f>IFERROR(__xludf.DUMMYFUNCTION("""COMPUTED_VALUE"""),"Arjun")</f>
        <v>Arjun</v>
      </c>
      <c r="C30" s="27" t="str">
        <f>IFERROR(__xludf.DUMMYFUNCTION("""COMPUTED_VALUE"""),"Arjun")</f>
        <v>Arjun</v>
      </c>
      <c r="D30" s="27" t="str">
        <f t="shared" si="1"/>
        <v>3/3/2020|Arjun</v>
      </c>
      <c r="E30" s="14" t="str">
        <f>IF(
A30,
IFNA(
vlookup(
  D30,
  '_Working2_'!$A$3:$B1028,
  2,
  0
),
0
),
"")</f>
        <v>0</v>
      </c>
      <c r="F30" s="14" t="str">
        <f>IF(
A30,
(E30/1000)*vlookup(
B30,
MasterData!$C$2:$G1000,
4,
0
)
,
"")</f>
        <v>0</v>
      </c>
      <c r="G30" s="14" t="str">
        <f t="shared" si="2"/>
        <v>3/3/2020|Arjun|0</v>
      </c>
      <c r="H30" s="14" t="str">
        <f>IFNA(
vlookup(
  $G30,
  '_Working1_'!$B$2:$G1408,
  4,
  0
),
"-"
)</f>
        <v>-</v>
      </c>
      <c r="I30" s="14" t="str">
        <f>IFNA(
vlookup(
  $G30,
  '_Working1_'!$B$2:$G1408,
  5,
  0
),
"-"
)</f>
        <v>-</v>
      </c>
      <c r="J30" s="14" t="str">
        <f>IFNA(
vlookup(
  $G30,
  '_Working1_'!$B$2:$G1408,
  6,
  0
),
"-"
)</f>
        <v>-</v>
      </c>
    </row>
    <row r="31" ht="15.75" customHeight="1">
      <c r="A31" s="47" t="str">
        <f>IFERROR(__xludf.DUMMYFUNCTION("""COMPUTED_VALUE"""),43893.0)</f>
        <v>3/3/2020</v>
      </c>
      <c r="B31" s="27" t="str">
        <f>IFERROR(__xludf.DUMMYFUNCTION("""COMPUTED_VALUE"""),"Dhaneshwar")</f>
        <v>Dhaneshwar</v>
      </c>
      <c r="C31" s="27" t="str">
        <f>IFERROR(__xludf.DUMMYFUNCTION("""COMPUTED_VALUE"""),"Dhaneshwar")</f>
        <v>Dhaneshwar</v>
      </c>
      <c r="D31" s="27" t="str">
        <f t="shared" si="1"/>
        <v>3/3/2020|Dhaneshwar</v>
      </c>
      <c r="E31" s="14" t="str">
        <f>IF(
A31,
IFNA(
vlookup(
  D31,
  '_Working2_'!$A$3:$B1029,
  2,
  0
),
0
),
"")</f>
        <v>0</v>
      </c>
      <c r="F31" s="14" t="str">
        <f>IF(
A31,
(E31/1000)*vlookup(
B31,
MasterData!$C$2:$G1000,
4,
0
)
,
"")</f>
        <v>0</v>
      </c>
      <c r="G31" s="14" t="str">
        <f t="shared" si="2"/>
        <v>3/3/2020|Dhaneshwar|0</v>
      </c>
      <c r="H31" s="14" t="str">
        <f>IFNA(
vlookup(
  $G31,
  '_Working1_'!$B$2:$G1409,
  4,
  0
),
"-"
)</f>
        <v>-</v>
      </c>
      <c r="I31" s="14" t="str">
        <f>IFNA(
vlookup(
  $G31,
  '_Working1_'!$B$2:$G1409,
  5,
  0
),
"-"
)</f>
        <v>-</v>
      </c>
      <c r="J31" s="14" t="str">
        <f>IFNA(
vlookup(
  $G31,
  '_Working1_'!$B$2:$G1409,
  6,
  0
),
"-"
)</f>
        <v>-</v>
      </c>
    </row>
    <row r="32" ht="15.75" customHeight="1">
      <c r="A32" s="47" t="str">
        <f>IFERROR(__xludf.DUMMYFUNCTION("""COMPUTED_VALUE"""),43894.0)</f>
        <v>3/4/2020</v>
      </c>
      <c r="B32" s="27" t="str">
        <f>IFERROR(__xludf.DUMMYFUNCTION("""COMPUTED_VALUE"""),"Keshav Patil")</f>
        <v>Keshav Patil</v>
      </c>
      <c r="C32" s="27" t="str">
        <f>IFERROR(__xludf.DUMMYFUNCTION("""COMPUTED_VALUE"""),"Keshav Patil")</f>
        <v>Keshav Patil</v>
      </c>
      <c r="D32" s="27" t="str">
        <f t="shared" si="1"/>
        <v>3/4/2020|Keshav Patil</v>
      </c>
      <c r="E32" s="14" t="str">
        <f>IF(
A32,
IFNA(
vlookup(
  D32,
  '_Working2_'!$A$3:$B1030,
  2,
  0
),
0
),
"")</f>
        <v>141475</v>
      </c>
      <c r="F32" s="14" t="str">
        <f>IF(
A32,
(E32/1000)*vlookup(
B32,
MasterData!$C$2:$G1000,
4,
0
)
,
"")</f>
        <v>141.475</v>
      </c>
      <c r="G32" s="14" t="str">
        <f t="shared" si="2"/>
        <v>3/4/2020|Keshav Patil|141475</v>
      </c>
      <c r="H32" s="14" t="str">
        <f>IFNA(
vlookup(
  $G32,
  '_Working1_'!$B$2:$G1410,
  4,
  0
),
"-"
)</f>
        <v>Night</v>
      </c>
      <c r="I32" s="14" t="str">
        <f>IFNA(
vlookup(
  $G32,
  '_Working1_'!$B$2:$G1410,
  5,
  0
),
"-"
)</f>
        <v>Set 1</v>
      </c>
      <c r="J32" s="14" t="str">
        <f>IFNA(
vlookup(
  $G32,
  '_Working1_'!$B$2:$G1410,
  6,
  0
),
"-"
)</f>
        <v>Sheen 1</v>
      </c>
    </row>
    <row r="33" ht="15.75" customHeight="1">
      <c r="A33" s="47" t="str">
        <f>IFERROR(__xludf.DUMMYFUNCTION("""COMPUTED_VALUE"""),43894.0)</f>
        <v>3/4/2020</v>
      </c>
      <c r="B33" s="27" t="str">
        <f>IFERROR(__xludf.DUMMYFUNCTION("""COMPUTED_VALUE"""),"Rahul")</f>
        <v>Rahul</v>
      </c>
      <c r="C33" s="27" t="str">
        <f>IFERROR(__xludf.DUMMYFUNCTION("""COMPUTED_VALUE"""),"Rahul")</f>
        <v>Rahul</v>
      </c>
      <c r="D33" s="27" t="str">
        <f t="shared" si="1"/>
        <v>3/4/2020|Rahul</v>
      </c>
      <c r="E33" s="14" t="str">
        <f>IF(
A33,
IFNA(
vlookup(
  D33,
  '_Working2_'!$A$3:$B1031,
  2,
  0
),
0
),
"")</f>
        <v>180462</v>
      </c>
      <c r="F33" s="14" t="str">
        <f>IF(
A33,
(E33/1000)*vlookup(
B33,
MasterData!$C$2:$G1000,
4,
0
)
,
"")</f>
        <v>180.462</v>
      </c>
      <c r="G33" s="14" t="str">
        <f t="shared" si="2"/>
        <v>3/4/2020|Rahul|180462</v>
      </c>
      <c r="H33" s="14" t="str">
        <f>IFNA(
vlookup(
  $G33,
  '_Working1_'!$B$2:$G1411,
  4,
  0
),
"-"
)</f>
        <v>Night</v>
      </c>
      <c r="I33" s="14" t="str">
        <f>IFNA(
vlookup(
  $G33,
  '_Working1_'!$B$2:$G1411,
  5,
  0
),
"-"
)</f>
        <v>Set 3</v>
      </c>
      <c r="J33" s="14" t="str">
        <f>IFNA(
vlookup(
  $G33,
  '_Working1_'!$B$2:$G1411,
  6,
  0
),
"-"
)</f>
        <v>Mtex- 1</v>
      </c>
    </row>
    <row r="34" ht="15.75" customHeight="1">
      <c r="A34" s="47" t="str">
        <f>IFERROR(__xludf.DUMMYFUNCTION("""COMPUTED_VALUE"""),43894.0)</f>
        <v>3/4/2020</v>
      </c>
      <c r="B34" s="27" t="str">
        <f>IFERROR(__xludf.DUMMYFUNCTION("""COMPUTED_VALUE"""),"Kayam")</f>
        <v>Kayam</v>
      </c>
      <c r="C34" s="27" t="str">
        <f>IFERROR(__xludf.DUMMYFUNCTION("""COMPUTED_VALUE"""),"Kayam")</f>
        <v>Kayam</v>
      </c>
      <c r="D34" s="27" t="str">
        <f t="shared" si="1"/>
        <v>3/4/2020|Kayam</v>
      </c>
      <c r="E34" s="14" t="str">
        <f>IF(
A34,
IFNA(
vlookup(
  D34,
  '_Working2_'!$A$3:$B1032,
  2,
  0
),
0
),
"")</f>
        <v>166426</v>
      </c>
      <c r="F34" s="14" t="str">
        <f>IF(
A34,
(E34/1000)*vlookup(
B34,
MasterData!$C$2:$G1000,
4,
0
)
,
"")</f>
        <v>166.426</v>
      </c>
      <c r="G34" s="14" t="str">
        <f t="shared" si="2"/>
        <v>3/4/2020|Kayam|166426</v>
      </c>
      <c r="H34" s="14" t="str">
        <f>IFNA(
vlookup(
  $G34,
  '_Working1_'!$B$2:$G1412,
  4,
  0
),
"-"
)</f>
        <v>Night</v>
      </c>
      <c r="I34" s="14" t="str">
        <f>IFNA(
vlookup(
  $G34,
  '_Working1_'!$B$2:$G1412,
  5,
  0
),
"-"
)</f>
        <v>Set 2</v>
      </c>
      <c r="J34" s="14" t="str">
        <f>IFNA(
vlookup(
  $G34,
  '_Working1_'!$B$2:$G1412,
  6,
  0
),
"-"
)</f>
        <v>Feiya - 2</v>
      </c>
    </row>
    <row r="35" ht="15.75" customHeight="1">
      <c r="A35" s="47" t="str">
        <f>IFERROR(__xludf.DUMMYFUNCTION("""COMPUTED_VALUE"""),43894.0)</f>
        <v>3/4/2020</v>
      </c>
      <c r="B35" s="27" t="str">
        <f>IFERROR(__xludf.DUMMYFUNCTION("""COMPUTED_VALUE"""),"Manish")</f>
        <v>Manish</v>
      </c>
      <c r="C35" s="27" t="str">
        <f>IFERROR(__xludf.DUMMYFUNCTION("""COMPUTED_VALUE"""),"Manish")</f>
        <v>Manish</v>
      </c>
      <c r="D35" s="27" t="str">
        <f t="shared" si="1"/>
        <v>3/4/2020|Manish</v>
      </c>
      <c r="E35" s="14" t="str">
        <f>IF(
A35,
IFNA(
vlookup(
  D35,
  '_Working2_'!$A$3:$B1033,
  2,
  0
),
0
),
"")</f>
        <v>0</v>
      </c>
      <c r="F35" s="14" t="str">
        <f>IF(
A35,
(E35/1000)*vlookup(
B35,
MasterData!$C$2:$G1000,
4,
0
)
,
"")</f>
        <v>0</v>
      </c>
      <c r="G35" s="14" t="str">
        <f t="shared" si="2"/>
        <v>3/4/2020|Manish|0</v>
      </c>
      <c r="H35" s="14" t="str">
        <f>IFNA(
vlookup(
  $G35,
  '_Working1_'!$B$2:$G1413,
  4,
  0
),
"-"
)</f>
        <v>-</v>
      </c>
      <c r="I35" s="14" t="str">
        <f>IFNA(
vlookup(
  $G35,
  '_Working1_'!$B$2:$G1413,
  5,
  0
),
"-"
)</f>
        <v>-</v>
      </c>
      <c r="J35" s="14" t="str">
        <f>IFNA(
vlookup(
  $G35,
  '_Working1_'!$B$2:$G1413,
  6,
  0
),
"-"
)</f>
        <v>-</v>
      </c>
    </row>
    <row r="36" ht="15.75" customHeight="1">
      <c r="A36" s="47" t="str">
        <f>IFERROR(__xludf.DUMMYFUNCTION("""COMPUTED_VALUE"""),43894.0)</f>
        <v>3/4/2020</v>
      </c>
      <c r="B36" s="27" t="str">
        <f>IFERROR(__xludf.DUMMYFUNCTION("""COMPUTED_VALUE"""),"Anand")</f>
        <v>Anand</v>
      </c>
      <c r="C36" s="27" t="str">
        <f>IFERROR(__xludf.DUMMYFUNCTION("""COMPUTED_VALUE"""),"Anand")</f>
        <v>Anand</v>
      </c>
      <c r="D36" s="27" t="str">
        <f t="shared" si="1"/>
        <v>3/4/2020|Anand</v>
      </c>
      <c r="E36" s="14" t="str">
        <f>IF(
A36,
IFNA(
vlookup(
  D36,
  '_Working2_'!$A$3:$B1034,
  2,
  0
),
0
),
"")</f>
        <v>172888</v>
      </c>
      <c r="F36" s="14" t="str">
        <f>IF(
A36,
(E36/1000)*vlookup(
B36,
MasterData!$C$2:$G1000,
4,
0
)
,
"")</f>
        <v>0</v>
      </c>
      <c r="G36" s="14" t="str">
        <f t="shared" si="2"/>
        <v>3/4/2020|Anand|172888</v>
      </c>
      <c r="H36" s="14" t="str">
        <f>IFNA(
vlookup(
  $G36,
  '_Working1_'!$B$2:$G1414,
  4,
  0
),
"-"
)</f>
        <v>Day</v>
      </c>
      <c r="I36" s="14" t="str">
        <f>IFNA(
vlookup(
  $G36,
  '_Working1_'!$B$2:$G1414,
  5,
  0
),
"-"
)</f>
        <v>Set 2</v>
      </c>
      <c r="J36" s="14" t="str">
        <f>IFNA(
vlookup(
  $G36,
  '_Working1_'!$B$2:$G1414,
  6,
  0
),
"-"
)</f>
        <v>Feiya - 2</v>
      </c>
    </row>
    <row r="37" ht="15.75" customHeight="1">
      <c r="A37" s="47" t="str">
        <f>IFERROR(__xludf.DUMMYFUNCTION("""COMPUTED_VALUE"""),43894.0)</f>
        <v>3/4/2020</v>
      </c>
      <c r="B37" s="27" t="str">
        <f>IFERROR(__xludf.DUMMYFUNCTION("""COMPUTED_VALUE"""),"Guddu")</f>
        <v>Guddu</v>
      </c>
      <c r="C37" s="27" t="str">
        <f>IFERROR(__xludf.DUMMYFUNCTION("""COMPUTED_VALUE"""),"Anand")</f>
        <v>Anand</v>
      </c>
      <c r="D37" s="27" t="str">
        <f t="shared" si="1"/>
        <v>3/4/2020|Guddu</v>
      </c>
      <c r="E37" s="14" t="str">
        <f>IF(
A37,
IFNA(
vlookup(
  D37,
  '_Working2_'!$A$3:$B1035,
  2,
  0
),
0
),
"")</f>
        <v>161395</v>
      </c>
      <c r="F37" s="14" t="str">
        <f>IF(
A37,
(E37/1000)*vlookup(
B37,
MasterData!$C$2:$G1000,
4,
0
)
,
"")</f>
        <v>32.279</v>
      </c>
      <c r="G37" s="14" t="str">
        <f t="shared" si="2"/>
        <v>3/4/2020|Guddu|161395</v>
      </c>
      <c r="H37" s="14" t="str">
        <f>IFNA(
vlookup(
  $G37,
  '_Working1_'!$B$2:$G1415,
  4,
  0
),
"-"
)</f>
        <v>Day</v>
      </c>
      <c r="I37" s="14" t="str">
        <f>IFNA(
vlookup(
  $G37,
  '_Working1_'!$B$2:$G1415,
  5,
  0
),
"-"
)</f>
        <v>Set 3</v>
      </c>
      <c r="J37" s="14" t="str">
        <f>IFNA(
vlookup(
  $G37,
  '_Working1_'!$B$2:$G1415,
  6,
  0
),
"-"
)</f>
        <v>Mtex- 1</v>
      </c>
    </row>
    <row r="38" ht="15.75" customHeight="1">
      <c r="A38" s="47" t="str">
        <f>IFERROR(__xludf.DUMMYFUNCTION("""COMPUTED_VALUE"""),43894.0)</f>
        <v>3/4/2020</v>
      </c>
      <c r="B38" s="27" t="str">
        <f>IFERROR(__xludf.DUMMYFUNCTION("""COMPUTED_VALUE""")," Rakesh")</f>
        <v> Rakesh</v>
      </c>
      <c r="C38" s="27" t="str">
        <f>IFERROR(__xludf.DUMMYFUNCTION("""COMPUTED_VALUE"""),"Anand")</f>
        <v>Anand</v>
      </c>
      <c r="D38" s="27" t="str">
        <f t="shared" si="1"/>
        <v>3/4/2020| Rakesh</v>
      </c>
      <c r="E38" s="14" t="str">
        <f>IF(
A38,
IFNA(
vlookup(
  D38,
  '_Working2_'!$A$3:$B1036,
  2,
  0
),
0
),
"")</f>
        <v>0</v>
      </c>
      <c r="F38" s="14" t="str">
        <f>IF(
A38,
(E38/1000)*vlookup(
B38,
MasterData!$C$2:$G1000,
4,
0
)
,
"")</f>
        <v>0</v>
      </c>
      <c r="G38" s="14" t="str">
        <f t="shared" si="2"/>
        <v>3/4/2020| Rakesh|0</v>
      </c>
      <c r="H38" s="14" t="str">
        <f>IFNA(
vlookup(
  $G38,
  '_Working1_'!$B$2:$G1416,
  4,
  0
),
"-"
)</f>
        <v>-</v>
      </c>
      <c r="I38" s="14" t="str">
        <f>IFNA(
vlookup(
  $G38,
  '_Working1_'!$B$2:$G1416,
  5,
  0
),
"-"
)</f>
        <v>-</v>
      </c>
      <c r="J38" s="14" t="str">
        <f>IFNA(
vlookup(
  $G38,
  '_Working1_'!$B$2:$G1416,
  6,
  0
),
"-"
)</f>
        <v>-</v>
      </c>
    </row>
    <row r="39" ht="15.75" customHeight="1">
      <c r="A39" s="47" t="str">
        <f>IFERROR(__xludf.DUMMYFUNCTION("""COMPUTED_VALUE"""),43894.0)</f>
        <v>3/4/2020</v>
      </c>
      <c r="B39" s="27" t="str">
        <f>IFERROR(__xludf.DUMMYFUNCTION("""COMPUTED_VALUE"""),"Deepak patil")</f>
        <v>Deepak patil</v>
      </c>
      <c r="C39" s="27" t="str">
        <f>IFERROR(__xludf.DUMMYFUNCTION("""COMPUTED_VALUE"""),"Deepak patil")</f>
        <v>Deepak patil</v>
      </c>
      <c r="D39" s="27" t="str">
        <f t="shared" si="1"/>
        <v>3/4/2020|Deepak patil</v>
      </c>
      <c r="E39" s="14" t="str">
        <f>IF(
A39,
IFNA(
vlookup(
  D39,
  '_Working2_'!$A$3:$B1037,
  2,
  0
),
0
),
"")</f>
        <v>152388</v>
      </c>
      <c r="F39" s="14" t="str">
        <f>IF(
A39,
(E39/1000)*vlookup(
B39,
MasterData!$C$2:$G1000,
4,
0
)
,
"")</f>
        <v>152.388</v>
      </c>
      <c r="G39" s="14" t="str">
        <f t="shared" si="2"/>
        <v>3/4/2020|Deepak patil|152388</v>
      </c>
      <c r="H39" s="14" t="str">
        <f>IFNA(
vlookup(
  $G39,
  '_Working1_'!$B$2:$G1417,
  4,
  0
),
"-"
)</f>
        <v>Day</v>
      </c>
      <c r="I39" s="14" t="str">
        <f>IFNA(
vlookup(
  $G39,
  '_Working1_'!$B$2:$G1417,
  5,
  0
),
"-"
)</f>
        <v>Set 4</v>
      </c>
      <c r="J39" s="14" t="str">
        <f>IFNA(
vlookup(
  $G39,
  '_Working1_'!$B$2:$G1417,
  6,
  0
),
"-"
)</f>
        <v>24 head</v>
      </c>
    </row>
    <row r="40" ht="15.75" customHeight="1">
      <c r="A40" s="47" t="str">
        <f>IFERROR(__xludf.DUMMYFUNCTION("""COMPUTED_VALUE"""),43894.0)</f>
        <v>3/4/2020</v>
      </c>
      <c r="B40" s="27" t="str">
        <f>IFERROR(__xludf.DUMMYFUNCTION("""COMPUTED_VALUE"""),"Munna Kumar")</f>
        <v>Munna Kumar</v>
      </c>
      <c r="C40" s="27" t="str">
        <f>IFERROR(__xludf.DUMMYFUNCTION("""COMPUTED_VALUE"""),"Munna Kumar")</f>
        <v>Munna Kumar</v>
      </c>
      <c r="D40" s="27" t="str">
        <f t="shared" si="1"/>
        <v>3/4/2020|Munna Kumar</v>
      </c>
      <c r="E40" s="14" t="str">
        <f>IF(
A40,
IFNA(
vlookup(
  D40,
  '_Working2_'!$A$3:$B1038,
  2,
  0
),
0
),
"")</f>
        <v>0</v>
      </c>
      <c r="F40" s="14" t="str">
        <f>IF(
A40,
(E40/1000)*vlookup(
B40,
MasterData!$C$2:$G1000,
4,
0
)
,
"")</f>
        <v>0</v>
      </c>
      <c r="G40" s="14" t="str">
        <f t="shared" si="2"/>
        <v>3/4/2020|Munna Kumar|0</v>
      </c>
      <c r="H40" s="14" t="str">
        <f>IFNA(
vlookup(
  $G40,
  '_Working1_'!$B$2:$G1418,
  4,
  0
),
"-"
)</f>
        <v>-</v>
      </c>
      <c r="I40" s="14" t="str">
        <f>IFNA(
vlookup(
  $G40,
  '_Working1_'!$B$2:$G1418,
  5,
  0
),
"-"
)</f>
        <v>-</v>
      </c>
      <c r="J40" s="14" t="str">
        <f>IFNA(
vlookup(
  $G40,
  '_Working1_'!$B$2:$G1418,
  6,
  0
),
"-"
)</f>
        <v>-</v>
      </c>
    </row>
    <row r="41" ht="15.75" customHeight="1">
      <c r="A41" s="47" t="str">
        <f>IFERROR(__xludf.DUMMYFUNCTION("""COMPUTED_VALUE"""),43894.0)</f>
        <v>3/4/2020</v>
      </c>
      <c r="B41" s="27" t="str">
        <f>IFERROR(__xludf.DUMMYFUNCTION("""COMPUTED_VALUE"""),"Laxmikant")</f>
        <v>Laxmikant</v>
      </c>
      <c r="C41" s="27" t="str">
        <f>IFERROR(__xludf.DUMMYFUNCTION("""COMPUTED_VALUE"""),"Laxmikant")</f>
        <v>Laxmikant</v>
      </c>
      <c r="D41" s="27" t="str">
        <f t="shared" si="1"/>
        <v>3/4/2020|Laxmikant</v>
      </c>
      <c r="E41" s="14" t="str">
        <f>IF(
A41,
IFNA(
vlookup(
  D41,
  '_Working2_'!$A$3:$B1039,
  2,
  0
),
0
),
"")</f>
        <v>202381</v>
      </c>
      <c r="F41" s="14" t="str">
        <f>IF(
A41,
(E41/1000)*vlookup(
B41,
MasterData!$C$2:$G1000,
4,
0
)
,
"")</f>
        <v>202.381</v>
      </c>
      <c r="G41" s="14" t="str">
        <f t="shared" si="2"/>
        <v>3/4/2020|Laxmikant|202381</v>
      </c>
      <c r="H41" s="14" t="str">
        <f>IFNA(
vlookup(
  $G41,
  '_Working1_'!$B$2:$G1419,
  4,
  0
),
"-"
)</f>
        <v>Day</v>
      </c>
      <c r="I41" s="14" t="str">
        <f>IFNA(
vlookup(
  $G41,
  '_Working1_'!$B$2:$G1419,
  5,
  0
),
"-"
)</f>
        <v>Set 5</v>
      </c>
      <c r="J41" s="14" t="str">
        <f>IFNA(
vlookup(
  $G41,
  '_Working1_'!$B$2:$G1419,
  6,
  0
),
"-"
)</f>
        <v>SWF - 1</v>
      </c>
    </row>
    <row r="42" ht="15.75" customHeight="1">
      <c r="A42" s="47" t="str">
        <f>IFERROR(__xludf.DUMMYFUNCTION("""COMPUTED_VALUE"""),43894.0)</f>
        <v>3/4/2020</v>
      </c>
      <c r="B42" s="27" t="str">
        <f>IFERROR(__xludf.DUMMYFUNCTION("""COMPUTED_VALUE"""),"Raj")</f>
        <v>Raj</v>
      </c>
      <c r="C42" s="27" t="str">
        <f>IFERROR(__xludf.DUMMYFUNCTION("""COMPUTED_VALUE"""),"Raj")</f>
        <v>Raj</v>
      </c>
      <c r="D42" s="27" t="str">
        <f t="shared" si="1"/>
        <v>3/4/2020|Raj</v>
      </c>
      <c r="E42" s="14" t="str">
        <f>IF(
A42,
IFNA(
vlookup(
  D42,
  '_Working2_'!$A$3:$B1040,
  2,
  0
),
0
),
"")</f>
        <v>198942</v>
      </c>
      <c r="F42" s="14" t="str">
        <f>IF(
A42,
(E42/1000)*vlookup(
B42,
MasterData!$C$2:$G1000,
4,
0
)
,
"")</f>
        <v>198.942</v>
      </c>
      <c r="G42" s="14" t="str">
        <f t="shared" si="2"/>
        <v>3/4/2020|Raj|198942</v>
      </c>
      <c r="H42" s="14" t="str">
        <f>IFNA(
vlookup(
  $G42,
  '_Working1_'!$B$2:$G1420,
  4,
  0
),
"-"
)</f>
        <v>Day</v>
      </c>
      <c r="I42" s="14" t="str">
        <f>IFNA(
vlookup(
  $G42,
  '_Working1_'!$B$2:$G1420,
  5,
  0
),
"-"
)</f>
        <v>Set 5</v>
      </c>
      <c r="J42" s="14" t="str">
        <f>IFNA(
vlookup(
  $G42,
  '_Working1_'!$B$2:$G1420,
  6,
  0
),
"-"
)</f>
        <v>SWF - 2</v>
      </c>
    </row>
    <row r="43" ht="15.75" customHeight="1">
      <c r="A43" s="47" t="str">
        <f>IFERROR(__xludf.DUMMYFUNCTION("""COMPUTED_VALUE"""),43894.0)</f>
        <v>3/4/2020</v>
      </c>
      <c r="B43" s="27" t="str">
        <f>IFERROR(__xludf.DUMMYFUNCTION("""COMPUTED_VALUE"""),"Anil")</f>
        <v>Anil</v>
      </c>
      <c r="C43" s="27" t="str">
        <f>IFERROR(__xludf.DUMMYFUNCTION("""COMPUTED_VALUE"""),"Anil")</f>
        <v>Anil</v>
      </c>
      <c r="D43" s="27" t="str">
        <f t="shared" si="1"/>
        <v>3/4/2020|Anil</v>
      </c>
      <c r="E43" s="14" t="str">
        <f>IF(
A43,
IFNA(
vlookup(
  D43,
  '_Working2_'!$A$3:$B1041,
  2,
  0
),
0
),
"")</f>
        <v>185720</v>
      </c>
      <c r="F43" s="14" t="str">
        <f>IF(
A43,
(E43/1000)*vlookup(
B43,
MasterData!$C$2:$G1000,
4,
0
)
,
"")</f>
        <v>185.72</v>
      </c>
      <c r="G43" s="14" t="str">
        <f t="shared" si="2"/>
        <v>3/4/2020|Anil|185720</v>
      </c>
      <c r="H43" s="14" t="str">
        <f>IFNA(
vlookup(
  $G43,
  '_Working1_'!$B$2:$G1421,
  4,
  0
),
"-"
)</f>
        <v>Day</v>
      </c>
      <c r="I43" s="14" t="str">
        <f>IFNA(
vlookup(
  $G43,
  '_Working1_'!$B$2:$G1421,
  5,
  0
),
"-"
)</f>
        <v>Set 3</v>
      </c>
      <c r="J43" s="14" t="str">
        <f>IFNA(
vlookup(
  $G43,
  '_Working1_'!$B$2:$G1421,
  6,
  0
),
"-"
)</f>
        <v>Feiya - 1</v>
      </c>
    </row>
    <row r="44" ht="15.75" customHeight="1">
      <c r="A44" s="47" t="str">
        <f>IFERROR(__xludf.DUMMYFUNCTION("""COMPUTED_VALUE"""),43894.0)</f>
        <v>3/4/2020</v>
      </c>
      <c r="B44" s="27" t="str">
        <f>IFERROR(__xludf.DUMMYFUNCTION("""COMPUTED_VALUE"""),"Niranjan")</f>
        <v>Niranjan</v>
      </c>
      <c r="C44" s="27" t="str">
        <f>IFERROR(__xludf.DUMMYFUNCTION("""COMPUTED_VALUE"""),"Niranjan")</f>
        <v>Niranjan</v>
      </c>
      <c r="D44" s="27" t="str">
        <f t="shared" si="1"/>
        <v>3/4/2020|Niranjan</v>
      </c>
      <c r="E44" s="14" t="str">
        <f>IF(
A44,
IFNA(
vlookup(
  D44,
  '_Working2_'!$A$3:$B1042,
  2,
  0
),
0
),
"")</f>
        <v>217680</v>
      </c>
      <c r="F44" s="14" t="str">
        <f>IF(
A44,
(E44/1000)*vlookup(
B44,
MasterData!$C$2:$G1000,
4,
0
)
,
"")</f>
        <v>217.68</v>
      </c>
      <c r="G44" s="14" t="str">
        <f t="shared" si="2"/>
        <v>3/4/2020|Niranjan|217680</v>
      </c>
      <c r="H44" s="14" t="str">
        <f>IFNA(
vlookup(
  $G44,
  '_Working1_'!$B$2:$G1422,
  4,
  0
),
"-"
)</f>
        <v>Day</v>
      </c>
      <c r="I44" s="14" t="str">
        <f>IFNA(
vlookup(
  $G44,
  '_Working1_'!$B$2:$G1422,
  5,
  0
),
"-"
)</f>
        <v>Set 2</v>
      </c>
      <c r="J44" s="14" t="str">
        <f>IFNA(
vlookup(
  $G44,
  '_Working1_'!$B$2:$G1422,
  6,
  0
),
"-"
)</f>
        <v>Mtex- 2</v>
      </c>
    </row>
    <row r="45" ht="15.75" customHeight="1">
      <c r="A45" s="47" t="str">
        <f>IFERROR(__xludf.DUMMYFUNCTION("""COMPUTED_VALUE"""),43894.0)</f>
        <v>3/4/2020</v>
      </c>
      <c r="B45" s="27" t="str">
        <f>IFERROR(__xludf.DUMMYFUNCTION("""COMPUTED_VALUE"""),"Arjun")</f>
        <v>Arjun</v>
      </c>
      <c r="C45" s="27" t="str">
        <f>IFERROR(__xludf.DUMMYFUNCTION("""COMPUTED_VALUE"""),"Arjun")</f>
        <v>Arjun</v>
      </c>
      <c r="D45" s="27" t="str">
        <f t="shared" si="1"/>
        <v>3/4/2020|Arjun</v>
      </c>
      <c r="E45" s="14" t="str">
        <f>IF(
A45,
IFNA(
vlookup(
  D45,
  '_Working2_'!$A$3:$B1043,
  2,
  0
),
0
),
"")</f>
        <v>0</v>
      </c>
      <c r="F45" s="14" t="str">
        <f>IF(
A45,
(E45/1000)*vlookup(
B45,
MasterData!$C$2:$G1000,
4,
0
)
,
"")</f>
        <v>0</v>
      </c>
      <c r="G45" s="14" t="str">
        <f t="shared" si="2"/>
        <v>3/4/2020|Arjun|0</v>
      </c>
      <c r="H45" s="14" t="str">
        <f>IFNA(
vlookup(
  $G45,
  '_Working1_'!$B$2:$G1423,
  4,
  0
),
"-"
)</f>
        <v>-</v>
      </c>
      <c r="I45" s="14" t="str">
        <f>IFNA(
vlookup(
  $G45,
  '_Working1_'!$B$2:$G1423,
  5,
  0
),
"-"
)</f>
        <v>-</v>
      </c>
      <c r="J45" s="14" t="str">
        <f>IFNA(
vlookup(
  $G45,
  '_Working1_'!$B$2:$G1423,
  6,
  0
),
"-"
)</f>
        <v>-</v>
      </c>
    </row>
    <row r="46" ht="15.75" customHeight="1">
      <c r="A46" s="47" t="str">
        <f>IFERROR(__xludf.DUMMYFUNCTION("""COMPUTED_VALUE"""),43894.0)</f>
        <v>3/4/2020</v>
      </c>
      <c r="B46" s="27" t="str">
        <f>IFERROR(__xludf.DUMMYFUNCTION("""COMPUTED_VALUE"""),"Dhaneshwar")</f>
        <v>Dhaneshwar</v>
      </c>
      <c r="C46" s="27" t="str">
        <f>IFERROR(__xludf.DUMMYFUNCTION("""COMPUTED_VALUE"""),"Dhaneshwar")</f>
        <v>Dhaneshwar</v>
      </c>
      <c r="D46" s="27" t="str">
        <f t="shared" si="1"/>
        <v>3/4/2020|Dhaneshwar</v>
      </c>
      <c r="E46" s="14" t="str">
        <f>IF(
A46,
IFNA(
vlookup(
  D46,
  '_Working2_'!$A$3:$B1044,
  2,
  0
),
0
),
"")</f>
        <v>0</v>
      </c>
      <c r="F46" s="14" t="str">
        <f>IF(
A46,
(E46/1000)*vlookup(
B46,
MasterData!$C$2:$G1000,
4,
0
)
,
"")</f>
        <v>0</v>
      </c>
      <c r="G46" s="14" t="str">
        <f t="shared" si="2"/>
        <v>3/4/2020|Dhaneshwar|0</v>
      </c>
      <c r="H46" s="14" t="str">
        <f>IFNA(
vlookup(
  $G46,
  '_Working1_'!$B$2:$G1424,
  4,
  0
),
"-"
)</f>
        <v>-</v>
      </c>
      <c r="I46" s="14" t="str">
        <f>IFNA(
vlookup(
  $G46,
  '_Working1_'!$B$2:$G1424,
  5,
  0
),
"-"
)</f>
        <v>-</v>
      </c>
      <c r="J46" s="14" t="str">
        <f>IFNA(
vlookup(
  $G46,
  '_Working1_'!$B$2:$G1424,
  6,
  0
),
"-"
)</f>
        <v>-</v>
      </c>
    </row>
    <row r="47" ht="15.75" customHeight="1">
      <c r="A47" s="47" t="str">
        <f>IFERROR(__xludf.DUMMYFUNCTION("""COMPUTED_VALUE"""),43895.0)</f>
        <v>3/5/2020</v>
      </c>
      <c r="B47" s="27" t="str">
        <f>IFERROR(__xludf.DUMMYFUNCTION("""COMPUTED_VALUE"""),"Keshav Patil")</f>
        <v>Keshav Patil</v>
      </c>
      <c r="C47" s="27" t="str">
        <f>IFERROR(__xludf.DUMMYFUNCTION("""COMPUTED_VALUE"""),"Keshav Patil")</f>
        <v>Keshav Patil</v>
      </c>
      <c r="D47" s="27" t="str">
        <f t="shared" si="1"/>
        <v>3/5/2020|Keshav Patil</v>
      </c>
      <c r="E47" s="14" t="str">
        <f>IF(
A47,
IFNA(
vlookup(
  D47,
  '_Working2_'!$A$3:$B1045,
  2,
  0
),
0
),
"")</f>
        <v>182896</v>
      </c>
      <c r="F47" s="14" t="str">
        <f>IF(
A47,
(E47/1000)*vlookup(
B47,
MasterData!$C$2:$G1000,
4,
0
)
,
"")</f>
        <v>182.896</v>
      </c>
      <c r="G47" s="14" t="str">
        <f t="shared" si="2"/>
        <v>3/5/2020|Keshav Patil|182896</v>
      </c>
      <c r="H47" s="14" t="str">
        <f>IFNA(
vlookup(
  $G47,
  '_Working1_'!$B$2:$G1425,
  4,
  0
),
"-"
)</f>
        <v>Night</v>
      </c>
      <c r="I47" s="14" t="str">
        <f>IFNA(
vlookup(
  $G47,
  '_Working1_'!$B$2:$G1425,
  5,
  0
),
"-"
)</f>
        <v>Set 1</v>
      </c>
      <c r="J47" s="14" t="str">
        <f>IFNA(
vlookup(
  $G47,
  '_Working1_'!$B$2:$G1425,
  6,
  0
),
"-"
)</f>
        <v>Sheen 2</v>
      </c>
    </row>
    <row r="48" ht="15.75" customHeight="1">
      <c r="A48" s="47" t="str">
        <f>IFERROR(__xludf.DUMMYFUNCTION("""COMPUTED_VALUE"""),43895.0)</f>
        <v>3/5/2020</v>
      </c>
      <c r="B48" s="27" t="str">
        <f>IFERROR(__xludf.DUMMYFUNCTION("""COMPUTED_VALUE"""),"Rahul")</f>
        <v>Rahul</v>
      </c>
      <c r="C48" s="27" t="str">
        <f>IFERROR(__xludf.DUMMYFUNCTION("""COMPUTED_VALUE"""),"Rahul")</f>
        <v>Rahul</v>
      </c>
      <c r="D48" s="27" t="str">
        <f t="shared" si="1"/>
        <v>3/5/2020|Rahul</v>
      </c>
      <c r="E48" s="14" t="str">
        <f>IF(
A48,
IFNA(
vlookup(
  D48,
  '_Working2_'!$A$3:$B1046,
  2,
  0
),
0
),
"")</f>
        <v>0</v>
      </c>
      <c r="F48" s="14" t="str">
        <f>IF(
A48,
(E48/1000)*vlookup(
B48,
MasterData!$C$2:$G1000,
4,
0
)
,
"")</f>
        <v>0</v>
      </c>
      <c r="G48" s="14" t="str">
        <f t="shared" si="2"/>
        <v>3/5/2020|Rahul|0</v>
      </c>
      <c r="H48" s="14" t="str">
        <f>IFNA(
vlookup(
  $G48,
  '_Working1_'!$B$2:$G1426,
  4,
  0
),
"-"
)</f>
        <v>-</v>
      </c>
      <c r="I48" s="14" t="str">
        <f>IFNA(
vlookup(
  $G48,
  '_Working1_'!$B$2:$G1426,
  5,
  0
),
"-"
)</f>
        <v>-</v>
      </c>
      <c r="J48" s="14" t="str">
        <f>IFNA(
vlookup(
  $G48,
  '_Working1_'!$B$2:$G1426,
  6,
  0
),
"-"
)</f>
        <v>-</v>
      </c>
    </row>
    <row r="49" ht="15.75" customHeight="1">
      <c r="A49" s="47" t="str">
        <f>IFERROR(__xludf.DUMMYFUNCTION("""COMPUTED_VALUE"""),43895.0)</f>
        <v>3/5/2020</v>
      </c>
      <c r="B49" s="27" t="str">
        <f>IFERROR(__xludf.DUMMYFUNCTION("""COMPUTED_VALUE"""),"Kayam")</f>
        <v>Kayam</v>
      </c>
      <c r="C49" s="27" t="str">
        <f>IFERROR(__xludf.DUMMYFUNCTION("""COMPUTED_VALUE"""),"Kayam")</f>
        <v>Kayam</v>
      </c>
      <c r="D49" s="27" t="str">
        <f t="shared" si="1"/>
        <v>3/5/2020|Kayam</v>
      </c>
      <c r="E49" s="14" t="str">
        <f>IF(
A49,
IFNA(
vlookup(
  D49,
  '_Working2_'!$A$3:$B1047,
  2,
  0
),
0
),
"")</f>
        <v>160105</v>
      </c>
      <c r="F49" s="14" t="str">
        <f>IF(
A49,
(E49/1000)*vlookup(
B49,
MasterData!$C$2:$G1000,
4,
0
)
,
"")</f>
        <v>160.105</v>
      </c>
      <c r="G49" s="14" t="str">
        <f t="shared" si="2"/>
        <v>3/5/2020|Kayam|160105</v>
      </c>
      <c r="H49" s="14" t="str">
        <f>IFNA(
vlookup(
  $G49,
  '_Working1_'!$B$2:$G1427,
  4,
  0
),
"-"
)</f>
        <v>Night</v>
      </c>
      <c r="I49" s="14" t="str">
        <f>IFNA(
vlookup(
  $G49,
  '_Working1_'!$B$2:$G1427,
  5,
  0
),
"-"
)</f>
        <v>Set 2</v>
      </c>
      <c r="J49" s="14" t="str">
        <f>IFNA(
vlookup(
  $G49,
  '_Working1_'!$B$2:$G1427,
  6,
  0
),
"-"
)</f>
        <v>Mtex- 2</v>
      </c>
    </row>
    <row r="50" ht="15.75" customHeight="1">
      <c r="A50" s="47" t="str">
        <f>IFERROR(__xludf.DUMMYFUNCTION("""COMPUTED_VALUE"""),43895.0)</f>
        <v>3/5/2020</v>
      </c>
      <c r="B50" s="27" t="str">
        <f>IFERROR(__xludf.DUMMYFUNCTION("""COMPUTED_VALUE"""),"Manish")</f>
        <v>Manish</v>
      </c>
      <c r="C50" s="27" t="str">
        <f>IFERROR(__xludf.DUMMYFUNCTION("""COMPUTED_VALUE"""),"Manish")</f>
        <v>Manish</v>
      </c>
      <c r="D50" s="27" t="str">
        <f t="shared" si="1"/>
        <v>3/5/2020|Manish</v>
      </c>
      <c r="E50" s="14" t="str">
        <f>IF(
A50,
IFNA(
vlookup(
  D50,
  '_Working2_'!$A$3:$B1048,
  2,
  0
),
0
),
"")</f>
        <v>0</v>
      </c>
      <c r="F50" s="14" t="str">
        <f>IF(
A50,
(E50/1000)*vlookup(
B50,
MasterData!$C$2:$G1000,
4,
0
)
,
"")</f>
        <v>0</v>
      </c>
      <c r="G50" s="14" t="str">
        <f t="shared" si="2"/>
        <v>3/5/2020|Manish|0</v>
      </c>
      <c r="H50" s="14" t="str">
        <f>IFNA(
vlookup(
  $G50,
  '_Working1_'!$B$2:$G1428,
  4,
  0
),
"-"
)</f>
        <v>-</v>
      </c>
      <c r="I50" s="14" t="str">
        <f>IFNA(
vlookup(
  $G50,
  '_Working1_'!$B$2:$G1428,
  5,
  0
),
"-"
)</f>
        <v>-</v>
      </c>
      <c r="J50" s="14" t="str">
        <f>IFNA(
vlookup(
  $G50,
  '_Working1_'!$B$2:$G1428,
  6,
  0
),
"-"
)</f>
        <v>-</v>
      </c>
    </row>
    <row r="51" ht="15.75" customHeight="1">
      <c r="A51" s="47" t="str">
        <f>IFERROR(__xludf.DUMMYFUNCTION("""COMPUTED_VALUE"""),43895.0)</f>
        <v>3/5/2020</v>
      </c>
      <c r="B51" s="27" t="str">
        <f>IFERROR(__xludf.DUMMYFUNCTION("""COMPUTED_VALUE"""),"Anand")</f>
        <v>Anand</v>
      </c>
      <c r="C51" s="27" t="str">
        <f>IFERROR(__xludf.DUMMYFUNCTION("""COMPUTED_VALUE"""),"Anand")</f>
        <v>Anand</v>
      </c>
      <c r="D51" s="27" t="str">
        <f t="shared" si="1"/>
        <v>3/5/2020|Anand</v>
      </c>
      <c r="E51" s="14" t="str">
        <f>IF(
A51,
IFNA(
vlookup(
  D51,
  '_Working2_'!$A$3:$B1049,
  2,
  0
),
0
),
"")</f>
        <v>193645</v>
      </c>
      <c r="F51" s="14" t="str">
        <f>IF(
A51,
(E51/1000)*vlookup(
B51,
MasterData!$C$2:$G1000,
4,
0
)
,
"")</f>
        <v>0</v>
      </c>
      <c r="G51" s="14" t="str">
        <f t="shared" si="2"/>
        <v>3/5/2020|Anand|193645</v>
      </c>
      <c r="H51" s="14" t="str">
        <f>IFNA(
vlookup(
  $G51,
  '_Working1_'!$B$2:$G1429,
  4,
  0
),
"-"
)</f>
        <v>Day</v>
      </c>
      <c r="I51" s="14" t="str">
        <f>IFNA(
vlookup(
  $G51,
  '_Working1_'!$B$2:$G1429,
  5,
  0
),
"-"
)</f>
        <v>Set 2</v>
      </c>
      <c r="J51" s="14" t="str">
        <f>IFNA(
vlookup(
  $G51,
  '_Working1_'!$B$2:$G1429,
  6,
  0
),
"-"
)</f>
        <v>Feiya - 2</v>
      </c>
    </row>
    <row r="52" ht="15.75" customHeight="1">
      <c r="A52" s="47" t="str">
        <f>IFERROR(__xludf.DUMMYFUNCTION("""COMPUTED_VALUE"""),43895.0)</f>
        <v>3/5/2020</v>
      </c>
      <c r="B52" s="27" t="str">
        <f>IFERROR(__xludf.DUMMYFUNCTION("""COMPUTED_VALUE"""),"Guddu")</f>
        <v>Guddu</v>
      </c>
      <c r="C52" s="27" t="str">
        <f>IFERROR(__xludf.DUMMYFUNCTION("""COMPUTED_VALUE"""),"Anand")</f>
        <v>Anand</v>
      </c>
      <c r="D52" s="27" t="str">
        <f t="shared" si="1"/>
        <v>3/5/2020|Guddu</v>
      </c>
      <c r="E52" s="14" t="str">
        <f>IF(
A52,
IFNA(
vlookup(
  D52,
  '_Working2_'!$A$3:$B1050,
  2,
  0
),
0
),
"")</f>
        <v>171770</v>
      </c>
      <c r="F52" s="14" t="str">
        <f>IF(
A52,
(E52/1000)*vlookup(
B52,
MasterData!$C$2:$G1000,
4,
0
)
,
"")</f>
        <v>34.354</v>
      </c>
      <c r="G52" s="14" t="str">
        <f t="shared" si="2"/>
        <v>3/5/2020|Guddu|171770</v>
      </c>
      <c r="H52" s="14" t="str">
        <f>IFNA(
vlookup(
  $G52,
  '_Working1_'!$B$2:$G1430,
  4,
  0
),
"-"
)</f>
        <v>Day</v>
      </c>
      <c r="I52" s="14" t="str">
        <f>IFNA(
vlookup(
  $G52,
  '_Working1_'!$B$2:$G1430,
  5,
  0
),
"-"
)</f>
        <v>Set 3</v>
      </c>
      <c r="J52" s="14" t="str">
        <f>IFNA(
vlookup(
  $G52,
  '_Working1_'!$B$2:$G1430,
  6,
  0
),
"-"
)</f>
        <v>Mtex- 1</v>
      </c>
    </row>
    <row r="53" ht="15.75" customHeight="1">
      <c r="A53" s="47" t="str">
        <f>IFERROR(__xludf.DUMMYFUNCTION("""COMPUTED_VALUE"""),43895.0)</f>
        <v>3/5/2020</v>
      </c>
      <c r="B53" s="27" t="str">
        <f>IFERROR(__xludf.DUMMYFUNCTION("""COMPUTED_VALUE""")," Rakesh")</f>
        <v> Rakesh</v>
      </c>
      <c r="C53" s="27" t="str">
        <f>IFERROR(__xludf.DUMMYFUNCTION("""COMPUTED_VALUE"""),"Anand")</f>
        <v>Anand</v>
      </c>
      <c r="D53" s="27" t="str">
        <f t="shared" si="1"/>
        <v>3/5/2020| Rakesh</v>
      </c>
      <c r="E53" s="14" t="str">
        <f>IF(
A53,
IFNA(
vlookup(
  D53,
  '_Working2_'!$A$3:$B1051,
  2,
  0
),
0
),
"")</f>
        <v>0</v>
      </c>
      <c r="F53" s="14" t="str">
        <f>IF(
A53,
(E53/1000)*vlookup(
B53,
MasterData!$C$2:$G1000,
4,
0
)
,
"")</f>
        <v>0</v>
      </c>
      <c r="G53" s="14" t="str">
        <f t="shared" si="2"/>
        <v>3/5/2020| Rakesh|0</v>
      </c>
      <c r="H53" s="14" t="str">
        <f>IFNA(
vlookup(
  $G53,
  '_Working1_'!$B$2:$G1431,
  4,
  0
),
"-"
)</f>
        <v>-</v>
      </c>
      <c r="I53" s="14" t="str">
        <f>IFNA(
vlookup(
  $G53,
  '_Working1_'!$B$2:$G1431,
  5,
  0
),
"-"
)</f>
        <v>-</v>
      </c>
      <c r="J53" s="14" t="str">
        <f>IFNA(
vlookup(
  $G53,
  '_Working1_'!$B$2:$G1431,
  6,
  0
),
"-"
)</f>
        <v>-</v>
      </c>
    </row>
    <row r="54" ht="15.75" customHeight="1">
      <c r="A54" s="47" t="str">
        <f>IFERROR(__xludf.DUMMYFUNCTION("""COMPUTED_VALUE"""),43895.0)</f>
        <v>3/5/2020</v>
      </c>
      <c r="B54" s="27" t="str">
        <f>IFERROR(__xludf.DUMMYFUNCTION("""COMPUTED_VALUE"""),"Deepak patil")</f>
        <v>Deepak patil</v>
      </c>
      <c r="C54" s="27" t="str">
        <f>IFERROR(__xludf.DUMMYFUNCTION("""COMPUTED_VALUE"""),"Deepak patil")</f>
        <v>Deepak patil</v>
      </c>
      <c r="D54" s="27" t="str">
        <f t="shared" si="1"/>
        <v>3/5/2020|Deepak patil</v>
      </c>
      <c r="E54" s="14" t="str">
        <f>IF(
A54,
IFNA(
vlookup(
  D54,
  '_Working2_'!$A$3:$B1052,
  2,
  0
),
0
),
"")</f>
        <v>165132</v>
      </c>
      <c r="F54" s="14" t="str">
        <f>IF(
A54,
(E54/1000)*vlookup(
B54,
MasterData!$C$2:$G1000,
4,
0
)
,
"")</f>
        <v>165.132</v>
      </c>
      <c r="G54" s="14" t="str">
        <f t="shared" si="2"/>
        <v>3/5/2020|Deepak patil|165132</v>
      </c>
      <c r="H54" s="14" t="str">
        <f>IFNA(
vlookup(
  $G54,
  '_Working1_'!$B$2:$G1432,
  4,
  0
),
"-"
)</f>
        <v>Day</v>
      </c>
      <c r="I54" s="14" t="str">
        <f>IFNA(
vlookup(
  $G54,
  '_Working1_'!$B$2:$G1432,
  5,
  0
),
"-"
)</f>
        <v>Set 4</v>
      </c>
      <c r="J54" s="14" t="str">
        <f>IFNA(
vlookup(
  $G54,
  '_Working1_'!$B$2:$G1432,
  6,
  0
),
"-"
)</f>
        <v>24 head</v>
      </c>
    </row>
    <row r="55" ht="15.75" customHeight="1">
      <c r="A55" s="47" t="str">
        <f>IFERROR(__xludf.DUMMYFUNCTION("""COMPUTED_VALUE"""),43895.0)</f>
        <v>3/5/2020</v>
      </c>
      <c r="B55" s="27" t="str">
        <f>IFERROR(__xludf.DUMMYFUNCTION("""COMPUTED_VALUE"""),"Munna Kumar")</f>
        <v>Munna Kumar</v>
      </c>
      <c r="C55" s="27" t="str">
        <f>IFERROR(__xludf.DUMMYFUNCTION("""COMPUTED_VALUE"""),"Munna Kumar")</f>
        <v>Munna Kumar</v>
      </c>
      <c r="D55" s="27" t="str">
        <f t="shared" si="1"/>
        <v>3/5/2020|Munna Kumar</v>
      </c>
      <c r="E55" s="14" t="str">
        <f>IF(
A55,
IFNA(
vlookup(
  D55,
  '_Working2_'!$A$3:$B1053,
  2,
  0
),
0
),
"")</f>
        <v>0</v>
      </c>
      <c r="F55" s="14" t="str">
        <f>IF(
A55,
(E55/1000)*vlookup(
B55,
MasterData!$C$2:$G1000,
4,
0
)
,
"")</f>
        <v>0</v>
      </c>
      <c r="G55" s="14" t="str">
        <f t="shared" si="2"/>
        <v>3/5/2020|Munna Kumar|0</v>
      </c>
      <c r="H55" s="14" t="str">
        <f>IFNA(
vlookup(
  $G55,
  '_Working1_'!$B$2:$G1433,
  4,
  0
),
"-"
)</f>
        <v>-</v>
      </c>
      <c r="I55" s="14" t="str">
        <f>IFNA(
vlookup(
  $G55,
  '_Working1_'!$B$2:$G1433,
  5,
  0
),
"-"
)</f>
        <v>-</v>
      </c>
      <c r="J55" s="14" t="str">
        <f>IFNA(
vlookup(
  $G55,
  '_Working1_'!$B$2:$G1433,
  6,
  0
),
"-"
)</f>
        <v>-</v>
      </c>
    </row>
    <row r="56" ht="15.75" customHeight="1">
      <c r="A56" s="47" t="str">
        <f>IFERROR(__xludf.DUMMYFUNCTION("""COMPUTED_VALUE"""),43895.0)</f>
        <v>3/5/2020</v>
      </c>
      <c r="B56" s="27" t="str">
        <f>IFERROR(__xludf.DUMMYFUNCTION("""COMPUTED_VALUE"""),"Laxmikant")</f>
        <v>Laxmikant</v>
      </c>
      <c r="C56" s="27" t="str">
        <f>IFERROR(__xludf.DUMMYFUNCTION("""COMPUTED_VALUE"""),"Laxmikant")</f>
        <v>Laxmikant</v>
      </c>
      <c r="D56" s="27" t="str">
        <f t="shared" si="1"/>
        <v>3/5/2020|Laxmikant</v>
      </c>
      <c r="E56" s="14" t="str">
        <f>IF(
A56,
IFNA(
vlookup(
  D56,
  '_Working2_'!$A$3:$B1054,
  2,
  0
),
0
),
"")</f>
        <v>226268</v>
      </c>
      <c r="F56" s="14" t="str">
        <f>IF(
A56,
(E56/1000)*vlookup(
B56,
MasterData!$C$2:$G1000,
4,
0
)
,
"")</f>
        <v>226.268</v>
      </c>
      <c r="G56" s="14" t="str">
        <f t="shared" si="2"/>
        <v>3/5/2020|Laxmikant|226268</v>
      </c>
      <c r="H56" s="14" t="str">
        <f>IFNA(
vlookup(
  $G56,
  '_Working1_'!$B$2:$G1434,
  4,
  0
),
"-"
)</f>
        <v>Day</v>
      </c>
      <c r="I56" s="14" t="str">
        <f>IFNA(
vlookup(
  $G56,
  '_Working1_'!$B$2:$G1434,
  5,
  0
),
"-"
)</f>
        <v>Set 5</v>
      </c>
      <c r="J56" s="14" t="str">
        <f>IFNA(
vlookup(
  $G56,
  '_Working1_'!$B$2:$G1434,
  6,
  0
),
"-"
)</f>
        <v>SWF - 1</v>
      </c>
    </row>
    <row r="57" ht="15.75" customHeight="1">
      <c r="A57" s="47" t="str">
        <f>IFERROR(__xludf.DUMMYFUNCTION("""COMPUTED_VALUE"""),43895.0)</f>
        <v>3/5/2020</v>
      </c>
      <c r="B57" s="27" t="str">
        <f>IFERROR(__xludf.DUMMYFUNCTION("""COMPUTED_VALUE"""),"Raj")</f>
        <v>Raj</v>
      </c>
      <c r="C57" s="27" t="str">
        <f>IFERROR(__xludf.DUMMYFUNCTION("""COMPUTED_VALUE"""),"Raj")</f>
        <v>Raj</v>
      </c>
      <c r="D57" s="27" t="str">
        <f t="shared" si="1"/>
        <v>3/5/2020|Raj</v>
      </c>
      <c r="E57" s="14" t="str">
        <f>IF(
A57,
IFNA(
vlookup(
  D57,
  '_Working2_'!$A$3:$B1055,
  2,
  0
),
0
),
"")</f>
        <v>228935</v>
      </c>
      <c r="F57" s="14" t="str">
        <f>IF(
A57,
(E57/1000)*vlookup(
B57,
MasterData!$C$2:$G1000,
4,
0
)
,
"")</f>
        <v>228.935</v>
      </c>
      <c r="G57" s="14" t="str">
        <f t="shared" si="2"/>
        <v>3/5/2020|Raj|228935</v>
      </c>
      <c r="H57" s="14" t="str">
        <f>IFNA(
vlookup(
  $G57,
  '_Working1_'!$B$2:$G1435,
  4,
  0
),
"-"
)</f>
        <v>Day</v>
      </c>
      <c r="I57" s="14" t="str">
        <f>IFNA(
vlookup(
  $G57,
  '_Working1_'!$B$2:$G1435,
  5,
  0
),
"-"
)</f>
        <v>Set 5</v>
      </c>
      <c r="J57" s="14" t="str">
        <f>IFNA(
vlookup(
  $G57,
  '_Working1_'!$B$2:$G1435,
  6,
  0
),
"-"
)</f>
        <v>SWF - 2</v>
      </c>
    </row>
    <row r="58" ht="15.75" customHeight="1">
      <c r="A58" s="47" t="str">
        <f>IFERROR(__xludf.DUMMYFUNCTION("""COMPUTED_VALUE"""),43895.0)</f>
        <v>3/5/2020</v>
      </c>
      <c r="B58" s="27" t="str">
        <f>IFERROR(__xludf.DUMMYFUNCTION("""COMPUTED_VALUE"""),"Anil")</f>
        <v>Anil</v>
      </c>
      <c r="C58" s="27" t="str">
        <f>IFERROR(__xludf.DUMMYFUNCTION("""COMPUTED_VALUE"""),"Anil")</f>
        <v>Anil</v>
      </c>
      <c r="D58" s="27" t="str">
        <f t="shared" si="1"/>
        <v>3/5/2020|Anil</v>
      </c>
      <c r="E58" s="14" t="str">
        <f>IF(
A58,
IFNA(
vlookup(
  D58,
  '_Working2_'!$A$3:$B1056,
  2,
  0
),
0
),
"")</f>
        <v>0</v>
      </c>
      <c r="F58" s="14" t="str">
        <f>IF(
A58,
(E58/1000)*vlookup(
B58,
MasterData!$C$2:$G1000,
4,
0
)
,
"")</f>
        <v>0</v>
      </c>
      <c r="G58" s="14" t="str">
        <f t="shared" si="2"/>
        <v>3/5/2020|Anil|0</v>
      </c>
      <c r="H58" s="14" t="str">
        <f>IFNA(
vlookup(
  $G58,
  '_Working1_'!$B$2:$G1436,
  4,
  0
),
"-"
)</f>
        <v>-</v>
      </c>
      <c r="I58" s="14" t="str">
        <f>IFNA(
vlookup(
  $G58,
  '_Working1_'!$B$2:$G1436,
  5,
  0
),
"-"
)</f>
        <v>-</v>
      </c>
      <c r="J58" s="14" t="str">
        <f>IFNA(
vlookup(
  $G58,
  '_Working1_'!$B$2:$G1436,
  6,
  0
),
"-"
)</f>
        <v>-</v>
      </c>
    </row>
    <row r="59" ht="15.75" customHeight="1">
      <c r="A59" s="47" t="str">
        <f>IFERROR(__xludf.DUMMYFUNCTION("""COMPUTED_VALUE"""),43895.0)</f>
        <v>3/5/2020</v>
      </c>
      <c r="B59" s="27" t="str">
        <f>IFERROR(__xludf.DUMMYFUNCTION("""COMPUTED_VALUE"""),"Niranjan")</f>
        <v>Niranjan</v>
      </c>
      <c r="C59" s="27" t="str">
        <f>IFERROR(__xludf.DUMMYFUNCTION("""COMPUTED_VALUE"""),"Niranjan")</f>
        <v>Niranjan</v>
      </c>
      <c r="D59" s="27" t="str">
        <f t="shared" si="1"/>
        <v>3/5/2020|Niranjan</v>
      </c>
      <c r="E59" s="14" t="str">
        <f>IF(
A59,
IFNA(
vlookup(
  D59,
  '_Working2_'!$A$3:$B1057,
  2,
  0
),
0
),
"")</f>
        <v>221761</v>
      </c>
      <c r="F59" s="14" t="str">
        <f>IF(
A59,
(E59/1000)*vlookup(
B59,
MasterData!$C$2:$G1000,
4,
0
)
,
"")</f>
        <v>221.761</v>
      </c>
      <c r="G59" s="14" t="str">
        <f t="shared" si="2"/>
        <v>3/5/2020|Niranjan|221761</v>
      </c>
      <c r="H59" s="14" t="str">
        <f>IFNA(
vlookup(
  $G59,
  '_Working1_'!$B$2:$G1437,
  4,
  0
),
"-"
)</f>
        <v>Day</v>
      </c>
      <c r="I59" s="14" t="str">
        <f>IFNA(
vlookup(
  $G59,
  '_Working1_'!$B$2:$G1437,
  5,
  0
),
"-"
)</f>
        <v>Set 2</v>
      </c>
      <c r="J59" s="14" t="str">
        <f>IFNA(
vlookup(
  $G59,
  '_Working1_'!$B$2:$G1437,
  6,
  0
),
"-"
)</f>
        <v>Mtex- 2</v>
      </c>
    </row>
    <row r="60" ht="15.75" customHeight="1">
      <c r="A60" s="47" t="str">
        <f>IFERROR(__xludf.DUMMYFUNCTION("""COMPUTED_VALUE"""),43895.0)</f>
        <v>3/5/2020</v>
      </c>
      <c r="B60" s="27" t="str">
        <f>IFERROR(__xludf.DUMMYFUNCTION("""COMPUTED_VALUE"""),"Arjun")</f>
        <v>Arjun</v>
      </c>
      <c r="C60" s="27" t="str">
        <f>IFERROR(__xludf.DUMMYFUNCTION("""COMPUTED_VALUE"""),"Arjun")</f>
        <v>Arjun</v>
      </c>
      <c r="D60" s="27" t="str">
        <f t="shared" si="1"/>
        <v>3/5/2020|Arjun</v>
      </c>
      <c r="E60" s="14" t="str">
        <f>IF(
A60,
IFNA(
vlookup(
  D60,
  '_Working2_'!$A$3:$B1058,
  2,
  0
),
0
),
"")</f>
        <v>0</v>
      </c>
      <c r="F60" s="14" t="str">
        <f>IF(
A60,
(E60/1000)*vlookup(
B60,
MasterData!$C$2:$G1000,
4,
0
)
,
"")</f>
        <v>0</v>
      </c>
      <c r="G60" s="14" t="str">
        <f t="shared" si="2"/>
        <v>3/5/2020|Arjun|0</v>
      </c>
      <c r="H60" s="14" t="str">
        <f>IFNA(
vlookup(
  $G60,
  '_Working1_'!$B$2:$G1438,
  4,
  0
),
"-"
)</f>
        <v>-</v>
      </c>
      <c r="I60" s="14" t="str">
        <f>IFNA(
vlookup(
  $G60,
  '_Working1_'!$B$2:$G1438,
  5,
  0
),
"-"
)</f>
        <v>-</v>
      </c>
      <c r="J60" s="14" t="str">
        <f>IFNA(
vlookup(
  $G60,
  '_Working1_'!$B$2:$G1438,
  6,
  0
),
"-"
)</f>
        <v>-</v>
      </c>
    </row>
    <row r="61" ht="15.75" customHeight="1">
      <c r="A61" s="47" t="str">
        <f>IFERROR(__xludf.DUMMYFUNCTION("""COMPUTED_VALUE"""),43895.0)</f>
        <v>3/5/2020</v>
      </c>
      <c r="B61" s="27" t="str">
        <f>IFERROR(__xludf.DUMMYFUNCTION("""COMPUTED_VALUE"""),"Dhaneshwar")</f>
        <v>Dhaneshwar</v>
      </c>
      <c r="C61" s="27" t="str">
        <f>IFERROR(__xludf.DUMMYFUNCTION("""COMPUTED_VALUE"""),"Dhaneshwar")</f>
        <v>Dhaneshwar</v>
      </c>
      <c r="D61" s="27" t="str">
        <f t="shared" si="1"/>
        <v>3/5/2020|Dhaneshwar</v>
      </c>
      <c r="E61" s="14" t="str">
        <f>IF(
A61,
IFNA(
vlookup(
  D61,
  '_Working2_'!$A$3:$B1059,
  2,
  0
),
0
),
"")</f>
        <v>0</v>
      </c>
      <c r="F61" s="14" t="str">
        <f>IF(
A61,
(E61/1000)*vlookup(
B61,
MasterData!$C$2:$G1000,
4,
0
)
,
"")</f>
        <v>0</v>
      </c>
      <c r="G61" s="14" t="str">
        <f t="shared" si="2"/>
        <v>3/5/2020|Dhaneshwar|0</v>
      </c>
      <c r="H61" s="14" t="str">
        <f>IFNA(
vlookup(
  $G61,
  '_Working1_'!$B$2:$G1439,
  4,
  0
),
"-"
)</f>
        <v>-</v>
      </c>
      <c r="I61" s="14" t="str">
        <f>IFNA(
vlookup(
  $G61,
  '_Working1_'!$B$2:$G1439,
  5,
  0
),
"-"
)</f>
        <v>-</v>
      </c>
      <c r="J61" s="14" t="str">
        <f>IFNA(
vlookup(
  $G61,
  '_Working1_'!$B$2:$G1439,
  6,
  0
),
"-"
)</f>
        <v>-</v>
      </c>
    </row>
    <row r="62" ht="15.75" customHeight="1">
      <c r="A62" s="47" t="str">
        <f>IFERROR(__xludf.DUMMYFUNCTION("""COMPUTED_VALUE"""),43896.0)</f>
        <v>3/6/2020</v>
      </c>
      <c r="B62" s="27" t="str">
        <f>IFERROR(__xludf.DUMMYFUNCTION("""COMPUTED_VALUE"""),"Keshav Patil")</f>
        <v>Keshav Patil</v>
      </c>
      <c r="C62" s="27" t="str">
        <f>IFERROR(__xludf.DUMMYFUNCTION("""COMPUTED_VALUE"""),"Keshav Patil")</f>
        <v>Keshav Patil</v>
      </c>
      <c r="D62" s="27" t="str">
        <f t="shared" si="1"/>
        <v>3/6/2020|Keshav Patil</v>
      </c>
      <c r="E62" s="14" t="str">
        <f>IF(
A62,
IFNA(
vlookup(
  D62,
  '_Working2_'!$A$3:$B1060,
  2,
  0
),
0
),
"")</f>
        <v>185713</v>
      </c>
      <c r="F62" s="14" t="str">
        <f>IF(
A62,
(E62/1000)*vlookup(
B62,
MasterData!$C$2:$G1000,
4,
0
)
,
"")</f>
        <v>185.713</v>
      </c>
      <c r="G62" s="14" t="str">
        <f t="shared" si="2"/>
        <v>3/6/2020|Keshav Patil|185713</v>
      </c>
      <c r="H62" s="14" t="str">
        <f>IFNA(
vlookup(
  $G62,
  '_Working1_'!$B$2:$G1440,
  4,
  0
),
"-"
)</f>
        <v>Night</v>
      </c>
      <c r="I62" s="14" t="str">
        <f>IFNA(
vlookup(
  $G62,
  '_Working1_'!$B$2:$G1440,
  5,
  0
),
"-"
)</f>
        <v>Set 1</v>
      </c>
      <c r="J62" s="14" t="str">
        <f>IFNA(
vlookup(
  $G62,
  '_Working1_'!$B$2:$G1440,
  6,
  0
),
"-"
)</f>
        <v>Sheen 1</v>
      </c>
    </row>
    <row r="63" ht="15.75" customHeight="1">
      <c r="A63" s="47" t="str">
        <f>IFERROR(__xludf.DUMMYFUNCTION("""COMPUTED_VALUE"""),43896.0)</f>
        <v>3/6/2020</v>
      </c>
      <c r="B63" s="27" t="str">
        <f>IFERROR(__xludf.DUMMYFUNCTION("""COMPUTED_VALUE"""),"Rahul")</f>
        <v>Rahul</v>
      </c>
      <c r="C63" s="27" t="str">
        <f>IFERROR(__xludf.DUMMYFUNCTION("""COMPUTED_VALUE"""),"Rahul")</f>
        <v>Rahul</v>
      </c>
      <c r="D63" s="27" t="str">
        <f t="shared" si="1"/>
        <v>3/6/2020|Rahul</v>
      </c>
      <c r="E63" s="14" t="str">
        <f>IF(
A63,
IFNA(
vlookup(
  D63,
  '_Working2_'!$A$3:$B1061,
  2,
  0
),
0
),
"")</f>
        <v>180372</v>
      </c>
      <c r="F63" s="14" t="str">
        <f>IF(
A63,
(E63/1000)*vlookup(
B63,
MasterData!$C$2:$G1000,
4,
0
)
,
"")</f>
        <v>180.372</v>
      </c>
      <c r="G63" s="14" t="str">
        <f t="shared" si="2"/>
        <v>3/6/2020|Rahul|180372</v>
      </c>
      <c r="H63" s="14" t="str">
        <f>IFNA(
vlookup(
  $G63,
  '_Working1_'!$B$2:$G1441,
  4,
  0
),
"-"
)</f>
        <v>Night</v>
      </c>
      <c r="I63" s="14" t="str">
        <f>IFNA(
vlookup(
  $G63,
  '_Working1_'!$B$2:$G1441,
  5,
  0
),
"-"
)</f>
        <v>Set 3</v>
      </c>
      <c r="J63" s="14" t="str">
        <f>IFNA(
vlookup(
  $G63,
  '_Working1_'!$B$2:$G1441,
  6,
  0
),
"-"
)</f>
        <v>Mtex- 1</v>
      </c>
    </row>
    <row r="64" ht="15.75" customHeight="1">
      <c r="A64" s="47" t="str">
        <f>IFERROR(__xludf.DUMMYFUNCTION("""COMPUTED_VALUE"""),43896.0)</f>
        <v>3/6/2020</v>
      </c>
      <c r="B64" s="27" t="str">
        <f>IFERROR(__xludf.DUMMYFUNCTION("""COMPUTED_VALUE"""),"Kayam")</f>
        <v>Kayam</v>
      </c>
      <c r="C64" s="27" t="str">
        <f>IFERROR(__xludf.DUMMYFUNCTION("""COMPUTED_VALUE"""),"Kayam")</f>
        <v>Kayam</v>
      </c>
      <c r="D64" s="27" t="str">
        <f t="shared" si="1"/>
        <v>3/6/2020|Kayam</v>
      </c>
      <c r="E64" s="14" t="str">
        <f>IF(
A64,
IFNA(
vlookup(
  D64,
  '_Working2_'!$A$3:$B1062,
  2,
  0
),
0
),
"")</f>
        <v>162617</v>
      </c>
      <c r="F64" s="14" t="str">
        <f>IF(
A64,
(E64/1000)*vlookup(
B64,
MasterData!$C$2:$G1000,
4,
0
)
,
"")</f>
        <v>162.617</v>
      </c>
      <c r="G64" s="14" t="str">
        <f t="shared" si="2"/>
        <v>3/6/2020|Kayam|162617</v>
      </c>
      <c r="H64" s="14" t="str">
        <f>IFNA(
vlookup(
  $G64,
  '_Working1_'!$B$2:$G1442,
  4,
  0
),
"-"
)</f>
        <v>Night</v>
      </c>
      <c r="I64" s="14" t="str">
        <f>IFNA(
vlookup(
  $G64,
  '_Working1_'!$B$2:$G1442,
  5,
  0
),
"-"
)</f>
        <v>Set 2</v>
      </c>
      <c r="J64" s="14" t="str">
        <f>IFNA(
vlookup(
  $G64,
  '_Working1_'!$B$2:$G1442,
  6,
  0
),
"-"
)</f>
        <v>Mtex- 2</v>
      </c>
    </row>
    <row r="65" ht="15.75" customHeight="1">
      <c r="A65" s="47" t="str">
        <f>IFERROR(__xludf.DUMMYFUNCTION("""COMPUTED_VALUE"""),43896.0)</f>
        <v>3/6/2020</v>
      </c>
      <c r="B65" s="27" t="str">
        <f>IFERROR(__xludf.DUMMYFUNCTION("""COMPUTED_VALUE"""),"Manish")</f>
        <v>Manish</v>
      </c>
      <c r="C65" s="27" t="str">
        <f>IFERROR(__xludf.DUMMYFUNCTION("""COMPUTED_VALUE"""),"Manish")</f>
        <v>Manish</v>
      </c>
      <c r="D65" s="27" t="str">
        <f t="shared" si="1"/>
        <v>3/6/2020|Manish</v>
      </c>
      <c r="E65" s="14" t="str">
        <f>IF(
A65,
IFNA(
vlookup(
  D65,
  '_Working2_'!$A$3:$B1063,
  2,
  0
),
0
),
"")</f>
        <v>0</v>
      </c>
      <c r="F65" s="14" t="str">
        <f>IF(
A65,
(E65/1000)*vlookup(
B65,
MasterData!$C$2:$G1000,
4,
0
)
,
"")</f>
        <v>0</v>
      </c>
      <c r="G65" s="14" t="str">
        <f t="shared" si="2"/>
        <v>3/6/2020|Manish|0</v>
      </c>
      <c r="H65" s="14" t="str">
        <f>IFNA(
vlookup(
  $G65,
  '_Working1_'!$B$2:$G1443,
  4,
  0
),
"-"
)</f>
        <v>-</v>
      </c>
      <c r="I65" s="14" t="str">
        <f>IFNA(
vlookup(
  $G65,
  '_Working1_'!$B$2:$G1443,
  5,
  0
),
"-"
)</f>
        <v>-</v>
      </c>
      <c r="J65" s="14" t="str">
        <f>IFNA(
vlookup(
  $G65,
  '_Working1_'!$B$2:$G1443,
  6,
  0
),
"-"
)</f>
        <v>-</v>
      </c>
    </row>
    <row r="66" ht="15.75" customHeight="1">
      <c r="A66" s="47" t="str">
        <f>IFERROR(__xludf.DUMMYFUNCTION("""COMPUTED_VALUE"""),43896.0)</f>
        <v>3/6/2020</v>
      </c>
      <c r="B66" s="27" t="str">
        <f>IFERROR(__xludf.DUMMYFUNCTION("""COMPUTED_VALUE"""),"Anand")</f>
        <v>Anand</v>
      </c>
      <c r="C66" s="27" t="str">
        <f>IFERROR(__xludf.DUMMYFUNCTION("""COMPUTED_VALUE"""),"Anand")</f>
        <v>Anand</v>
      </c>
      <c r="D66" s="27" t="str">
        <f t="shared" si="1"/>
        <v>3/6/2020|Anand</v>
      </c>
      <c r="E66" s="14" t="str">
        <f>IF(
A66,
IFNA(
vlookup(
  D66,
  '_Working2_'!$A$3:$B1064,
  2,
  0
),
0
),
"")</f>
        <v>125695</v>
      </c>
      <c r="F66" s="14" t="str">
        <f>IF(
A66,
(E66/1000)*vlookup(
B66,
MasterData!$C$2:$G1000,
4,
0
)
,
"")</f>
        <v>0</v>
      </c>
      <c r="G66" s="14" t="str">
        <f t="shared" si="2"/>
        <v>3/6/2020|Anand|125695</v>
      </c>
      <c r="H66" s="14" t="str">
        <f>IFNA(
vlookup(
  $G66,
  '_Working1_'!$B$2:$G1444,
  4,
  0
),
"-"
)</f>
        <v>Day</v>
      </c>
      <c r="I66" s="14" t="str">
        <f>IFNA(
vlookup(
  $G66,
  '_Working1_'!$B$2:$G1444,
  5,
  0
),
"-"
)</f>
        <v>Set 2</v>
      </c>
      <c r="J66" s="14" t="str">
        <f>IFNA(
vlookup(
  $G66,
  '_Working1_'!$B$2:$G1444,
  6,
  0
),
"-"
)</f>
        <v>Mtex- 2</v>
      </c>
    </row>
    <row r="67" ht="15.75" customHeight="1">
      <c r="A67" s="47" t="str">
        <f>IFERROR(__xludf.DUMMYFUNCTION("""COMPUTED_VALUE"""),43896.0)</f>
        <v>3/6/2020</v>
      </c>
      <c r="B67" s="27" t="str">
        <f>IFERROR(__xludf.DUMMYFUNCTION("""COMPUTED_VALUE"""),"Guddu")</f>
        <v>Guddu</v>
      </c>
      <c r="C67" s="27" t="str">
        <f>IFERROR(__xludf.DUMMYFUNCTION("""COMPUTED_VALUE"""),"Anand")</f>
        <v>Anand</v>
      </c>
      <c r="D67" s="27" t="str">
        <f t="shared" si="1"/>
        <v>3/6/2020|Guddu</v>
      </c>
      <c r="E67" s="14" t="str">
        <f>IF(
A67,
IFNA(
vlookup(
  D67,
  '_Working2_'!$A$3:$B1065,
  2,
  0
),
0
),
"")</f>
        <v>170470</v>
      </c>
      <c r="F67" s="14" t="str">
        <f>IF(
A67,
(E67/1000)*vlookup(
B67,
MasterData!$C$2:$G1000,
4,
0
)
,
"")</f>
        <v>34.094</v>
      </c>
      <c r="G67" s="14" t="str">
        <f t="shared" si="2"/>
        <v>3/6/2020|Guddu|170470</v>
      </c>
      <c r="H67" s="14" t="str">
        <f>IFNA(
vlookup(
  $G67,
  '_Working1_'!$B$2:$G1445,
  4,
  0
),
"-"
)</f>
        <v>Day</v>
      </c>
      <c r="I67" s="14" t="str">
        <f>IFNA(
vlookup(
  $G67,
  '_Working1_'!$B$2:$G1445,
  5,
  0
),
"-"
)</f>
        <v>Set 3</v>
      </c>
      <c r="J67" s="14" t="str">
        <f>IFNA(
vlookup(
  $G67,
  '_Working1_'!$B$2:$G1445,
  6,
  0
),
"-"
)</f>
        <v>Mtex- 1</v>
      </c>
    </row>
    <row r="68" ht="15.75" customHeight="1">
      <c r="A68" s="47" t="str">
        <f>IFERROR(__xludf.DUMMYFUNCTION("""COMPUTED_VALUE"""),43896.0)</f>
        <v>3/6/2020</v>
      </c>
      <c r="B68" s="27" t="str">
        <f>IFERROR(__xludf.DUMMYFUNCTION("""COMPUTED_VALUE""")," Rakesh")</f>
        <v> Rakesh</v>
      </c>
      <c r="C68" s="27" t="str">
        <f>IFERROR(__xludf.DUMMYFUNCTION("""COMPUTED_VALUE"""),"Anand")</f>
        <v>Anand</v>
      </c>
      <c r="D68" s="27" t="str">
        <f t="shared" si="1"/>
        <v>3/6/2020| Rakesh</v>
      </c>
      <c r="E68" s="14" t="str">
        <f>IF(
A68,
IFNA(
vlookup(
  D68,
  '_Working2_'!$A$3:$B1066,
  2,
  0
),
0
),
"")</f>
        <v>0</v>
      </c>
      <c r="F68" s="14" t="str">
        <f>IF(
A68,
(E68/1000)*vlookup(
B68,
MasterData!$C$2:$G1000,
4,
0
)
,
"")</f>
        <v>0</v>
      </c>
      <c r="G68" s="14" t="str">
        <f t="shared" si="2"/>
        <v>3/6/2020| Rakesh|0</v>
      </c>
      <c r="H68" s="14" t="str">
        <f>IFNA(
vlookup(
  $G68,
  '_Working1_'!$B$2:$G1446,
  4,
  0
),
"-"
)</f>
        <v>-</v>
      </c>
      <c r="I68" s="14" t="str">
        <f>IFNA(
vlookup(
  $G68,
  '_Working1_'!$B$2:$G1446,
  5,
  0
),
"-"
)</f>
        <v>-</v>
      </c>
      <c r="J68" s="14" t="str">
        <f>IFNA(
vlookup(
  $G68,
  '_Working1_'!$B$2:$G1446,
  6,
  0
),
"-"
)</f>
        <v>-</v>
      </c>
    </row>
    <row r="69" ht="15.75" customHeight="1">
      <c r="A69" s="47" t="str">
        <f>IFERROR(__xludf.DUMMYFUNCTION("""COMPUTED_VALUE"""),43896.0)</f>
        <v>3/6/2020</v>
      </c>
      <c r="B69" s="27" t="str">
        <f>IFERROR(__xludf.DUMMYFUNCTION("""COMPUTED_VALUE"""),"Deepak patil")</f>
        <v>Deepak patil</v>
      </c>
      <c r="C69" s="27" t="str">
        <f>IFERROR(__xludf.DUMMYFUNCTION("""COMPUTED_VALUE"""),"Deepak patil")</f>
        <v>Deepak patil</v>
      </c>
      <c r="D69" s="27" t="str">
        <f t="shared" si="1"/>
        <v>3/6/2020|Deepak patil</v>
      </c>
      <c r="E69" s="14" t="str">
        <f>IF(
A69,
IFNA(
vlookup(
  D69,
  '_Working2_'!$A$3:$B1067,
  2,
  0
),
0
),
"")</f>
        <v>140578</v>
      </c>
      <c r="F69" s="14" t="str">
        <f>IF(
A69,
(E69/1000)*vlookup(
B69,
MasterData!$C$2:$G1000,
4,
0
)
,
"")</f>
        <v>140.578</v>
      </c>
      <c r="G69" s="14" t="str">
        <f t="shared" si="2"/>
        <v>3/6/2020|Deepak patil|140578</v>
      </c>
      <c r="H69" s="14" t="str">
        <f>IFNA(
vlookup(
  $G69,
  '_Working1_'!$B$2:$G1447,
  4,
  0
),
"-"
)</f>
        <v>Day</v>
      </c>
      <c r="I69" s="14" t="str">
        <f>IFNA(
vlookup(
  $G69,
  '_Working1_'!$B$2:$G1447,
  5,
  0
),
"-"
)</f>
        <v>Set 4</v>
      </c>
      <c r="J69" s="14" t="str">
        <f>IFNA(
vlookup(
  $G69,
  '_Working1_'!$B$2:$G1447,
  6,
  0
),
"-"
)</f>
        <v>24 head</v>
      </c>
    </row>
    <row r="70" ht="15.75" customHeight="1">
      <c r="A70" s="47" t="str">
        <f>IFERROR(__xludf.DUMMYFUNCTION("""COMPUTED_VALUE"""),43896.0)</f>
        <v>3/6/2020</v>
      </c>
      <c r="B70" s="27" t="str">
        <f>IFERROR(__xludf.DUMMYFUNCTION("""COMPUTED_VALUE"""),"Munna Kumar")</f>
        <v>Munna Kumar</v>
      </c>
      <c r="C70" s="27" t="str">
        <f>IFERROR(__xludf.DUMMYFUNCTION("""COMPUTED_VALUE"""),"Munna Kumar")</f>
        <v>Munna Kumar</v>
      </c>
      <c r="D70" s="27" t="str">
        <f t="shared" si="1"/>
        <v>3/6/2020|Munna Kumar</v>
      </c>
      <c r="E70" s="14" t="str">
        <f>IF(
A70,
IFNA(
vlookup(
  D70,
  '_Working2_'!$A$3:$B1068,
  2,
  0
),
0
),
"")</f>
        <v>0</v>
      </c>
      <c r="F70" s="14" t="str">
        <f>IF(
A70,
(E70/1000)*vlookup(
B70,
MasterData!$C$2:$G1000,
4,
0
)
,
"")</f>
        <v>0</v>
      </c>
      <c r="G70" s="14" t="str">
        <f t="shared" si="2"/>
        <v>3/6/2020|Munna Kumar|0</v>
      </c>
      <c r="H70" s="14" t="str">
        <f>IFNA(
vlookup(
  $G70,
  '_Working1_'!$B$2:$G1448,
  4,
  0
),
"-"
)</f>
        <v>-</v>
      </c>
      <c r="I70" s="14" t="str">
        <f>IFNA(
vlookup(
  $G70,
  '_Working1_'!$B$2:$G1448,
  5,
  0
),
"-"
)</f>
        <v>-</v>
      </c>
      <c r="J70" s="14" t="str">
        <f>IFNA(
vlookup(
  $G70,
  '_Working1_'!$B$2:$G1448,
  6,
  0
),
"-"
)</f>
        <v>-</v>
      </c>
    </row>
    <row r="71" ht="15.75" customHeight="1">
      <c r="A71" s="47" t="str">
        <f>IFERROR(__xludf.DUMMYFUNCTION("""COMPUTED_VALUE"""),43896.0)</f>
        <v>3/6/2020</v>
      </c>
      <c r="B71" s="27" t="str">
        <f>IFERROR(__xludf.DUMMYFUNCTION("""COMPUTED_VALUE"""),"Laxmikant")</f>
        <v>Laxmikant</v>
      </c>
      <c r="C71" s="27" t="str">
        <f>IFERROR(__xludf.DUMMYFUNCTION("""COMPUTED_VALUE"""),"Laxmikant")</f>
        <v>Laxmikant</v>
      </c>
      <c r="D71" s="27" t="str">
        <f t="shared" si="1"/>
        <v>3/6/2020|Laxmikant</v>
      </c>
      <c r="E71" s="14" t="str">
        <f>IF(
A71,
IFNA(
vlookup(
  D71,
  '_Working2_'!$A$3:$B1069,
  2,
  0
),
0
),
"")</f>
        <v>260439</v>
      </c>
      <c r="F71" s="14" t="str">
        <f>IF(
A71,
(E71/1000)*vlookup(
B71,
MasterData!$C$2:$G1000,
4,
0
)
,
"")</f>
        <v>260.439</v>
      </c>
      <c r="G71" s="14" t="str">
        <f t="shared" si="2"/>
        <v>3/6/2020|Laxmikant|260439</v>
      </c>
      <c r="H71" s="14" t="str">
        <f>IFNA(
vlookup(
  $G71,
  '_Working1_'!$B$2:$G1449,
  4,
  0
),
"-"
)</f>
        <v>Day</v>
      </c>
      <c r="I71" s="14" t="str">
        <f>IFNA(
vlookup(
  $G71,
  '_Working1_'!$B$2:$G1449,
  5,
  0
),
"-"
)</f>
        <v>Set 5</v>
      </c>
      <c r="J71" s="14" t="str">
        <f>IFNA(
vlookup(
  $G71,
  '_Working1_'!$B$2:$G1449,
  6,
  0
),
"-"
)</f>
        <v>SWF - 1</v>
      </c>
    </row>
    <row r="72" ht="15.75" customHeight="1">
      <c r="A72" s="47" t="str">
        <f>IFERROR(__xludf.DUMMYFUNCTION("""COMPUTED_VALUE"""),43896.0)</f>
        <v>3/6/2020</v>
      </c>
      <c r="B72" s="27" t="str">
        <f>IFERROR(__xludf.DUMMYFUNCTION("""COMPUTED_VALUE"""),"Raj")</f>
        <v>Raj</v>
      </c>
      <c r="C72" s="27" t="str">
        <f>IFERROR(__xludf.DUMMYFUNCTION("""COMPUTED_VALUE"""),"Raj")</f>
        <v>Raj</v>
      </c>
      <c r="D72" s="27" t="str">
        <f t="shared" si="1"/>
        <v>3/6/2020|Raj</v>
      </c>
      <c r="E72" s="14" t="str">
        <f>IF(
A72,
IFNA(
vlookup(
  D72,
  '_Working2_'!$A$3:$B1070,
  2,
  0
),
0
),
"")</f>
        <v>247094</v>
      </c>
      <c r="F72" s="14" t="str">
        <f>IF(
A72,
(E72/1000)*vlookup(
B72,
MasterData!$C$2:$G1000,
4,
0
)
,
"")</f>
        <v>247.094</v>
      </c>
      <c r="G72" s="14" t="str">
        <f t="shared" si="2"/>
        <v>3/6/2020|Raj|247094</v>
      </c>
      <c r="H72" s="14" t="str">
        <f>IFNA(
vlookup(
  $G72,
  '_Working1_'!$B$2:$G1450,
  4,
  0
),
"-"
)</f>
        <v>Day</v>
      </c>
      <c r="I72" s="14" t="str">
        <f>IFNA(
vlookup(
  $G72,
  '_Working1_'!$B$2:$G1450,
  5,
  0
),
"-"
)</f>
        <v>Set 5</v>
      </c>
      <c r="J72" s="14" t="str">
        <f>IFNA(
vlookup(
  $G72,
  '_Working1_'!$B$2:$G1450,
  6,
  0
),
"-"
)</f>
        <v>SWF - 2</v>
      </c>
    </row>
    <row r="73" ht="15.75" customHeight="1">
      <c r="A73" s="47" t="str">
        <f>IFERROR(__xludf.DUMMYFUNCTION("""COMPUTED_VALUE"""),43896.0)</f>
        <v>3/6/2020</v>
      </c>
      <c r="B73" s="27" t="str">
        <f>IFERROR(__xludf.DUMMYFUNCTION("""COMPUTED_VALUE"""),"Anil")</f>
        <v>Anil</v>
      </c>
      <c r="C73" s="27" t="str">
        <f>IFERROR(__xludf.DUMMYFUNCTION("""COMPUTED_VALUE"""),"Anil")</f>
        <v>Anil</v>
      </c>
      <c r="D73" s="27" t="str">
        <f t="shared" si="1"/>
        <v>3/6/2020|Anil</v>
      </c>
      <c r="E73" s="14" t="str">
        <f>IF(
A73,
IFNA(
vlookup(
  D73,
  '_Working2_'!$A$3:$B1071,
  2,
  0
),
0
),
"")</f>
        <v>0</v>
      </c>
      <c r="F73" s="14" t="str">
        <f>IF(
A73,
(E73/1000)*vlookup(
B73,
MasterData!$C$2:$G1000,
4,
0
)
,
"")</f>
        <v>0</v>
      </c>
      <c r="G73" s="14" t="str">
        <f t="shared" si="2"/>
        <v>3/6/2020|Anil|0</v>
      </c>
      <c r="H73" s="14" t="str">
        <f>IFNA(
vlookup(
  $G73,
  '_Working1_'!$B$2:$G1451,
  4,
  0
),
"-"
)</f>
        <v>-</v>
      </c>
      <c r="I73" s="14" t="str">
        <f>IFNA(
vlookup(
  $G73,
  '_Working1_'!$B$2:$G1451,
  5,
  0
),
"-"
)</f>
        <v>-</v>
      </c>
      <c r="J73" s="14" t="str">
        <f>IFNA(
vlookup(
  $G73,
  '_Working1_'!$B$2:$G1451,
  6,
  0
),
"-"
)</f>
        <v>-</v>
      </c>
    </row>
    <row r="74" ht="15.75" customHeight="1">
      <c r="A74" s="47" t="str">
        <f>IFERROR(__xludf.DUMMYFUNCTION("""COMPUTED_VALUE"""),43896.0)</f>
        <v>3/6/2020</v>
      </c>
      <c r="B74" s="27" t="str">
        <f>IFERROR(__xludf.DUMMYFUNCTION("""COMPUTED_VALUE"""),"Niranjan")</f>
        <v>Niranjan</v>
      </c>
      <c r="C74" s="27" t="str">
        <f>IFERROR(__xludf.DUMMYFUNCTION("""COMPUTED_VALUE"""),"Niranjan")</f>
        <v>Niranjan</v>
      </c>
      <c r="D74" s="27" t="str">
        <f t="shared" si="1"/>
        <v>3/6/2020|Niranjan</v>
      </c>
      <c r="E74" s="14" t="str">
        <f>IF(
A74,
IFNA(
vlookup(
  D74,
  '_Working2_'!$A$3:$B1072,
  2,
  0
),
0
),
"")</f>
        <v>190110</v>
      </c>
      <c r="F74" s="14" t="str">
        <f>IF(
A74,
(E74/1000)*vlookup(
B74,
MasterData!$C$2:$G1000,
4,
0
)
,
"")</f>
        <v>190.11</v>
      </c>
      <c r="G74" s="14" t="str">
        <f t="shared" si="2"/>
        <v>3/6/2020|Niranjan|190110</v>
      </c>
      <c r="H74" s="14" t="str">
        <f>IFNA(
vlookup(
  $G74,
  '_Working1_'!$B$2:$G1452,
  4,
  0
),
"-"
)</f>
        <v>Day</v>
      </c>
      <c r="I74" s="14" t="str">
        <f>IFNA(
vlookup(
  $G74,
  '_Working1_'!$B$2:$G1452,
  5,
  0
),
"-"
)</f>
        <v>Set 3</v>
      </c>
      <c r="J74" s="14" t="str">
        <f>IFNA(
vlookup(
  $G74,
  '_Working1_'!$B$2:$G1452,
  6,
  0
),
"-"
)</f>
        <v>Feiya - 1</v>
      </c>
    </row>
    <row r="75" ht="15.75" customHeight="1">
      <c r="A75" s="47" t="str">
        <f>IFERROR(__xludf.DUMMYFUNCTION("""COMPUTED_VALUE"""),43896.0)</f>
        <v>3/6/2020</v>
      </c>
      <c r="B75" s="27" t="str">
        <f>IFERROR(__xludf.DUMMYFUNCTION("""COMPUTED_VALUE"""),"Arjun")</f>
        <v>Arjun</v>
      </c>
      <c r="C75" s="27" t="str">
        <f>IFERROR(__xludf.DUMMYFUNCTION("""COMPUTED_VALUE"""),"Arjun")</f>
        <v>Arjun</v>
      </c>
      <c r="D75" s="27" t="str">
        <f t="shared" si="1"/>
        <v>3/6/2020|Arjun</v>
      </c>
      <c r="E75" s="14" t="str">
        <f>IF(
A75,
IFNA(
vlookup(
  D75,
  '_Working2_'!$A$3:$B1073,
  2,
  0
),
0
),
"")</f>
        <v>0</v>
      </c>
      <c r="F75" s="14" t="str">
        <f>IF(
A75,
(E75/1000)*vlookup(
B75,
MasterData!$C$2:$G1000,
4,
0
)
,
"")</f>
        <v>0</v>
      </c>
      <c r="G75" s="14" t="str">
        <f t="shared" si="2"/>
        <v>3/6/2020|Arjun|0</v>
      </c>
      <c r="H75" s="14" t="str">
        <f>IFNA(
vlookup(
  $G75,
  '_Working1_'!$B$2:$G1453,
  4,
  0
),
"-"
)</f>
        <v>-</v>
      </c>
      <c r="I75" s="14" t="str">
        <f>IFNA(
vlookup(
  $G75,
  '_Working1_'!$B$2:$G1453,
  5,
  0
),
"-"
)</f>
        <v>-</v>
      </c>
      <c r="J75" s="14" t="str">
        <f>IFNA(
vlookup(
  $G75,
  '_Working1_'!$B$2:$G1453,
  6,
  0
),
"-"
)</f>
        <v>-</v>
      </c>
    </row>
    <row r="76" ht="15.75" customHeight="1">
      <c r="A76" s="47" t="str">
        <f>IFERROR(__xludf.DUMMYFUNCTION("""COMPUTED_VALUE"""),43896.0)</f>
        <v>3/6/2020</v>
      </c>
      <c r="B76" s="27" t="str">
        <f>IFERROR(__xludf.DUMMYFUNCTION("""COMPUTED_VALUE"""),"Dhaneshwar")</f>
        <v>Dhaneshwar</v>
      </c>
      <c r="C76" s="27" t="str">
        <f>IFERROR(__xludf.DUMMYFUNCTION("""COMPUTED_VALUE"""),"Dhaneshwar")</f>
        <v>Dhaneshwar</v>
      </c>
      <c r="D76" s="27" t="str">
        <f t="shared" si="1"/>
        <v>3/6/2020|Dhaneshwar</v>
      </c>
      <c r="E76" s="14" t="str">
        <f>IF(
A76,
IFNA(
vlookup(
  D76,
  '_Working2_'!$A$3:$B1074,
  2,
  0
),
0
),
"")</f>
        <v>0</v>
      </c>
      <c r="F76" s="14" t="str">
        <f>IF(
A76,
(E76/1000)*vlookup(
B76,
MasterData!$C$2:$G1000,
4,
0
)
,
"")</f>
        <v>0</v>
      </c>
      <c r="G76" s="14" t="str">
        <f t="shared" si="2"/>
        <v>3/6/2020|Dhaneshwar|0</v>
      </c>
      <c r="H76" s="14" t="str">
        <f>IFNA(
vlookup(
  $G76,
  '_Working1_'!$B$2:$G1454,
  4,
  0
),
"-"
)</f>
        <v>-</v>
      </c>
      <c r="I76" s="14" t="str">
        <f>IFNA(
vlookup(
  $G76,
  '_Working1_'!$B$2:$G1454,
  5,
  0
),
"-"
)</f>
        <v>-</v>
      </c>
      <c r="J76" s="14" t="str">
        <f>IFNA(
vlookup(
  $G76,
  '_Working1_'!$B$2:$G1454,
  6,
  0
),
"-"
)</f>
        <v>-</v>
      </c>
    </row>
    <row r="77" ht="15.75" customHeight="1">
      <c r="A77" s="47" t="str">
        <f>IFERROR(__xludf.DUMMYFUNCTION("""COMPUTED_VALUE"""),43897.0)</f>
        <v>3/7/2020</v>
      </c>
      <c r="B77" s="27" t="str">
        <f>IFERROR(__xludf.DUMMYFUNCTION("""COMPUTED_VALUE"""),"Keshav Patil")</f>
        <v>Keshav Patil</v>
      </c>
      <c r="C77" s="27" t="str">
        <f>IFERROR(__xludf.DUMMYFUNCTION("""COMPUTED_VALUE"""),"Keshav Patil")</f>
        <v>Keshav Patil</v>
      </c>
      <c r="D77" s="27" t="str">
        <f t="shared" si="1"/>
        <v>3/7/2020|Keshav Patil</v>
      </c>
      <c r="E77" s="14" t="str">
        <f>IF(
A77,
IFNA(
vlookup(
  D77,
  '_Working2_'!$A$3:$B1075,
  2,
  0
),
0
),
"")</f>
        <v>202206</v>
      </c>
      <c r="F77" s="14" t="str">
        <f>IF(
A77,
(E77/1000)*vlookup(
B77,
MasterData!$C$2:$G1000,
4,
0
)
,
"")</f>
        <v>202.206</v>
      </c>
      <c r="G77" s="14" t="str">
        <f t="shared" si="2"/>
        <v>3/7/2020|Keshav Patil|202206</v>
      </c>
      <c r="H77" s="14" t="str">
        <f>IFNA(
vlookup(
  $G77,
  '_Working1_'!$B$2:$G1455,
  4,
  0
),
"-"
)</f>
        <v>Night</v>
      </c>
      <c r="I77" s="14" t="str">
        <f>IFNA(
vlookup(
  $G77,
  '_Working1_'!$B$2:$G1455,
  5,
  0
),
"-"
)</f>
        <v>Set 1</v>
      </c>
      <c r="J77" s="14" t="str">
        <f>IFNA(
vlookup(
  $G77,
  '_Working1_'!$B$2:$G1455,
  6,
  0
),
"-"
)</f>
        <v>Sheen 2</v>
      </c>
    </row>
    <row r="78" ht="15.75" customHeight="1">
      <c r="A78" s="47" t="str">
        <f>IFERROR(__xludf.DUMMYFUNCTION("""COMPUTED_VALUE"""),43897.0)</f>
        <v>3/7/2020</v>
      </c>
      <c r="B78" s="27" t="str">
        <f>IFERROR(__xludf.DUMMYFUNCTION("""COMPUTED_VALUE"""),"Rahul")</f>
        <v>Rahul</v>
      </c>
      <c r="C78" s="27" t="str">
        <f>IFERROR(__xludf.DUMMYFUNCTION("""COMPUTED_VALUE"""),"Rahul")</f>
        <v>Rahul</v>
      </c>
      <c r="D78" s="27" t="str">
        <f t="shared" si="1"/>
        <v>3/7/2020|Rahul</v>
      </c>
      <c r="E78" s="14" t="str">
        <f>IF(
A78,
IFNA(
vlookup(
  D78,
  '_Working2_'!$A$3:$B1076,
  2,
  0
),
0
),
"")</f>
        <v>180682</v>
      </c>
      <c r="F78" s="14" t="str">
        <f>IF(
A78,
(E78/1000)*vlookup(
B78,
MasterData!$C$2:$G1000,
4,
0
)
,
"")</f>
        <v>180.682</v>
      </c>
      <c r="G78" s="14" t="str">
        <f t="shared" si="2"/>
        <v>3/7/2020|Rahul|180682</v>
      </c>
      <c r="H78" s="14" t="str">
        <f>IFNA(
vlookup(
  $G78,
  '_Working1_'!$B$2:$G1456,
  4,
  0
),
"-"
)</f>
        <v>Night</v>
      </c>
      <c r="I78" s="14" t="str">
        <f>IFNA(
vlookup(
  $G78,
  '_Working1_'!$B$2:$G1456,
  5,
  0
),
"-"
)</f>
        <v>Set 3</v>
      </c>
      <c r="J78" s="14" t="str">
        <f>IFNA(
vlookup(
  $G78,
  '_Working1_'!$B$2:$G1456,
  6,
  0
),
"-"
)</f>
        <v>Mtex- 1</v>
      </c>
    </row>
    <row r="79" ht="15.75" customHeight="1">
      <c r="A79" s="47" t="str">
        <f>IFERROR(__xludf.DUMMYFUNCTION("""COMPUTED_VALUE"""),43897.0)</f>
        <v>3/7/2020</v>
      </c>
      <c r="B79" s="27" t="str">
        <f>IFERROR(__xludf.DUMMYFUNCTION("""COMPUTED_VALUE"""),"Kayam")</f>
        <v>Kayam</v>
      </c>
      <c r="C79" s="27" t="str">
        <f>IFERROR(__xludf.DUMMYFUNCTION("""COMPUTED_VALUE"""),"Kayam")</f>
        <v>Kayam</v>
      </c>
      <c r="D79" s="27" t="str">
        <f t="shared" si="1"/>
        <v>3/7/2020|Kayam</v>
      </c>
      <c r="E79" s="14" t="str">
        <f>IF(
A79,
IFNA(
vlookup(
  D79,
  '_Working2_'!$A$3:$B1077,
  2,
  0
),
0
),
"")</f>
        <v>172374</v>
      </c>
      <c r="F79" s="14" t="str">
        <f>IF(
A79,
(E79/1000)*vlookup(
B79,
MasterData!$C$2:$G1000,
4,
0
)
,
"")</f>
        <v>172.374</v>
      </c>
      <c r="G79" s="14" t="str">
        <f t="shared" si="2"/>
        <v>3/7/2020|Kayam|172374</v>
      </c>
      <c r="H79" s="14" t="str">
        <f>IFNA(
vlookup(
  $G79,
  '_Working1_'!$B$2:$G1457,
  4,
  0
),
"-"
)</f>
        <v>Night</v>
      </c>
      <c r="I79" s="14" t="str">
        <f>IFNA(
vlookup(
  $G79,
  '_Working1_'!$B$2:$G1457,
  5,
  0
),
"-"
)</f>
        <v>Set 2</v>
      </c>
      <c r="J79" s="14" t="str">
        <f>IFNA(
vlookup(
  $G79,
  '_Working1_'!$B$2:$G1457,
  6,
  0
),
"-"
)</f>
        <v>Mtex- 2</v>
      </c>
    </row>
    <row r="80" ht="15.75" customHeight="1">
      <c r="A80" s="47" t="str">
        <f>IFERROR(__xludf.DUMMYFUNCTION("""COMPUTED_VALUE"""),43897.0)</f>
        <v>3/7/2020</v>
      </c>
      <c r="B80" s="27" t="str">
        <f>IFERROR(__xludf.DUMMYFUNCTION("""COMPUTED_VALUE"""),"Manish")</f>
        <v>Manish</v>
      </c>
      <c r="C80" s="27" t="str">
        <f>IFERROR(__xludf.DUMMYFUNCTION("""COMPUTED_VALUE"""),"Manish")</f>
        <v>Manish</v>
      </c>
      <c r="D80" s="27" t="str">
        <f t="shared" si="1"/>
        <v>3/7/2020|Manish</v>
      </c>
      <c r="E80" s="14" t="str">
        <f>IF(
A80,
IFNA(
vlookup(
  D80,
  '_Working2_'!$A$3:$B1078,
  2,
  0
),
0
),
"")</f>
        <v>0</v>
      </c>
      <c r="F80" s="14" t="str">
        <f>IF(
A80,
(E80/1000)*vlookup(
B80,
MasterData!$C$2:$G1000,
4,
0
)
,
"")</f>
        <v>0</v>
      </c>
      <c r="G80" s="14" t="str">
        <f t="shared" si="2"/>
        <v>3/7/2020|Manish|0</v>
      </c>
      <c r="H80" s="14" t="str">
        <f>IFNA(
vlookup(
  $G80,
  '_Working1_'!$B$2:$G1458,
  4,
  0
),
"-"
)</f>
        <v>-</v>
      </c>
      <c r="I80" s="14" t="str">
        <f>IFNA(
vlookup(
  $G80,
  '_Working1_'!$B$2:$G1458,
  5,
  0
),
"-"
)</f>
        <v>-</v>
      </c>
      <c r="J80" s="14" t="str">
        <f>IFNA(
vlookup(
  $G80,
  '_Working1_'!$B$2:$G1458,
  6,
  0
),
"-"
)</f>
        <v>-</v>
      </c>
    </row>
    <row r="81" ht="15.75" customHeight="1">
      <c r="A81" s="47" t="str">
        <f>IFERROR(__xludf.DUMMYFUNCTION("""COMPUTED_VALUE"""),43897.0)</f>
        <v>3/7/2020</v>
      </c>
      <c r="B81" s="27" t="str">
        <f>IFERROR(__xludf.DUMMYFUNCTION("""COMPUTED_VALUE"""),"Anand")</f>
        <v>Anand</v>
      </c>
      <c r="C81" s="27" t="str">
        <f>IFERROR(__xludf.DUMMYFUNCTION("""COMPUTED_VALUE"""),"Anand")</f>
        <v>Anand</v>
      </c>
      <c r="D81" s="27" t="str">
        <f t="shared" si="1"/>
        <v>3/7/2020|Anand</v>
      </c>
      <c r="E81" s="14" t="str">
        <f>IF(
A81,
IFNA(
vlookup(
  D81,
  '_Working2_'!$A$3:$B1079,
  2,
  0
),
0
),
"")</f>
        <v>125695</v>
      </c>
      <c r="F81" s="14" t="str">
        <f>IF(
A81,
(E81/1000)*vlookup(
B81,
MasterData!$C$2:$G1000,
4,
0
)
,
"")</f>
        <v>0</v>
      </c>
      <c r="G81" s="14" t="str">
        <f t="shared" si="2"/>
        <v>3/7/2020|Anand|125695</v>
      </c>
      <c r="H81" s="14" t="str">
        <f>IFNA(
vlookup(
  $G81,
  '_Working1_'!$B$2:$G1459,
  4,
  0
),
"-"
)</f>
        <v>Day</v>
      </c>
      <c r="I81" s="14" t="str">
        <f>IFNA(
vlookup(
  $G81,
  '_Working1_'!$B$2:$G1459,
  5,
  0
),
"-"
)</f>
        <v>Set 2</v>
      </c>
      <c r="J81" s="14" t="str">
        <f>IFNA(
vlookup(
  $G81,
  '_Working1_'!$B$2:$G1459,
  6,
  0
),
"-"
)</f>
        <v>Mtex- 2</v>
      </c>
    </row>
    <row r="82" ht="15.75" customHeight="1">
      <c r="A82" s="47" t="str">
        <f>IFERROR(__xludf.DUMMYFUNCTION("""COMPUTED_VALUE"""),43897.0)</f>
        <v>3/7/2020</v>
      </c>
      <c r="B82" s="27" t="str">
        <f>IFERROR(__xludf.DUMMYFUNCTION("""COMPUTED_VALUE"""),"Guddu")</f>
        <v>Guddu</v>
      </c>
      <c r="C82" s="27" t="str">
        <f>IFERROR(__xludf.DUMMYFUNCTION("""COMPUTED_VALUE"""),"Anand")</f>
        <v>Anand</v>
      </c>
      <c r="D82" s="27" t="str">
        <f t="shared" si="1"/>
        <v>3/7/2020|Guddu</v>
      </c>
      <c r="E82" s="14" t="str">
        <f>IF(
A82,
IFNA(
vlookup(
  D82,
  '_Working2_'!$A$3:$B1080,
  2,
  0
),
0
),
"")</f>
        <v>159526</v>
      </c>
      <c r="F82" s="14" t="str">
        <f>IF(
A82,
(E82/1000)*vlookup(
B82,
MasterData!$C$2:$G1000,
4,
0
)
,
"")</f>
        <v>31.9052</v>
      </c>
      <c r="G82" s="14" t="str">
        <f t="shared" si="2"/>
        <v>3/7/2020|Guddu|159526</v>
      </c>
      <c r="H82" s="14" t="str">
        <f>IFNA(
vlookup(
  $G82,
  '_Working1_'!$B$2:$G1460,
  4,
  0
),
"-"
)</f>
        <v>Day</v>
      </c>
      <c r="I82" s="14" t="str">
        <f>IFNA(
vlookup(
  $G82,
  '_Working1_'!$B$2:$G1460,
  5,
  0
),
"-"
)</f>
        <v>Set 3</v>
      </c>
      <c r="J82" s="14" t="str">
        <f>IFNA(
vlookup(
  $G82,
  '_Working1_'!$B$2:$G1460,
  6,
  0
),
"-"
)</f>
        <v>Mtex- 1</v>
      </c>
    </row>
    <row r="83" ht="15.75" customHeight="1">
      <c r="A83" s="47" t="str">
        <f>IFERROR(__xludf.DUMMYFUNCTION("""COMPUTED_VALUE"""),43897.0)</f>
        <v>3/7/2020</v>
      </c>
      <c r="B83" s="27" t="str">
        <f>IFERROR(__xludf.DUMMYFUNCTION("""COMPUTED_VALUE""")," Rakesh")</f>
        <v> Rakesh</v>
      </c>
      <c r="C83" s="27" t="str">
        <f>IFERROR(__xludf.DUMMYFUNCTION("""COMPUTED_VALUE"""),"Anand")</f>
        <v>Anand</v>
      </c>
      <c r="D83" s="27" t="str">
        <f t="shared" si="1"/>
        <v>3/7/2020| Rakesh</v>
      </c>
      <c r="E83" s="14" t="str">
        <f>IF(
A83,
IFNA(
vlookup(
  D83,
  '_Working2_'!$A$3:$B1081,
  2,
  0
),
0
),
"")</f>
        <v>0</v>
      </c>
      <c r="F83" s="14" t="str">
        <f>IF(
A83,
(E83/1000)*vlookup(
B83,
MasterData!$C$2:$G1000,
4,
0
)
,
"")</f>
        <v>0</v>
      </c>
      <c r="G83" s="14" t="str">
        <f t="shared" si="2"/>
        <v>3/7/2020| Rakesh|0</v>
      </c>
      <c r="H83" s="14" t="str">
        <f>IFNA(
vlookup(
  $G83,
  '_Working1_'!$B$2:$G1461,
  4,
  0
),
"-"
)</f>
        <v>-</v>
      </c>
      <c r="I83" s="14" t="str">
        <f>IFNA(
vlookup(
  $G83,
  '_Working1_'!$B$2:$G1461,
  5,
  0
),
"-"
)</f>
        <v>-</v>
      </c>
      <c r="J83" s="14" t="str">
        <f>IFNA(
vlookup(
  $G83,
  '_Working1_'!$B$2:$G1461,
  6,
  0
),
"-"
)</f>
        <v>-</v>
      </c>
    </row>
    <row r="84" ht="15.75" customHeight="1">
      <c r="A84" s="47" t="str">
        <f>IFERROR(__xludf.DUMMYFUNCTION("""COMPUTED_VALUE"""),43897.0)</f>
        <v>3/7/2020</v>
      </c>
      <c r="B84" s="27" t="str">
        <f>IFERROR(__xludf.DUMMYFUNCTION("""COMPUTED_VALUE"""),"Deepak patil")</f>
        <v>Deepak patil</v>
      </c>
      <c r="C84" s="27" t="str">
        <f>IFERROR(__xludf.DUMMYFUNCTION("""COMPUTED_VALUE"""),"Deepak patil")</f>
        <v>Deepak patil</v>
      </c>
      <c r="D84" s="27" t="str">
        <f t="shared" si="1"/>
        <v>3/7/2020|Deepak patil</v>
      </c>
      <c r="E84" s="14" t="str">
        <f>IF(
A84,
IFNA(
vlookup(
  D84,
  '_Working2_'!$A$3:$B1082,
  2,
  0
),
0
),
"")</f>
        <v>152418</v>
      </c>
      <c r="F84" s="14" t="str">
        <f>IF(
A84,
(E84/1000)*vlookup(
B84,
MasterData!$C$2:$G1000,
4,
0
)
,
"")</f>
        <v>152.418</v>
      </c>
      <c r="G84" s="14" t="str">
        <f t="shared" si="2"/>
        <v>3/7/2020|Deepak patil|152418</v>
      </c>
      <c r="H84" s="14" t="str">
        <f>IFNA(
vlookup(
  $G84,
  '_Working1_'!$B$2:$G1462,
  4,
  0
),
"-"
)</f>
        <v>Day</v>
      </c>
      <c r="I84" s="14" t="str">
        <f>IFNA(
vlookup(
  $G84,
  '_Working1_'!$B$2:$G1462,
  5,
  0
),
"-"
)</f>
        <v>Set 4</v>
      </c>
      <c r="J84" s="14" t="str">
        <f>IFNA(
vlookup(
  $G84,
  '_Working1_'!$B$2:$G1462,
  6,
  0
),
"-"
)</f>
        <v>24 head</v>
      </c>
    </row>
    <row r="85" ht="15.75" customHeight="1">
      <c r="A85" s="47" t="str">
        <f>IFERROR(__xludf.DUMMYFUNCTION("""COMPUTED_VALUE"""),43897.0)</f>
        <v>3/7/2020</v>
      </c>
      <c r="B85" s="27" t="str">
        <f>IFERROR(__xludf.DUMMYFUNCTION("""COMPUTED_VALUE"""),"Munna Kumar")</f>
        <v>Munna Kumar</v>
      </c>
      <c r="C85" s="27" t="str">
        <f>IFERROR(__xludf.DUMMYFUNCTION("""COMPUTED_VALUE"""),"Munna Kumar")</f>
        <v>Munna Kumar</v>
      </c>
      <c r="D85" s="27" t="str">
        <f t="shared" si="1"/>
        <v>3/7/2020|Munna Kumar</v>
      </c>
      <c r="E85" s="14" t="str">
        <f>IF(
A85,
IFNA(
vlookup(
  D85,
  '_Working2_'!$A$3:$B1083,
  2,
  0
),
0
),
"")</f>
        <v>0</v>
      </c>
      <c r="F85" s="14" t="str">
        <f>IF(
A85,
(E85/1000)*vlookup(
B85,
MasterData!$C$2:$G1000,
4,
0
)
,
"")</f>
        <v>0</v>
      </c>
      <c r="G85" s="14" t="str">
        <f t="shared" si="2"/>
        <v>3/7/2020|Munna Kumar|0</v>
      </c>
      <c r="H85" s="14" t="str">
        <f>IFNA(
vlookup(
  $G85,
  '_Working1_'!$B$2:$G1463,
  4,
  0
),
"-"
)</f>
        <v>-</v>
      </c>
      <c r="I85" s="14" t="str">
        <f>IFNA(
vlookup(
  $G85,
  '_Working1_'!$B$2:$G1463,
  5,
  0
),
"-"
)</f>
        <v>-</v>
      </c>
      <c r="J85" s="14" t="str">
        <f>IFNA(
vlookup(
  $G85,
  '_Working1_'!$B$2:$G1463,
  6,
  0
),
"-"
)</f>
        <v>-</v>
      </c>
    </row>
    <row r="86" ht="15.75" customHeight="1">
      <c r="A86" s="47" t="str">
        <f>IFERROR(__xludf.DUMMYFUNCTION("""COMPUTED_VALUE"""),43897.0)</f>
        <v>3/7/2020</v>
      </c>
      <c r="B86" s="27" t="str">
        <f>IFERROR(__xludf.DUMMYFUNCTION("""COMPUTED_VALUE"""),"Laxmikant")</f>
        <v>Laxmikant</v>
      </c>
      <c r="C86" s="27" t="str">
        <f>IFERROR(__xludf.DUMMYFUNCTION("""COMPUTED_VALUE"""),"Laxmikant")</f>
        <v>Laxmikant</v>
      </c>
      <c r="D86" s="27" t="str">
        <f t="shared" si="1"/>
        <v>3/7/2020|Laxmikant</v>
      </c>
      <c r="E86" s="14" t="str">
        <f>IF(
A86,
IFNA(
vlookup(
  D86,
  '_Working2_'!$A$3:$B1084,
  2,
  0
),
0
),
"")</f>
        <v>250907</v>
      </c>
      <c r="F86" s="14" t="str">
        <f>IF(
A86,
(E86/1000)*vlookup(
B86,
MasterData!$C$2:$G1000,
4,
0
)
,
"")</f>
        <v>250.907</v>
      </c>
      <c r="G86" s="14" t="str">
        <f t="shared" si="2"/>
        <v>3/7/2020|Laxmikant|250907</v>
      </c>
      <c r="H86" s="14" t="str">
        <f>IFNA(
vlookup(
  $G86,
  '_Working1_'!$B$2:$G1464,
  4,
  0
),
"-"
)</f>
        <v>Day</v>
      </c>
      <c r="I86" s="14" t="str">
        <f>IFNA(
vlookup(
  $G86,
  '_Working1_'!$B$2:$G1464,
  5,
  0
),
"-"
)</f>
        <v>Set 5</v>
      </c>
      <c r="J86" s="14" t="str">
        <f>IFNA(
vlookup(
  $G86,
  '_Working1_'!$B$2:$G1464,
  6,
  0
),
"-"
)</f>
        <v>SWF - 1</v>
      </c>
    </row>
    <row r="87" ht="15.75" customHeight="1">
      <c r="A87" s="47" t="str">
        <f>IFERROR(__xludf.DUMMYFUNCTION("""COMPUTED_VALUE"""),43897.0)</f>
        <v>3/7/2020</v>
      </c>
      <c r="B87" s="27" t="str">
        <f>IFERROR(__xludf.DUMMYFUNCTION("""COMPUTED_VALUE"""),"Raj")</f>
        <v>Raj</v>
      </c>
      <c r="C87" s="27" t="str">
        <f>IFERROR(__xludf.DUMMYFUNCTION("""COMPUTED_VALUE"""),"Raj")</f>
        <v>Raj</v>
      </c>
      <c r="D87" s="27" t="str">
        <f t="shared" si="1"/>
        <v>3/7/2020|Raj</v>
      </c>
      <c r="E87" s="14" t="str">
        <f>IF(
A87,
IFNA(
vlookup(
  D87,
  '_Working2_'!$A$3:$B1085,
  2,
  0
),
0
),
"")</f>
        <v>254277</v>
      </c>
      <c r="F87" s="14" t="str">
        <f>IF(
A87,
(E87/1000)*vlookup(
B87,
MasterData!$C$2:$G1000,
4,
0
)
,
"")</f>
        <v>254.277</v>
      </c>
      <c r="G87" s="14" t="str">
        <f t="shared" si="2"/>
        <v>3/7/2020|Raj|254277</v>
      </c>
      <c r="H87" s="14" t="str">
        <f>IFNA(
vlookup(
  $G87,
  '_Working1_'!$B$2:$G1465,
  4,
  0
),
"-"
)</f>
        <v>Day</v>
      </c>
      <c r="I87" s="14" t="str">
        <f>IFNA(
vlookup(
  $G87,
  '_Working1_'!$B$2:$G1465,
  5,
  0
),
"-"
)</f>
        <v>Set 5</v>
      </c>
      <c r="J87" s="14" t="str">
        <f>IFNA(
vlookup(
  $G87,
  '_Working1_'!$B$2:$G1465,
  6,
  0
),
"-"
)</f>
        <v>SWF - 2</v>
      </c>
    </row>
    <row r="88" ht="15.75" customHeight="1">
      <c r="A88" s="47" t="str">
        <f>IFERROR(__xludf.DUMMYFUNCTION("""COMPUTED_VALUE"""),43897.0)</f>
        <v>3/7/2020</v>
      </c>
      <c r="B88" s="27" t="str">
        <f>IFERROR(__xludf.DUMMYFUNCTION("""COMPUTED_VALUE"""),"Anil")</f>
        <v>Anil</v>
      </c>
      <c r="C88" s="27" t="str">
        <f>IFERROR(__xludf.DUMMYFUNCTION("""COMPUTED_VALUE"""),"Anil")</f>
        <v>Anil</v>
      </c>
      <c r="D88" s="27" t="str">
        <f t="shared" si="1"/>
        <v>3/7/2020|Anil</v>
      </c>
      <c r="E88" s="14" t="str">
        <f>IF(
A88,
IFNA(
vlookup(
  D88,
  '_Working2_'!$A$3:$B1086,
  2,
  0
),
0
),
"")</f>
        <v>0</v>
      </c>
      <c r="F88" s="14" t="str">
        <f>IF(
A88,
(E88/1000)*vlookup(
B88,
MasterData!$C$2:$G1000,
4,
0
)
,
"")</f>
        <v>0</v>
      </c>
      <c r="G88" s="14" t="str">
        <f t="shared" si="2"/>
        <v>3/7/2020|Anil|0</v>
      </c>
      <c r="H88" s="14" t="str">
        <f>IFNA(
vlookup(
  $G88,
  '_Working1_'!$B$2:$G1466,
  4,
  0
),
"-"
)</f>
        <v>-</v>
      </c>
      <c r="I88" s="14" t="str">
        <f>IFNA(
vlookup(
  $G88,
  '_Working1_'!$B$2:$G1466,
  5,
  0
),
"-"
)</f>
        <v>-</v>
      </c>
      <c r="J88" s="14" t="str">
        <f>IFNA(
vlookup(
  $G88,
  '_Working1_'!$B$2:$G1466,
  6,
  0
),
"-"
)</f>
        <v>-</v>
      </c>
    </row>
    <row r="89" ht="15.75" customHeight="1">
      <c r="A89" s="47" t="str">
        <f>IFERROR(__xludf.DUMMYFUNCTION("""COMPUTED_VALUE"""),43897.0)</f>
        <v>3/7/2020</v>
      </c>
      <c r="B89" s="27" t="str">
        <f>IFERROR(__xludf.DUMMYFUNCTION("""COMPUTED_VALUE"""),"Niranjan")</f>
        <v>Niranjan</v>
      </c>
      <c r="C89" s="27" t="str">
        <f>IFERROR(__xludf.DUMMYFUNCTION("""COMPUTED_VALUE"""),"Niranjan")</f>
        <v>Niranjan</v>
      </c>
      <c r="D89" s="27" t="str">
        <f t="shared" si="1"/>
        <v>3/7/2020|Niranjan</v>
      </c>
      <c r="E89" s="14" t="str">
        <f>IF(
A89,
IFNA(
vlookup(
  D89,
  '_Working2_'!$A$3:$B1087,
  2,
  0
),
0
),
"")</f>
        <v>185530</v>
      </c>
      <c r="F89" s="14" t="str">
        <f>IF(
A89,
(E89/1000)*vlookup(
B89,
MasterData!$C$2:$G1000,
4,
0
)
,
"")</f>
        <v>185.53</v>
      </c>
      <c r="G89" s="14" t="str">
        <f t="shared" si="2"/>
        <v>3/7/2020|Niranjan|185530</v>
      </c>
      <c r="H89" s="14" t="str">
        <f>IFNA(
vlookup(
  $G89,
  '_Working1_'!$B$2:$G1467,
  4,
  0
),
"-"
)</f>
        <v>Day</v>
      </c>
      <c r="I89" s="14" t="str">
        <f>IFNA(
vlookup(
  $G89,
  '_Working1_'!$B$2:$G1467,
  5,
  0
),
"-"
)</f>
        <v>Set 3</v>
      </c>
      <c r="J89" s="14" t="str">
        <f>IFNA(
vlookup(
  $G89,
  '_Working1_'!$B$2:$G1467,
  6,
  0
),
"-"
)</f>
        <v>Feiya - 1</v>
      </c>
    </row>
    <row r="90" ht="15.75" customHeight="1">
      <c r="A90" s="47" t="str">
        <f>IFERROR(__xludf.DUMMYFUNCTION("""COMPUTED_VALUE"""),43897.0)</f>
        <v>3/7/2020</v>
      </c>
      <c r="B90" s="27" t="str">
        <f>IFERROR(__xludf.DUMMYFUNCTION("""COMPUTED_VALUE"""),"Arjun")</f>
        <v>Arjun</v>
      </c>
      <c r="C90" s="27" t="str">
        <f>IFERROR(__xludf.DUMMYFUNCTION("""COMPUTED_VALUE"""),"Arjun")</f>
        <v>Arjun</v>
      </c>
      <c r="D90" s="27" t="str">
        <f t="shared" si="1"/>
        <v>3/7/2020|Arjun</v>
      </c>
      <c r="E90" s="14" t="str">
        <f>IF(
A90,
IFNA(
vlookup(
  D90,
  '_Working2_'!$A$3:$B1088,
  2,
  0
),
0
),
"")</f>
        <v>0</v>
      </c>
      <c r="F90" s="14" t="str">
        <f>IF(
A90,
(E90/1000)*vlookup(
B90,
MasterData!$C$2:$G1000,
4,
0
)
,
"")</f>
        <v>0</v>
      </c>
      <c r="G90" s="14" t="str">
        <f t="shared" si="2"/>
        <v>3/7/2020|Arjun|0</v>
      </c>
      <c r="H90" s="14" t="str">
        <f>IFNA(
vlookup(
  $G90,
  '_Working1_'!$B$2:$G1468,
  4,
  0
),
"-"
)</f>
        <v>-</v>
      </c>
      <c r="I90" s="14" t="str">
        <f>IFNA(
vlookup(
  $G90,
  '_Working1_'!$B$2:$G1468,
  5,
  0
),
"-"
)</f>
        <v>-</v>
      </c>
      <c r="J90" s="14" t="str">
        <f>IFNA(
vlookup(
  $G90,
  '_Working1_'!$B$2:$G1468,
  6,
  0
),
"-"
)</f>
        <v>-</v>
      </c>
    </row>
    <row r="91" ht="15.75" customHeight="1">
      <c r="A91" s="47" t="str">
        <f>IFERROR(__xludf.DUMMYFUNCTION("""COMPUTED_VALUE"""),43897.0)</f>
        <v>3/7/2020</v>
      </c>
      <c r="B91" s="27" t="str">
        <f>IFERROR(__xludf.DUMMYFUNCTION("""COMPUTED_VALUE"""),"Dhaneshwar")</f>
        <v>Dhaneshwar</v>
      </c>
      <c r="C91" s="27" t="str">
        <f>IFERROR(__xludf.DUMMYFUNCTION("""COMPUTED_VALUE"""),"Dhaneshwar")</f>
        <v>Dhaneshwar</v>
      </c>
      <c r="D91" s="27" t="str">
        <f t="shared" si="1"/>
        <v>3/7/2020|Dhaneshwar</v>
      </c>
      <c r="E91" s="14" t="str">
        <f>IF(
A91,
IFNA(
vlookup(
  D91,
  '_Working2_'!$A$3:$B1089,
  2,
  0
),
0
),
"")</f>
        <v>0</v>
      </c>
      <c r="F91" s="14" t="str">
        <f>IF(
A91,
(E91/1000)*vlookup(
B91,
MasterData!$C$2:$G1000,
4,
0
)
,
"")</f>
        <v>0</v>
      </c>
      <c r="G91" s="14" t="str">
        <f t="shared" si="2"/>
        <v>3/7/2020|Dhaneshwar|0</v>
      </c>
      <c r="H91" s="14" t="str">
        <f>IFNA(
vlookup(
  $G91,
  '_Working1_'!$B$2:$G1469,
  4,
  0
),
"-"
)</f>
        <v>-</v>
      </c>
      <c r="I91" s="14" t="str">
        <f>IFNA(
vlookup(
  $G91,
  '_Working1_'!$B$2:$G1469,
  5,
  0
),
"-"
)</f>
        <v>-</v>
      </c>
      <c r="J91" s="14" t="str">
        <f>IFNA(
vlookup(
  $G91,
  '_Working1_'!$B$2:$G1469,
  6,
  0
),
"-"
)</f>
        <v>-</v>
      </c>
    </row>
    <row r="92" ht="15.75" customHeight="1">
      <c r="A92" s="47" t="str">
        <f>IFERROR(__xludf.DUMMYFUNCTION("""COMPUTED_VALUE"""),43898.0)</f>
        <v>3/8/2020</v>
      </c>
      <c r="B92" s="27" t="str">
        <f>IFERROR(__xludf.DUMMYFUNCTION("""COMPUTED_VALUE"""),"Keshav Patil")</f>
        <v>Keshav Patil</v>
      </c>
      <c r="C92" s="27" t="str">
        <f>IFERROR(__xludf.DUMMYFUNCTION("""COMPUTED_VALUE"""),"Keshav Patil")</f>
        <v>Keshav Patil</v>
      </c>
      <c r="D92" s="27" t="str">
        <f t="shared" si="1"/>
        <v>3/8/2020|Keshav Patil</v>
      </c>
      <c r="E92" s="14" t="str">
        <f>IF(
A92,
IFNA(
vlookup(
  D92,
  '_Working2_'!$A$3:$B1090,
  2,
  0
),
0
),
"")</f>
        <v>201420</v>
      </c>
      <c r="F92" s="14" t="str">
        <f>IF(
A92,
(E92/1000)*vlookup(
B92,
MasterData!$C$2:$G1000,
4,
0
)
,
"")</f>
        <v>201.42</v>
      </c>
      <c r="G92" s="14" t="str">
        <f t="shared" si="2"/>
        <v>3/8/2020|Keshav Patil|201420</v>
      </c>
      <c r="H92" s="14" t="str">
        <f>IFNA(
vlookup(
  $G92,
  '_Working1_'!$B$2:$G1470,
  4,
  0
),
"-"
)</f>
        <v>Night</v>
      </c>
      <c r="I92" s="14" t="str">
        <f>IFNA(
vlookup(
  $G92,
  '_Working1_'!$B$2:$G1470,
  5,
  0
),
"-"
)</f>
        <v>Set 1</v>
      </c>
      <c r="J92" s="14" t="str">
        <f>IFNA(
vlookup(
  $G92,
  '_Working1_'!$B$2:$G1470,
  6,
  0
),
"-"
)</f>
        <v>Sheen 2</v>
      </c>
    </row>
    <row r="93" ht="15.75" customHeight="1">
      <c r="A93" s="47" t="str">
        <f>IFERROR(__xludf.DUMMYFUNCTION("""COMPUTED_VALUE"""),43898.0)</f>
        <v>3/8/2020</v>
      </c>
      <c r="B93" s="27" t="str">
        <f>IFERROR(__xludf.DUMMYFUNCTION("""COMPUTED_VALUE"""),"Rahul")</f>
        <v>Rahul</v>
      </c>
      <c r="C93" s="27" t="str">
        <f>IFERROR(__xludf.DUMMYFUNCTION("""COMPUTED_VALUE"""),"Rahul")</f>
        <v>Rahul</v>
      </c>
      <c r="D93" s="27" t="str">
        <f t="shared" si="1"/>
        <v>3/8/2020|Rahul</v>
      </c>
      <c r="E93" s="14" t="str">
        <f>IF(
A93,
IFNA(
vlookup(
  D93,
  '_Working2_'!$A$3:$B1091,
  2,
  0
),
0
),
"")</f>
        <v>185887</v>
      </c>
      <c r="F93" s="14" t="str">
        <f>IF(
A93,
(E93/1000)*vlookup(
B93,
MasterData!$C$2:$G1000,
4,
0
)
,
"")</f>
        <v>185.887</v>
      </c>
      <c r="G93" s="14" t="str">
        <f t="shared" si="2"/>
        <v>3/8/2020|Rahul|185887</v>
      </c>
      <c r="H93" s="14" t="str">
        <f>IFNA(
vlookup(
  $G93,
  '_Working1_'!$B$2:$G1471,
  4,
  0
),
"-"
)</f>
        <v>Night</v>
      </c>
      <c r="I93" s="14" t="str">
        <f>IFNA(
vlookup(
  $G93,
  '_Working1_'!$B$2:$G1471,
  5,
  0
),
"-"
)</f>
        <v>Set 3</v>
      </c>
      <c r="J93" s="14" t="str">
        <f>IFNA(
vlookup(
  $G93,
  '_Working1_'!$B$2:$G1471,
  6,
  0
),
"-"
)</f>
        <v>Mtex- 1</v>
      </c>
    </row>
    <row r="94" ht="15.75" customHeight="1">
      <c r="A94" s="47" t="str">
        <f>IFERROR(__xludf.DUMMYFUNCTION("""COMPUTED_VALUE"""),43898.0)</f>
        <v>3/8/2020</v>
      </c>
      <c r="B94" s="27" t="str">
        <f>IFERROR(__xludf.DUMMYFUNCTION("""COMPUTED_VALUE"""),"Kayam")</f>
        <v>Kayam</v>
      </c>
      <c r="C94" s="27" t="str">
        <f>IFERROR(__xludf.DUMMYFUNCTION("""COMPUTED_VALUE"""),"Kayam")</f>
        <v>Kayam</v>
      </c>
      <c r="D94" s="27" t="str">
        <f t="shared" si="1"/>
        <v>3/8/2020|Kayam</v>
      </c>
      <c r="E94" s="14" t="str">
        <f>IF(
A94,
IFNA(
vlookup(
  D94,
  '_Working2_'!$A$3:$B1092,
  2,
  0
),
0
),
"")</f>
        <v>160331</v>
      </c>
      <c r="F94" s="14" t="str">
        <f>IF(
A94,
(E94/1000)*vlookup(
B94,
MasterData!$C$2:$G1000,
4,
0
)
,
"")</f>
        <v>160.331</v>
      </c>
      <c r="G94" s="14" t="str">
        <f t="shared" si="2"/>
        <v>3/8/2020|Kayam|160331</v>
      </c>
      <c r="H94" s="14" t="str">
        <f>IFNA(
vlookup(
  $G94,
  '_Working1_'!$B$2:$G1472,
  4,
  0
),
"-"
)</f>
        <v>Night</v>
      </c>
      <c r="I94" s="14" t="str">
        <f>IFNA(
vlookup(
  $G94,
  '_Working1_'!$B$2:$G1472,
  5,
  0
),
"-"
)</f>
        <v>Set 2</v>
      </c>
      <c r="J94" s="14" t="str">
        <f>IFNA(
vlookup(
  $G94,
  '_Working1_'!$B$2:$G1472,
  6,
  0
),
"-"
)</f>
        <v>Mtex- 2</v>
      </c>
    </row>
    <row r="95" ht="15.75" customHeight="1">
      <c r="A95" s="47" t="str">
        <f>IFERROR(__xludf.DUMMYFUNCTION("""COMPUTED_VALUE"""),43898.0)</f>
        <v>3/8/2020</v>
      </c>
      <c r="B95" s="27" t="str">
        <f>IFERROR(__xludf.DUMMYFUNCTION("""COMPUTED_VALUE"""),"Manish")</f>
        <v>Manish</v>
      </c>
      <c r="C95" s="27" t="str">
        <f>IFERROR(__xludf.DUMMYFUNCTION("""COMPUTED_VALUE"""),"Manish")</f>
        <v>Manish</v>
      </c>
      <c r="D95" s="27" t="str">
        <f t="shared" si="1"/>
        <v>3/8/2020|Manish</v>
      </c>
      <c r="E95" s="14" t="str">
        <f>IF(
A95,
IFNA(
vlookup(
  D95,
  '_Working2_'!$A$3:$B1093,
  2,
  0
),
0
),
"")</f>
        <v>0</v>
      </c>
      <c r="F95" s="14" t="str">
        <f>IF(
A95,
(E95/1000)*vlookup(
B95,
MasterData!$C$2:$G1000,
4,
0
)
,
"")</f>
        <v>0</v>
      </c>
      <c r="G95" s="14" t="str">
        <f t="shared" si="2"/>
        <v>3/8/2020|Manish|0</v>
      </c>
      <c r="H95" s="14" t="str">
        <f>IFNA(
vlookup(
  $G95,
  '_Working1_'!$B$2:$G1473,
  4,
  0
),
"-"
)</f>
        <v>-</v>
      </c>
      <c r="I95" s="14" t="str">
        <f>IFNA(
vlookup(
  $G95,
  '_Working1_'!$B$2:$G1473,
  5,
  0
),
"-"
)</f>
        <v>-</v>
      </c>
      <c r="J95" s="14" t="str">
        <f>IFNA(
vlookup(
  $G95,
  '_Working1_'!$B$2:$G1473,
  6,
  0
),
"-"
)</f>
        <v>-</v>
      </c>
    </row>
    <row r="96" ht="15.75" customHeight="1">
      <c r="A96" s="47" t="str">
        <f>IFERROR(__xludf.DUMMYFUNCTION("""COMPUTED_VALUE"""),43898.0)</f>
        <v>3/8/2020</v>
      </c>
      <c r="B96" s="27" t="str">
        <f>IFERROR(__xludf.DUMMYFUNCTION("""COMPUTED_VALUE"""),"Anand")</f>
        <v>Anand</v>
      </c>
      <c r="C96" s="27" t="str">
        <f>IFERROR(__xludf.DUMMYFUNCTION("""COMPUTED_VALUE"""),"Anand")</f>
        <v>Anand</v>
      </c>
      <c r="D96" s="27" t="str">
        <f t="shared" si="1"/>
        <v>3/8/2020|Anand</v>
      </c>
      <c r="E96" s="14" t="str">
        <f>IF(
A96,
IFNA(
vlookup(
  D96,
  '_Working2_'!$A$3:$B1094,
  2,
  0
),
0
),
"")</f>
        <v>154661</v>
      </c>
      <c r="F96" s="14" t="str">
        <f>IF(
A96,
(E96/1000)*vlookup(
B96,
MasterData!$C$2:$G1000,
4,
0
)
,
"")</f>
        <v>0</v>
      </c>
      <c r="G96" s="14" t="str">
        <f t="shared" si="2"/>
        <v>3/8/2020|Anand|154661</v>
      </c>
      <c r="H96" s="14" t="str">
        <f>IFNA(
vlookup(
  $G96,
  '_Working1_'!$B$2:$G1474,
  4,
  0
),
"-"
)</f>
        <v>Day</v>
      </c>
      <c r="I96" s="14" t="str">
        <f>IFNA(
vlookup(
  $G96,
  '_Working1_'!$B$2:$G1474,
  5,
  0
),
"-"
)</f>
        <v>Set 2</v>
      </c>
      <c r="J96" s="14" t="str">
        <f>IFNA(
vlookup(
  $G96,
  '_Working1_'!$B$2:$G1474,
  6,
  0
),
"-"
)</f>
        <v>Mtex- 2</v>
      </c>
    </row>
    <row r="97" ht="15.75" customHeight="1">
      <c r="A97" s="47" t="str">
        <f>IFERROR(__xludf.DUMMYFUNCTION("""COMPUTED_VALUE"""),43898.0)</f>
        <v>3/8/2020</v>
      </c>
      <c r="B97" s="27" t="str">
        <f>IFERROR(__xludf.DUMMYFUNCTION("""COMPUTED_VALUE"""),"Guddu")</f>
        <v>Guddu</v>
      </c>
      <c r="C97" s="27" t="str">
        <f>IFERROR(__xludf.DUMMYFUNCTION("""COMPUTED_VALUE"""),"Anand")</f>
        <v>Anand</v>
      </c>
      <c r="D97" s="27" t="str">
        <f t="shared" si="1"/>
        <v>3/8/2020|Guddu</v>
      </c>
      <c r="E97" s="14" t="str">
        <f>IF(
A97,
IFNA(
vlookup(
  D97,
  '_Working2_'!$A$3:$B1095,
  2,
  0
),
0
),
"")</f>
        <v>144643</v>
      </c>
      <c r="F97" s="14" t="str">
        <f>IF(
A97,
(E97/1000)*vlookup(
B97,
MasterData!$C$2:$G1000,
4,
0
)
,
"")</f>
        <v>28.9286</v>
      </c>
      <c r="G97" s="14" t="str">
        <f t="shared" si="2"/>
        <v>3/8/2020|Guddu|144643</v>
      </c>
      <c r="H97" s="14" t="str">
        <f>IFNA(
vlookup(
  $G97,
  '_Working1_'!$B$2:$G1475,
  4,
  0
),
"-"
)</f>
        <v>Day</v>
      </c>
      <c r="I97" s="14" t="str">
        <f>IFNA(
vlookup(
  $G97,
  '_Working1_'!$B$2:$G1475,
  5,
  0
),
"-"
)</f>
        <v>Set 3</v>
      </c>
      <c r="J97" s="14" t="str">
        <f>IFNA(
vlookup(
  $G97,
  '_Working1_'!$B$2:$G1475,
  6,
  0
),
"-"
)</f>
        <v>Mtex- 1</v>
      </c>
    </row>
    <row r="98" ht="15.75" customHeight="1">
      <c r="A98" s="47" t="str">
        <f>IFERROR(__xludf.DUMMYFUNCTION("""COMPUTED_VALUE"""),43898.0)</f>
        <v>3/8/2020</v>
      </c>
      <c r="B98" s="27" t="str">
        <f>IFERROR(__xludf.DUMMYFUNCTION("""COMPUTED_VALUE""")," Rakesh")</f>
        <v> Rakesh</v>
      </c>
      <c r="C98" s="27" t="str">
        <f>IFERROR(__xludf.DUMMYFUNCTION("""COMPUTED_VALUE"""),"Anand")</f>
        <v>Anand</v>
      </c>
      <c r="D98" s="27" t="str">
        <f t="shared" si="1"/>
        <v>3/8/2020| Rakesh</v>
      </c>
      <c r="E98" s="14" t="str">
        <f>IF(
A98,
IFNA(
vlookup(
  D98,
  '_Working2_'!$A$3:$B1096,
  2,
  0
),
0
),
"")</f>
        <v>0</v>
      </c>
      <c r="F98" s="14" t="str">
        <f>IF(
A98,
(E98/1000)*vlookup(
B98,
MasterData!$C$2:$G1000,
4,
0
)
,
"")</f>
        <v>0</v>
      </c>
      <c r="G98" s="14" t="str">
        <f t="shared" si="2"/>
        <v>3/8/2020| Rakesh|0</v>
      </c>
      <c r="H98" s="14" t="str">
        <f>IFNA(
vlookup(
  $G98,
  '_Working1_'!$B$2:$G1476,
  4,
  0
),
"-"
)</f>
        <v>-</v>
      </c>
      <c r="I98" s="14" t="str">
        <f>IFNA(
vlookup(
  $G98,
  '_Working1_'!$B$2:$G1476,
  5,
  0
),
"-"
)</f>
        <v>-</v>
      </c>
      <c r="J98" s="14" t="str">
        <f>IFNA(
vlookup(
  $G98,
  '_Working1_'!$B$2:$G1476,
  6,
  0
),
"-"
)</f>
        <v>-</v>
      </c>
    </row>
    <row r="99" ht="15.75" customHeight="1">
      <c r="A99" s="47" t="str">
        <f>IFERROR(__xludf.DUMMYFUNCTION("""COMPUTED_VALUE"""),43898.0)</f>
        <v>3/8/2020</v>
      </c>
      <c r="B99" s="27" t="str">
        <f>IFERROR(__xludf.DUMMYFUNCTION("""COMPUTED_VALUE"""),"Deepak patil")</f>
        <v>Deepak patil</v>
      </c>
      <c r="C99" s="27" t="str">
        <f>IFERROR(__xludf.DUMMYFUNCTION("""COMPUTED_VALUE"""),"Deepak patil")</f>
        <v>Deepak patil</v>
      </c>
      <c r="D99" s="27" t="str">
        <f t="shared" si="1"/>
        <v>3/8/2020|Deepak patil</v>
      </c>
      <c r="E99" s="14" t="str">
        <f>IF(
A99,
IFNA(
vlookup(
  D99,
  '_Working2_'!$A$3:$B1097,
  2,
  0
),
0
),
"")</f>
        <v>153458</v>
      </c>
      <c r="F99" s="14" t="str">
        <f>IF(
A99,
(E99/1000)*vlookup(
B99,
MasterData!$C$2:$G1000,
4,
0
)
,
"")</f>
        <v>153.458</v>
      </c>
      <c r="G99" s="14" t="str">
        <f t="shared" si="2"/>
        <v>3/8/2020|Deepak patil|153458</v>
      </c>
      <c r="H99" s="14" t="str">
        <f>IFNA(
vlookup(
  $G99,
  '_Working1_'!$B$2:$G1477,
  4,
  0
),
"-"
)</f>
        <v>Day</v>
      </c>
      <c r="I99" s="14" t="str">
        <f>IFNA(
vlookup(
  $G99,
  '_Working1_'!$B$2:$G1477,
  5,
  0
),
"-"
)</f>
        <v>Set 4</v>
      </c>
      <c r="J99" s="14" t="str">
        <f>IFNA(
vlookup(
  $G99,
  '_Working1_'!$B$2:$G1477,
  6,
  0
),
"-"
)</f>
        <v>Feiya- 16</v>
      </c>
    </row>
    <row r="100" ht="15.75" customHeight="1">
      <c r="A100" s="47" t="str">
        <f>IFERROR(__xludf.DUMMYFUNCTION("""COMPUTED_VALUE"""),43898.0)</f>
        <v>3/8/2020</v>
      </c>
      <c r="B100" s="27" t="str">
        <f>IFERROR(__xludf.DUMMYFUNCTION("""COMPUTED_VALUE"""),"Munna Kumar")</f>
        <v>Munna Kumar</v>
      </c>
      <c r="C100" s="27" t="str">
        <f>IFERROR(__xludf.DUMMYFUNCTION("""COMPUTED_VALUE"""),"Munna Kumar")</f>
        <v>Munna Kumar</v>
      </c>
      <c r="D100" s="27" t="str">
        <f t="shared" si="1"/>
        <v>3/8/2020|Munna Kumar</v>
      </c>
      <c r="E100" s="14" t="str">
        <f>IF(
A100,
IFNA(
vlookup(
  D100,
  '_Working2_'!$A$3:$B1098,
  2,
  0
),
0
),
"")</f>
        <v>0</v>
      </c>
      <c r="F100" s="14" t="str">
        <f>IF(
A100,
(E100/1000)*vlookup(
B100,
MasterData!$C$2:$G1000,
4,
0
)
,
"")</f>
        <v>0</v>
      </c>
      <c r="G100" s="14" t="str">
        <f t="shared" si="2"/>
        <v>3/8/2020|Munna Kumar|0</v>
      </c>
      <c r="H100" s="14" t="str">
        <f>IFNA(
vlookup(
  $G100,
  '_Working1_'!$B$2:$G1478,
  4,
  0
),
"-"
)</f>
        <v>-</v>
      </c>
      <c r="I100" s="14" t="str">
        <f>IFNA(
vlookup(
  $G100,
  '_Working1_'!$B$2:$G1478,
  5,
  0
),
"-"
)</f>
        <v>-</v>
      </c>
      <c r="J100" s="14" t="str">
        <f>IFNA(
vlookup(
  $G100,
  '_Working1_'!$B$2:$G1478,
  6,
  0
),
"-"
)</f>
        <v>-</v>
      </c>
    </row>
    <row r="101" ht="15.75" customHeight="1">
      <c r="A101" s="47" t="str">
        <f>IFERROR(__xludf.DUMMYFUNCTION("""COMPUTED_VALUE"""),43898.0)</f>
        <v>3/8/2020</v>
      </c>
      <c r="B101" s="27" t="str">
        <f>IFERROR(__xludf.DUMMYFUNCTION("""COMPUTED_VALUE"""),"Laxmikant")</f>
        <v>Laxmikant</v>
      </c>
      <c r="C101" s="27" t="str">
        <f>IFERROR(__xludf.DUMMYFUNCTION("""COMPUTED_VALUE"""),"Laxmikant")</f>
        <v>Laxmikant</v>
      </c>
      <c r="D101" s="27" t="str">
        <f t="shared" si="1"/>
        <v>3/8/2020|Laxmikant</v>
      </c>
      <c r="E101" s="14" t="str">
        <f>IF(
A101,
IFNA(
vlookup(
  D101,
  '_Working2_'!$A$3:$B1099,
  2,
  0
),
0
),
"")</f>
        <v>217015</v>
      </c>
      <c r="F101" s="14" t="str">
        <f>IF(
A101,
(E101/1000)*vlookup(
B101,
MasterData!$C$2:$G1000,
4,
0
)
,
"")</f>
        <v>217.015</v>
      </c>
      <c r="G101" s="14" t="str">
        <f t="shared" si="2"/>
        <v>3/8/2020|Laxmikant|217015</v>
      </c>
      <c r="H101" s="14" t="str">
        <f>IFNA(
vlookup(
  $G101,
  '_Working1_'!$B$2:$G1479,
  4,
  0
),
"-"
)</f>
        <v>Day</v>
      </c>
      <c r="I101" s="14" t="str">
        <f>IFNA(
vlookup(
  $G101,
  '_Working1_'!$B$2:$G1479,
  5,
  0
),
"-"
)</f>
        <v>Set 5</v>
      </c>
      <c r="J101" s="14" t="str">
        <f>IFNA(
vlookup(
  $G101,
  '_Working1_'!$B$2:$G1479,
  6,
  0
),
"-"
)</f>
        <v>SWF - 1</v>
      </c>
    </row>
    <row r="102" ht="15.75" customHeight="1">
      <c r="A102" s="47" t="str">
        <f>IFERROR(__xludf.DUMMYFUNCTION("""COMPUTED_VALUE"""),43898.0)</f>
        <v>3/8/2020</v>
      </c>
      <c r="B102" s="27" t="str">
        <f>IFERROR(__xludf.DUMMYFUNCTION("""COMPUTED_VALUE"""),"Raj")</f>
        <v>Raj</v>
      </c>
      <c r="C102" s="27" t="str">
        <f>IFERROR(__xludf.DUMMYFUNCTION("""COMPUTED_VALUE"""),"Raj")</f>
        <v>Raj</v>
      </c>
      <c r="D102" s="27" t="str">
        <f t="shared" si="1"/>
        <v>3/8/2020|Raj</v>
      </c>
      <c r="E102" s="14" t="str">
        <f>IF(
A102,
IFNA(
vlookup(
  D102,
  '_Working2_'!$A$3:$B1100,
  2,
  0
),
0
),
"")</f>
        <v>232740</v>
      </c>
      <c r="F102" s="14" t="str">
        <f>IF(
A102,
(E102/1000)*vlookup(
B102,
MasterData!$C$2:$G1000,
4,
0
)
,
"")</f>
        <v>232.74</v>
      </c>
      <c r="G102" s="14" t="str">
        <f t="shared" si="2"/>
        <v>3/8/2020|Raj|232740</v>
      </c>
      <c r="H102" s="14" t="str">
        <f>IFNA(
vlookup(
  $G102,
  '_Working1_'!$B$2:$G1480,
  4,
  0
),
"-"
)</f>
        <v>Day</v>
      </c>
      <c r="I102" s="14" t="str">
        <f>IFNA(
vlookup(
  $G102,
  '_Working1_'!$B$2:$G1480,
  5,
  0
),
"-"
)</f>
        <v>Set 5</v>
      </c>
      <c r="J102" s="14" t="str">
        <f>IFNA(
vlookup(
  $G102,
  '_Working1_'!$B$2:$G1480,
  6,
  0
),
"-"
)</f>
        <v>SWF - 2</v>
      </c>
    </row>
    <row r="103" ht="15.75" customHeight="1">
      <c r="A103" s="47" t="str">
        <f>IFERROR(__xludf.DUMMYFUNCTION("""COMPUTED_VALUE"""),43898.0)</f>
        <v>3/8/2020</v>
      </c>
      <c r="B103" s="27" t="str">
        <f>IFERROR(__xludf.DUMMYFUNCTION("""COMPUTED_VALUE"""),"Anil")</f>
        <v>Anil</v>
      </c>
      <c r="C103" s="27" t="str">
        <f>IFERROR(__xludf.DUMMYFUNCTION("""COMPUTED_VALUE"""),"Anil")</f>
        <v>Anil</v>
      </c>
      <c r="D103" s="27" t="str">
        <f t="shared" si="1"/>
        <v>3/8/2020|Anil</v>
      </c>
      <c r="E103" s="14" t="str">
        <f>IF(
A103,
IFNA(
vlookup(
  D103,
  '_Working2_'!$A$3:$B1101,
  2,
  0
),
0
),
"")</f>
        <v>0</v>
      </c>
      <c r="F103" s="14" t="str">
        <f>IF(
A103,
(E103/1000)*vlookup(
B103,
MasterData!$C$2:$G1000,
4,
0
)
,
"")</f>
        <v>0</v>
      </c>
      <c r="G103" s="14" t="str">
        <f t="shared" si="2"/>
        <v>3/8/2020|Anil|0</v>
      </c>
      <c r="H103" s="14" t="str">
        <f>IFNA(
vlookup(
  $G103,
  '_Working1_'!$B$2:$G1481,
  4,
  0
),
"-"
)</f>
        <v>-</v>
      </c>
      <c r="I103" s="14" t="str">
        <f>IFNA(
vlookup(
  $G103,
  '_Working1_'!$B$2:$G1481,
  5,
  0
),
"-"
)</f>
        <v>-</v>
      </c>
      <c r="J103" s="14" t="str">
        <f>IFNA(
vlookup(
  $G103,
  '_Working1_'!$B$2:$G1481,
  6,
  0
),
"-"
)</f>
        <v>-</v>
      </c>
    </row>
    <row r="104" ht="15.75" customHeight="1">
      <c r="A104" s="47" t="str">
        <f>IFERROR(__xludf.DUMMYFUNCTION("""COMPUTED_VALUE"""),43898.0)</f>
        <v>3/8/2020</v>
      </c>
      <c r="B104" s="27" t="str">
        <f>IFERROR(__xludf.DUMMYFUNCTION("""COMPUTED_VALUE"""),"Niranjan")</f>
        <v>Niranjan</v>
      </c>
      <c r="C104" s="27" t="str">
        <f>IFERROR(__xludf.DUMMYFUNCTION("""COMPUTED_VALUE"""),"Niranjan")</f>
        <v>Niranjan</v>
      </c>
      <c r="D104" s="27" t="str">
        <f t="shared" si="1"/>
        <v>3/8/2020|Niranjan</v>
      </c>
      <c r="E104" s="14" t="str">
        <f>IF(
A104,
IFNA(
vlookup(
  D104,
  '_Working2_'!$A$3:$B1102,
  2,
  0
),
0
),
"")</f>
        <v>195950</v>
      </c>
      <c r="F104" s="14" t="str">
        <f>IF(
A104,
(E104/1000)*vlookup(
B104,
MasterData!$C$2:$G1000,
4,
0
)
,
"")</f>
        <v>195.95</v>
      </c>
      <c r="G104" s="14" t="str">
        <f t="shared" si="2"/>
        <v>3/8/2020|Niranjan|195950</v>
      </c>
      <c r="H104" s="14" t="str">
        <f>IFNA(
vlookup(
  $G104,
  '_Working1_'!$B$2:$G1482,
  4,
  0
),
"-"
)</f>
        <v>Day</v>
      </c>
      <c r="I104" s="14" t="str">
        <f>IFNA(
vlookup(
  $G104,
  '_Working1_'!$B$2:$G1482,
  5,
  0
),
"-"
)</f>
        <v>Set 3</v>
      </c>
      <c r="J104" s="14" t="str">
        <f>IFNA(
vlookup(
  $G104,
  '_Working1_'!$B$2:$G1482,
  6,
  0
),
"-"
)</f>
        <v>Feiya - 1</v>
      </c>
    </row>
    <row r="105" ht="15.75" customHeight="1">
      <c r="A105" s="47" t="str">
        <f>IFERROR(__xludf.DUMMYFUNCTION("""COMPUTED_VALUE"""),43898.0)</f>
        <v>3/8/2020</v>
      </c>
      <c r="B105" s="27" t="str">
        <f>IFERROR(__xludf.DUMMYFUNCTION("""COMPUTED_VALUE"""),"Arjun")</f>
        <v>Arjun</v>
      </c>
      <c r="C105" s="27" t="str">
        <f>IFERROR(__xludf.DUMMYFUNCTION("""COMPUTED_VALUE"""),"Arjun")</f>
        <v>Arjun</v>
      </c>
      <c r="D105" s="27" t="str">
        <f t="shared" si="1"/>
        <v>3/8/2020|Arjun</v>
      </c>
      <c r="E105" s="14" t="str">
        <f>IF(
A105,
IFNA(
vlookup(
  D105,
  '_Working2_'!$A$3:$B1103,
  2,
  0
),
0
),
"")</f>
        <v>0</v>
      </c>
      <c r="F105" s="14" t="str">
        <f>IF(
A105,
(E105/1000)*vlookup(
B105,
MasterData!$C$2:$G1000,
4,
0
)
,
"")</f>
        <v>0</v>
      </c>
      <c r="G105" s="14" t="str">
        <f t="shared" si="2"/>
        <v>3/8/2020|Arjun|0</v>
      </c>
      <c r="H105" s="14" t="str">
        <f>IFNA(
vlookup(
  $G105,
  '_Working1_'!$B$2:$G1483,
  4,
  0
),
"-"
)</f>
        <v>-</v>
      </c>
      <c r="I105" s="14" t="str">
        <f>IFNA(
vlookup(
  $G105,
  '_Working1_'!$B$2:$G1483,
  5,
  0
),
"-"
)</f>
        <v>-</v>
      </c>
      <c r="J105" s="14" t="str">
        <f>IFNA(
vlookup(
  $G105,
  '_Working1_'!$B$2:$G1483,
  6,
  0
),
"-"
)</f>
        <v>-</v>
      </c>
    </row>
    <row r="106" ht="15.75" customHeight="1">
      <c r="A106" s="47" t="str">
        <f>IFERROR(__xludf.DUMMYFUNCTION("""COMPUTED_VALUE"""),43898.0)</f>
        <v>3/8/2020</v>
      </c>
      <c r="B106" s="27" t="str">
        <f>IFERROR(__xludf.DUMMYFUNCTION("""COMPUTED_VALUE"""),"Dhaneshwar")</f>
        <v>Dhaneshwar</v>
      </c>
      <c r="C106" s="27" t="str">
        <f>IFERROR(__xludf.DUMMYFUNCTION("""COMPUTED_VALUE"""),"Dhaneshwar")</f>
        <v>Dhaneshwar</v>
      </c>
      <c r="D106" s="27" t="str">
        <f t="shared" si="1"/>
        <v>3/8/2020|Dhaneshwar</v>
      </c>
      <c r="E106" s="14" t="str">
        <f>IF(
A106,
IFNA(
vlookup(
  D106,
  '_Working2_'!$A$3:$B1104,
  2,
  0
),
0
),
"")</f>
        <v>0</v>
      </c>
      <c r="F106" s="14" t="str">
        <f>IF(
A106,
(E106/1000)*vlookup(
B106,
MasterData!$C$2:$G1000,
4,
0
)
,
"")</f>
        <v>0</v>
      </c>
      <c r="G106" s="14" t="str">
        <f t="shared" si="2"/>
        <v>3/8/2020|Dhaneshwar|0</v>
      </c>
      <c r="H106" s="14" t="str">
        <f>IFNA(
vlookup(
  $G106,
  '_Working1_'!$B$2:$G1484,
  4,
  0
),
"-"
)</f>
        <v>-</v>
      </c>
      <c r="I106" s="14" t="str">
        <f>IFNA(
vlookup(
  $G106,
  '_Working1_'!$B$2:$G1484,
  5,
  0
),
"-"
)</f>
        <v>-</v>
      </c>
      <c r="J106" s="14" t="str">
        <f>IFNA(
vlookup(
  $G106,
  '_Working1_'!$B$2:$G1484,
  6,
  0
),
"-"
)</f>
        <v>-</v>
      </c>
    </row>
    <row r="107" ht="15.75" customHeight="1">
      <c r="A107" s="47" t="str">
        <f>IFERROR(__xludf.DUMMYFUNCTION("""COMPUTED_VALUE"""),43899.0)</f>
        <v>3/9/2020</v>
      </c>
      <c r="B107" s="27" t="str">
        <f>IFERROR(__xludf.DUMMYFUNCTION("""COMPUTED_VALUE"""),"Keshav Patil")</f>
        <v>Keshav Patil</v>
      </c>
      <c r="C107" s="27" t="str">
        <f>IFERROR(__xludf.DUMMYFUNCTION("""COMPUTED_VALUE"""),"Keshav Patil")</f>
        <v>Keshav Patil</v>
      </c>
      <c r="D107" s="27" t="str">
        <f t="shared" si="1"/>
        <v>3/9/2020|Keshav Patil</v>
      </c>
      <c r="E107" s="14" t="str">
        <f>IF(
A107,
IFNA(
vlookup(
  D107,
  '_Working2_'!$A$3:$B1105,
  2,
  0
),
0
),
"")</f>
        <v>113124</v>
      </c>
      <c r="F107" s="14" t="str">
        <f>IF(
A107,
(E107/1000)*vlookup(
B107,
MasterData!$C$2:$G1000,
4,
0
)
,
"")</f>
        <v>113.124</v>
      </c>
      <c r="G107" s="14" t="str">
        <f t="shared" si="2"/>
        <v>3/9/2020|Keshav Patil|113124</v>
      </c>
      <c r="H107" s="14" t="str">
        <f>IFNA(
vlookup(
  $G107,
  '_Working1_'!$B$2:$G1485,
  4,
  0
),
"-"
)</f>
        <v>Night</v>
      </c>
      <c r="I107" s="14" t="str">
        <f>IFNA(
vlookup(
  $G107,
  '_Working1_'!$B$2:$G1485,
  5,
  0
),
"-"
)</f>
        <v>Set 1</v>
      </c>
      <c r="J107" s="14" t="str">
        <f>IFNA(
vlookup(
  $G107,
  '_Working1_'!$B$2:$G1485,
  6,
  0
),
"-"
)</f>
        <v>Sheen 2</v>
      </c>
    </row>
    <row r="108" ht="15.75" customHeight="1">
      <c r="A108" s="47" t="str">
        <f>IFERROR(__xludf.DUMMYFUNCTION("""COMPUTED_VALUE"""),43899.0)</f>
        <v>3/9/2020</v>
      </c>
      <c r="B108" s="27" t="str">
        <f>IFERROR(__xludf.DUMMYFUNCTION("""COMPUTED_VALUE"""),"Rahul")</f>
        <v>Rahul</v>
      </c>
      <c r="C108" s="27" t="str">
        <f>IFERROR(__xludf.DUMMYFUNCTION("""COMPUTED_VALUE"""),"Rahul")</f>
        <v>Rahul</v>
      </c>
      <c r="D108" s="27" t="str">
        <f t="shared" si="1"/>
        <v>3/9/2020|Rahul</v>
      </c>
      <c r="E108" s="14" t="str">
        <f>IF(
A108,
IFNA(
vlookup(
  D108,
  '_Working2_'!$A$3:$B1106,
  2,
  0
),
0
),
"")</f>
        <v>110782</v>
      </c>
      <c r="F108" s="14" t="str">
        <f>IF(
A108,
(E108/1000)*vlookup(
B108,
MasterData!$C$2:$G1000,
4,
0
)
,
"")</f>
        <v>110.782</v>
      </c>
      <c r="G108" s="14" t="str">
        <f t="shared" si="2"/>
        <v>3/9/2020|Rahul|110782</v>
      </c>
      <c r="H108" s="14" t="str">
        <f>IFNA(
vlookup(
  $G108,
  '_Working1_'!$B$2:$G1486,
  4,
  0
),
"-"
)</f>
        <v>Night</v>
      </c>
      <c r="I108" s="14" t="str">
        <f>IFNA(
vlookup(
  $G108,
  '_Working1_'!$B$2:$G1486,
  5,
  0
),
"-"
)</f>
        <v>Set 3</v>
      </c>
      <c r="J108" s="14" t="str">
        <f>IFNA(
vlookup(
  $G108,
  '_Working1_'!$B$2:$G1486,
  6,
  0
),
"-"
)</f>
        <v>Mtex- 1</v>
      </c>
    </row>
    <row r="109" ht="15.75" customHeight="1">
      <c r="A109" s="47" t="str">
        <f>IFERROR(__xludf.DUMMYFUNCTION("""COMPUTED_VALUE"""),43899.0)</f>
        <v>3/9/2020</v>
      </c>
      <c r="B109" s="27" t="str">
        <f>IFERROR(__xludf.DUMMYFUNCTION("""COMPUTED_VALUE"""),"Kayam")</f>
        <v>Kayam</v>
      </c>
      <c r="C109" s="27" t="str">
        <f>IFERROR(__xludf.DUMMYFUNCTION("""COMPUTED_VALUE"""),"Kayam")</f>
        <v>Kayam</v>
      </c>
      <c r="D109" s="27" t="str">
        <f t="shared" si="1"/>
        <v>3/9/2020|Kayam</v>
      </c>
      <c r="E109" s="14" t="str">
        <f>IF(
A109,
IFNA(
vlookup(
  D109,
  '_Working2_'!$A$3:$B1107,
  2,
  0
),
0
),
"")</f>
        <v>105695</v>
      </c>
      <c r="F109" s="14" t="str">
        <f>IF(
A109,
(E109/1000)*vlookup(
B109,
MasterData!$C$2:$G1000,
4,
0
)
,
"")</f>
        <v>105.695</v>
      </c>
      <c r="G109" s="14" t="str">
        <f t="shared" si="2"/>
        <v>3/9/2020|Kayam|105695</v>
      </c>
      <c r="H109" s="14" t="str">
        <f>IFNA(
vlookup(
  $G109,
  '_Working1_'!$B$2:$G1487,
  4,
  0
),
"-"
)</f>
        <v>Night</v>
      </c>
      <c r="I109" s="14" t="str">
        <f>IFNA(
vlookup(
  $G109,
  '_Working1_'!$B$2:$G1487,
  5,
  0
),
"-"
)</f>
        <v>Set 2</v>
      </c>
      <c r="J109" s="14" t="str">
        <f>IFNA(
vlookup(
  $G109,
  '_Working1_'!$B$2:$G1487,
  6,
  0
),
"-"
)</f>
        <v>Feiya - 2</v>
      </c>
    </row>
    <row r="110" ht="15.75" customHeight="1">
      <c r="A110" s="47" t="str">
        <f>IFERROR(__xludf.DUMMYFUNCTION("""COMPUTED_VALUE"""),43899.0)</f>
        <v>3/9/2020</v>
      </c>
      <c r="B110" s="27" t="str">
        <f>IFERROR(__xludf.DUMMYFUNCTION("""COMPUTED_VALUE"""),"Manish")</f>
        <v>Manish</v>
      </c>
      <c r="C110" s="27" t="str">
        <f>IFERROR(__xludf.DUMMYFUNCTION("""COMPUTED_VALUE"""),"Manish")</f>
        <v>Manish</v>
      </c>
      <c r="D110" s="27" t="str">
        <f t="shared" si="1"/>
        <v>3/9/2020|Manish</v>
      </c>
      <c r="E110" s="14" t="str">
        <f>IF(
A110,
IFNA(
vlookup(
  D110,
  '_Working2_'!$A$3:$B1108,
  2,
  0
),
0
),
"")</f>
        <v>0</v>
      </c>
      <c r="F110" s="14" t="str">
        <f>IF(
A110,
(E110/1000)*vlookup(
B110,
MasterData!$C$2:$G1000,
4,
0
)
,
"")</f>
        <v>0</v>
      </c>
      <c r="G110" s="14" t="str">
        <f t="shared" si="2"/>
        <v>3/9/2020|Manish|0</v>
      </c>
      <c r="H110" s="14" t="str">
        <f>IFNA(
vlookup(
  $G110,
  '_Working1_'!$B$2:$G1488,
  4,
  0
),
"-"
)</f>
        <v>-</v>
      </c>
      <c r="I110" s="14" t="str">
        <f>IFNA(
vlookup(
  $G110,
  '_Working1_'!$B$2:$G1488,
  5,
  0
),
"-"
)</f>
        <v>-</v>
      </c>
      <c r="J110" s="14" t="str">
        <f>IFNA(
vlookup(
  $G110,
  '_Working1_'!$B$2:$G1488,
  6,
  0
),
"-"
)</f>
        <v>-</v>
      </c>
    </row>
    <row r="111" ht="15.75" customHeight="1">
      <c r="A111" s="47" t="str">
        <f>IFERROR(__xludf.DUMMYFUNCTION("""COMPUTED_VALUE"""),43899.0)</f>
        <v>3/9/2020</v>
      </c>
      <c r="B111" s="27" t="str">
        <f>IFERROR(__xludf.DUMMYFUNCTION("""COMPUTED_VALUE"""),"Anand")</f>
        <v>Anand</v>
      </c>
      <c r="C111" s="27" t="str">
        <f>IFERROR(__xludf.DUMMYFUNCTION("""COMPUTED_VALUE"""),"Anand")</f>
        <v>Anand</v>
      </c>
      <c r="D111" s="27" t="str">
        <f t="shared" si="1"/>
        <v>3/9/2020|Anand</v>
      </c>
      <c r="E111" s="14" t="str">
        <f>IF(
A111,
IFNA(
vlookup(
  D111,
  '_Working2_'!$A$3:$B1109,
  2,
  0
),
0
),
"")</f>
        <v>159667</v>
      </c>
      <c r="F111" s="14" t="str">
        <f>IF(
A111,
(E111/1000)*vlookup(
B111,
MasterData!$C$2:$G1000,
4,
0
)
,
"")</f>
        <v>0</v>
      </c>
      <c r="G111" s="14" t="str">
        <f t="shared" si="2"/>
        <v>3/9/2020|Anand|159667</v>
      </c>
      <c r="H111" s="14" t="str">
        <f>IFNA(
vlookup(
  $G111,
  '_Working1_'!$B$2:$G1489,
  4,
  0
),
"-"
)</f>
        <v>Day</v>
      </c>
      <c r="I111" s="14" t="str">
        <f>IFNA(
vlookup(
  $G111,
  '_Working1_'!$B$2:$G1489,
  5,
  0
),
"-"
)</f>
        <v>Set 2</v>
      </c>
      <c r="J111" s="14" t="str">
        <f>IFNA(
vlookup(
  $G111,
  '_Working1_'!$B$2:$G1489,
  6,
  0
),
"-"
)</f>
        <v>Mtex- 2</v>
      </c>
    </row>
    <row r="112" ht="15.75" customHeight="1">
      <c r="A112" s="47" t="str">
        <f>IFERROR(__xludf.DUMMYFUNCTION("""COMPUTED_VALUE"""),43899.0)</f>
        <v>3/9/2020</v>
      </c>
      <c r="B112" s="27" t="str">
        <f>IFERROR(__xludf.DUMMYFUNCTION("""COMPUTED_VALUE"""),"Guddu")</f>
        <v>Guddu</v>
      </c>
      <c r="C112" s="27" t="str">
        <f>IFERROR(__xludf.DUMMYFUNCTION("""COMPUTED_VALUE"""),"Anand")</f>
        <v>Anand</v>
      </c>
      <c r="D112" s="27" t="str">
        <f t="shared" si="1"/>
        <v>3/9/2020|Guddu</v>
      </c>
      <c r="E112" s="14" t="str">
        <f>IF(
A112,
IFNA(
vlookup(
  D112,
  '_Working2_'!$A$3:$B1110,
  2,
  0
),
0
),
"")</f>
        <v>161741</v>
      </c>
      <c r="F112" s="14" t="str">
        <f>IF(
A112,
(E112/1000)*vlookup(
B112,
MasterData!$C$2:$G1000,
4,
0
)
,
"")</f>
        <v>32.3482</v>
      </c>
      <c r="G112" s="14" t="str">
        <f t="shared" si="2"/>
        <v>3/9/2020|Guddu|161741</v>
      </c>
      <c r="H112" s="14" t="str">
        <f>IFNA(
vlookup(
  $G112,
  '_Working1_'!$B$2:$G1490,
  4,
  0
),
"-"
)</f>
        <v>Day</v>
      </c>
      <c r="I112" s="14" t="str">
        <f>IFNA(
vlookup(
  $G112,
  '_Working1_'!$B$2:$G1490,
  5,
  0
),
"-"
)</f>
        <v>Set 3</v>
      </c>
      <c r="J112" s="14" t="str">
        <f>IFNA(
vlookup(
  $G112,
  '_Working1_'!$B$2:$G1490,
  6,
  0
),
"-"
)</f>
        <v>Mtex- 1</v>
      </c>
    </row>
    <row r="113" ht="15.75" customHeight="1">
      <c r="A113" s="47" t="str">
        <f>IFERROR(__xludf.DUMMYFUNCTION("""COMPUTED_VALUE"""),43899.0)</f>
        <v>3/9/2020</v>
      </c>
      <c r="B113" s="27" t="str">
        <f>IFERROR(__xludf.DUMMYFUNCTION("""COMPUTED_VALUE""")," Rakesh")</f>
        <v> Rakesh</v>
      </c>
      <c r="C113" s="27" t="str">
        <f>IFERROR(__xludf.DUMMYFUNCTION("""COMPUTED_VALUE"""),"Anand")</f>
        <v>Anand</v>
      </c>
      <c r="D113" s="27" t="str">
        <f t="shared" si="1"/>
        <v>3/9/2020| Rakesh</v>
      </c>
      <c r="E113" s="14" t="str">
        <f>IF(
A113,
IFNA(
vlookup(
  D113,
  '_Working2_'!$A$3:$B1111,
  2,
  0
),
0
),
"")</f>
        <v>0</v>
      </c>
      <c r="F113" s="14" t="str">
        <f>IF(
A113,
(E113/1000)*vlookup(
B113,
MasterData!$C$2:$G1000,
4,
0
)
,
"")</f>
        <v>0</v>
      </c>
      <c r="G113" s="14" t="str">
        <f t="shared" si="2"/>
        <v>3/9/2020| Rakesh|0</v>
      </c>
      <c r="H113" s="14" t="str">
        <f>IFNA(
vlookup(
  $G113,
  '_Working1_'!$B$2:$G1491,
  4,
  0
),
"-"
)</f>
        <v>-</v>
      </c>
      <c r="I113" s="14" t="str">
        <f>IFNA(
vlookup(
  $G113,
  '_Working1_'!$B$2:$G1491,
  5,
  0
),
"-"
)</f>
        <v>-</v>
      </c>
      <c r="J113" s="14" t="str">
        <f>IFNA(
vlookup(
  $G113,
  '_Working1_'!$B$2:$G1491,
  6,
  0
),
"-"
)</f>
        <v>-</v>
      </c>
    </row>
    <row r="114" ht="15.75" customHeight="1">
      <c r="A114" s="47" t="str">
        <f>IFERROR(__xludf.DUMMYFUNCTION("""COMPUTED_VALUE"""),43899.0)</f>
        <v>3/9/2020</v>
      </c>
      <c r="B114" s="27" t="str">
        <f>IFERROR(__xludf.DUMMYFUNCTION("""COMPUTED_VALUE"""),"Deepak patil")</f>
        <v>Deepak patil</v>
      </c>
      <c r="C114" s="27" t="str">
        <f>IFERROR(__xludf.DUMMYFUNCTION("""COMPUTED_VALUE"""),"Deepak patil")</f>
        <v>Deepak patil</v>
      </c>
      <c r="D114" s="27" t="str">
        <f t="shared" si="1"/>
        <v>3/9/2020|Deepak patil</v>
      </c>
      <c r="E114" s="14" t="str">
        <f>IF(
A114,
IFNA(
vlookup(
  D114,
  '_Working2_'!$A$3:$B1112,
  2,
  0
),
0
),
"")</f>
        <v>125895</v>
      </c>
      <c r="F114" s="14" t="str">
        <f>IF(
A114,
(E114/1000)*vlookup(
B114,
MasterData!$C$2:$G1000,
4,
0
)
,
"")</f>
        <v>125.895</v>
      </c>
      <c r="G114" s="14" t="str">
        <f t="shared" si="2"/>
        <v>3/9/2020|Deepak patil|125895</v>
      </c>
      <c r="H114" s="14" t="str">
        <f>IFNA(
vlookup(
  $G114,
  '_Working1_'!$B$2:$G1492,
  4,
  0
),
"-"
)</f>
        <v>Day</v>
      </c>
      <c r="I114" s="14" t="str">
        <f>IFNA(
vlookup(
  $G114,
  '_Working1_'!$B$2:$G1492,
  5,
  0
),
"-"
)</f>
        <v>Set 4</v>
      </c>
      <c r="J114" s="14" t="str">
        <f>IFNA(
vlookup(
  $G114,
  '_Working1_'!$B$2:$G1492,
  6,
  0
),
"-"
)</f>
        <v>Feiya- 16</v>
      </c>
    </row>
    <row r="115" ht="15.75" customHeight="1">
      <c r="A115" s="47" t="str">
        <f>IFERROR(__xludf.DUMMYFUNCTION("""COMPUTED_VALUE"""),43899.0)</f>
        <v>3/9/2020</v>
      </c>
      <c r="B115" s="27" t="str">
        <f>IFERROR(__xludf.DUMMYFUNCTION("""COMPUTED_VALUE"""),"Munna Kumar")</f>
        <v>Munna Kumar</v>
      </c>
      <c r="C115" s="27" t="str">
        <f>IFERROR(__xludf.DUMMYFUNCTION("""COMPUTED_VALUE"""),"Munna Kumar")</f>
        <v>Munna Kumar</v>
      </c>
      <c r="D115" s="27" t="str">
        <f t="shared" si="1"/>
        <v>3/9/2020|Munna Kumar</v>
      </c>
      <c r="E115" s="14" t="str">
        <f>IF(
A115,
IFNA(
vlookup(
  D115,
  '_Working2_'!$A$3:$B1113,
  2,
  0
),
0
),
"")</f>
        <v>0</v>
      </c>
      <c r="F115" s="14" t="str">
        <f>IF(
A115,
(E115/1000)*vlookup(
B115,
MasterData!$C$2:$G1000,
4,
0
)
,
"")</f>
        <v>0</v>
      </c>
      <c r="G115" s="14" t="str">
        <f t="shared" si="2"/>
        <v>3/9/2020|Munna Kumar|0</v>
      </c>
      <c r="H115" s="14" t="str">
        <f>IFNA(
vlookup(
  $G115,
  '_Working1_'!$B$2:$G1493,
  4,
  0
),
"-"
)</f>
        <v>-</v>
      </c>
      <c r="I115" s="14" t="str">
        <f>IFNA(
vlookup(
  $G115,
  '_Working1_'!$B$2:$G1493,
  5,
  0
),
"-"
)</f>
        <v>-</v>
      </c>
      <c r="J115" s="14" t="str">
        <f>IFNA(
vlookup(
  $G115,
  '_Working1_'!$B$2:$G1493,
  6,
  0
),
"-"
)</f>
        <v>-</v>
      </c>
    </row>
    <row r="116" ht="15.75" customHeight="1">
      <c r="A116" s="47" t="str">
        <f>IFERROR(__xludf.DUMMYFUNCTION("""COMPUTED_VALUE"""),43899.0)</f>
        <v>3/9/2020</v>
      </c>
      <c r="B116" s="27" t="str">
        <f>IFERROR(__xludf.DUMMYFUNCTION("""COMPUTED_VALUE"""),"Laxmikant")</f>
        <v>Laxmikant</v>
      </c>
      <c r="C116" s="27" t="str">
        <f>IFERROR(__xludf.DUMMYFUNCTION("""COMPUTED_VALUE"""),"Laxmikant")</f>
        <v>Laxmikant</v>
      </c>
      <c r="D116" s="27" t="str">
        <f t="shared" si="1"/>
        <v>3/9/2020|Laxmikant</v>
      </c>
      <c r="E116" s="14" t="str">
        <f>IF(
A116,
IFNA(
vlookup(
  D116,
  '_Working2_'!$A$3:$B1114,
  2,
  0
),
0
),
"")</f>
        <v>217123</v>
      </c>
      <c r="F116" s="14" t="str">
        <f>IF(
A116,
(E116/1000)*vlookup(
B116,
MasterData!$C$2:$G1000,
4,
0
)
,
"")</f>
        <v>217.123</v>
      </c>
      <c r="G116" s="14" t="str">
        <f t="shared" si="2"/>
        <v>3/9/2020|Laxmikant|217123</v>
      </c>
      <c r="H116" s="14" t="str">
        <f>IFNA(
vlookup(
  $G116,
  '_Working1_'!$B$2:$G1494,
  4,
  0
),
"-"
)</f>
        <v>Day</v>
      </c>
      <c r="I116" s="14" t="str">
        <f>IFNA(
vlookup(
  $G116,
  '_Working1_'!$B$2:$G1494,
  5,
  0
),
"-"
)</f>
        <v>Set 5</v>
      </c>
      <c r="J116" s="14" t="str">
        <f>IFNA(
vlookup(
  $G116,
  '_Working1_'!$B$2:$G1494,
  6,
  0
),
"-"
)</f>
        <v>SWF - 1</v>
      </c>
    </row>
    <row r="117" ht="15.75" customHeight="1">
      <c r="A117" s="47" t="str">
        <f>IFERROR(__xludf.DUMMYFUNCTION("""COMPUTED_VALUE"""),43899.0)</f>
        <v>3/9/2020</v>
      </c>
      <c r="B117" s="27" t="str">
        <f>IFERROR(__xludf.DUMMYFUNCTION("""COMPUTED_VALUE"""),"Raj")</f>
        <v>Raj</v>
      </c>
      <c r="C117" s="27" t="str">
        <f>IFERROR(__xludf.DUMMYFUNCTION("""COMPUTED_VALUE"""),"Raj")</f>
        <v>Raj</v>
      </c>
      <c r="D117" s="27" t="str">
        <f t="shared" si="1"/>
        <v>3/9/2020|Raj</v>
      </c>
      <c r="E117" s="14" t="str">
        <f>IF(
A117,
IFNA(
vlookup(
  D117,
  '_Working2_'!$A$3:$B1115,
  2,
  0
),
0
),
"")</f>
        <v>252110</v>
      </c>
      <c r="F117" s="14" t="str">
        <f>IF(
A117,
(E117/1000)*vlookup(
B117,
MasterData!$C$2:$G1000,
4,
0
)
,
"")</f>
        <v>252.11</v>
      </c>
      <c r="G117" s="14" t="str">
        <f t="shared" si="2"/>
        <v>3/9/2020|Raj|252110</v>
      </c>
      <c r="H117" s="14" t="str">
        <f>IFNA(
vlookup(
  $G117,
  '_Working1_'!$B$2:$G1495,
  4,
  0
),
"-"
)</f>
        <v>Day</v>
      </c>
      <c r="I117" s="14" t="str">
        <f>IFNA(
vlookup(
  $G117,
  '_Working1_'!$B$2:$G1495,
  5,
  0
),
"-"
)</f>
        <v>Set 5</v>
      </c>
      <c r="J117" s="14" t="str">
        <f>IFNA(
vlookup(
  $G117,
  '_Working1_'!$B$2:$G1495,
  6,
  0
),
"-"
)</f>
        <v>SWF - 2</v>
      </c>
    </row>
    <row r="118" ht="15.75" customHeight="1">
      <c r="A118" s="47" t="str">
        <f>IFERROR(__xludf.DUMMYFUNCTION("""COMPUTED_VALUE"""),43899.0)</f>
        <v>3/9/2020</v>
      </c>
      <c r="B118" s="27" t="str">
        <f>IFERROR(__xludf.DUMMYFUNCTION("""COMPUTED_VALUE"""),"Anil")</f>
        <v>Anil</v>
      </c>
      <c r="C118" s="27" t="str">
        <f>IFERROR(__xludf.DUMMYFUNCTION("""COMPUTED_VALUE"""),"Anil")</f>
        <v>Anil</v>
      </c>
      <c r="D118" s="27" t="str">
        <f t="shared" si="1"/>
        <v>3/9/2020|Anil</v>
      </c>
      <c r="E118" s="14" t="str">
        <f>IF(
A118,
IFNA(
vlookup(
  D118,
  '_Working2_'!$A$3:$B1116,
  2,
  0
),
0
),
"")</f>
        <v>0</v>
      </c>
      <c r="F118" s="14" t="str">
        <f>IF(
A118,
(E118/1000)*vlookup(
B118,
MasterData!$C$2:$G1000,
4,
0
)
,
"")</f>
        <v>0</v>
      </c>
      <c r="G118" s="14" t="str">
        <f t="shared" si="2"/>
        <v>3/9/2020|Anil|0</v>
      </c>
      <c r="H118" s="14" t="str">
        <f>IFNA(
vlookup(
  $G118,
  '_Working1_'!$B$2:$G1496,
  4,
  0
),
"-"
)</f>
        <v>-</v>
      </c>
      <c r="I118" s="14" t="str">
        <f>IFNA(
vlookup(
  $G118,
  '_Working1_'!$B$2:$G1496,
  5,
  0
),
"-"
)</f>
        <v>-</v>
      </c>
      <c r="J118" s="14" t="str">
        <f>IFNA(
vlookup(
  $G118,
  '_Working1_'!$B$2:$G1496,
  6,
  0
),
"-"
)</f>
        <v>-</v>
      </c>
    </row>
    <row r="119" ht="15.75" customHeight="1">
      <c r="A119" s="47" t="str">
        <f>IFERROR(__xludf.DUMMYFUNCTION("""COMPUTED_VALUE"""),43899.0)</f>
        <v>3/9/2020</v>
      </c>
      <c r="B119" s="27" t="str">
        <f>IFERROR(__xludf.DUMMYFUNCTION("""COMPUTED_VALUE"""),"Niranjan")</f>
        <v>Niranjan</v>
      </c>
      <c r="C119" s="27" t="str">
        <f>IFERROR(__xludf.DUMMYFUNCTION("""COMPUTED_VALUE"""),"Niranjan")</f>
        <v>Niranjan</v>
      </c>
      <c r="D119" s="27" t="str">
        <f t="shared" si="1"/>
        <v>3/9/2020|Niranjan</v>
      </c>
      <c r="E119" s="14" t="str">
        <f>IF(
A119,
IFNA(
vlookup(
  D119,
  '_Working2_'!$A$3:$B1117,
  2,
  0
),
0
),
"")</f>
        <v>174655</v>
      </c>
      <c r="F119" s="14" t="str">
        <f>IF(
A119,
(E119/1000)*vlookup(
B119,
MasterData!$C$2:$G1000,
4,
0
)
,
"")</f>
        <v>174.655</v>
      </c>
      <c r="G119" s="14" t="str">
        <f t="shared" si="2"/>
        <v>3/9/2020|Niranjan|174655</v>
      </c>
      <c r="H119" s="14" t="str">
        <f>IFNA(
vlookup(
  $G119,
  '_Working1_'!$B$2:$G1497,
  4,
  0
),
"-"
)</f>
        <v>Day</v>
      </c>
      <c r="I119" s="14" t="str">
        <f>IFNA(
vlookup(
  $G119,
  '_Working1_'!$B$2:$G1497,
  5,
  0
),
"-"
)</f>
        <v>Set 3</v>
      </c>
      <c r="J119" s="14" t="str">
        <f>IFNA(
vlookup(
  $G119,
  '_Working1_'!$B$2:$G1497,
  6,
  0
),
"-"
)</f>
        <v>Feiya - 1</v>
      </c>
    </row>
    <row r="120" ht="15.75" customHeight="1">
      <c r="A120" s="47" t="str">
        <f>IFERROR(__xludf.DUMMYFUNCTION("""COMPUTED_VALUE"""),43899.0)</f>
        <v>3/9/2020</v>
      </c>
      <c r="B120" s="27" t="str">
        <f>IFERROR(__xludf.DUMMYFUNCTION("""COMPUTED_VALUE"""),"Arjun")</f>
        <v>Arjun</v>
      </c>
      <c r="C120" s="27" t="str">
        <f>IFERROR(__xludf.DUMMYFUNCTION("""COMPUTED_VALUE"""),"Arjun")</f>
        <v>Arjun</v>
      </c>
      <c r="D120" s="27" t="str">
        <f t="shared" si="1"/>
        <v>3/9/2020|Arjun</v>
      </c>
      <c r="E120" s="14" t="str">
        <f>IF(
A120,
IFNA(
vlookup(
  D120,
  '_Working2_'!$A$3:$B1118,
  2,
  0
),
0
),
"")</f>
        <v>151292</v>
      </c>
      <c r="F120" s="14" t="str">
        <f>IF(
A120,
(E120/1000)*vlookup(
B120,
MasterData!$C$2:$G1000,
4,
0
)
,
"")</f>
        <v>151.292</v>
      </c>
      <c r="G120" s="14" t="str">
        <f t="shared" si="2"/>
        <v>3/9/2020|Arjun|151292</v>
      </c>
      <c r="H120" s="14" t="str">
        <f>IFNA(
vlookup(
  $G120,
  '_Working1_'!$B$2:$G1498,
  4,
  0
),
"-"
)</f>
        <v>Night</v>
      </c>
      <c r="I120" s="14" t="str">
        <f>IFNA(
vlookup(
  $G120,
  '_Working1_'!$B$2:$G1498,
  5,
  0
),
"-"
)</f>
        <v>Set 5</v>
      </c>
      <c r="J120" s="14" t="str">
        <f>IFNA(
vlookup(
  $G120,
  '_Working1_'!$B$2:$G1498,
  6,
  0
),
"-"
)</f>
        <v>SWF - 1</v>
      </c>
    </row>
    <row r="121" ht="15.75" customHeight="1">
      <c r="A121" s="47" t="str">
        <f>IFERROR(__xludf.DUMMYFUNCTION("""COMPUTED_VALUE"""),43899.0)</f>
        <v>3/9/2020</v>
      </c>
      <c r="B121" s="27" t="str">
        <f>IFERROR(__xludf.DUMMYFUNCTION("""COMPUTED_VALUE"""),"Dhaneshwar")</f>
        <v>Dhaneshwar</v>
      </c>
      <c r="C121" s="27" t="str">
        <f>IFERROR(__xludf.DUMMYFUNCTION("""COMPUTED_VALUE"""),"Dhaneshwar")</f>
        <v>Dhaneshwar</v>
      </c>
      <c r="D121" s="27" t="str">
        <f t="shared" si="1"/>
        <v>3/9/2020|Dhaneshwar</v>
      </c>
      <c r="E121" s="14" t="str">
        <f>IF(
A121,
IFNA(
vlookup(
  D121,
  '_Working2_'!$A$3:$B1119,
  2,
  0
),
0
),
"")</f>
        <v>180463</v>
      </c>
      <c r="F121" s="14" t="str">
        <f>IF(
A121,
(E121/1000)*vlookup(
B121,
MasterData!$C$2:$G1000,
4,
0
)
,
"")</f>
        <v>180.463</v>
      </c>
      <c r="G121" s="14" t="str">
        <f t="shared" si="2"/>
        <v>3/9/2020|Dhaneshwar|180463</v>
      </c>
      <c r="H121" s="14" t="str">
        <f>IFNA(
vlookup(
  $G121,
  '_Working1_'!$B$2:$G1499,
  4,
  0
),
"-"
)</f>
        <v>Night</v>
      </c>
      <c r="I121" s="14" t="str">
        <f>IFNA(
vlookup(
  $G121,
  '_Working1_'!$B$2:$G1499,
  5,
  0
),
"-"
)</f>
        <v>Set 5</v>
      </c>
      <c r="J121" s="14" t="str">
        <f>IFNA(
vlookup(
  $G121,
  '_Working1_'!$B$2:$G1499,
  6,
  0
),
"-"
)</f>
        <v>SWF - 2</v>
      </c>
    </row>
    <row r="122" ht="15.75" customHeight="1">
      <c r="A122" s="47" t="str">
        <f>IFERROR(__xludf.DUMMYFUNCTION("""COMPUTED_VALUE"""),43901.0)</f>
        <v>3/11/2020</v>
      </c>
      <c r="B122" s="27" t="str">
        <f>IFERROR(__xludf.DUMMYFUNCTION("""COMPUTED_VALUE"""),"Keshav Patil")</f>
        <v>Keshav Patil</v>
      </c>
      <c r="C122" s="27" t="str">
        <f>IFERROR(__xludf.DUMMYFUNCTION("""COMPUTED_VALUE"""),"Keshav Patil")</f>
        <v>Keshav Patil</v>
      </c>
      <c r="D122" s="27" t="str">
        <f t="shared" si="1"/>
        <v>3/11/2020|Keshav Patil</v>
      </c>
      <c r="E122" s="14" t="str">
        <f>IF(
A122,
IFNA(
vlookup(
  D122,
  '_Working2_'!$A$3:$B1120,
  2,
  0
),
0
),
"")</f>
        <v>0</v>
      </c>
      <c r="F122" s="14" t="str">
        <f>IF(
A122,
(E122/1000)*vlookup(
B122,
MasterData!$C$2:$G1000,
4,
0
)
,
"")</f>
        <v>0</v>
      </c>
      <c r="G122" s="14" t="str">
        <f t="shared" si="2"/>
        <v>3/11/2020|Keshav Patil|0</v>
      </c>
      <c r="H122" s="14" t="str">
        <f>IFNA(
vlookup(
  $G122,
  '_Working1_'!$B$2:$G1500,
  4,
  0
),
"-"
)</f>
        <v>-</v>
      </c>
      <c r="I122" s="14" t="str">
        <f>IFNA(
vlookup(
  $G122,
  '_Working1_'!$B$2:$G1500,
  5,
  0
),
"-"
)</f>
        <v>-</v>
      </c>
      <c r="J122" s="14" t="str">
        <f>IFNA(
vlookup(
  $G122,
  '_Working1_'!$B$2:$G1500,
  6,
  0
),
"-"
)</f>
        <v>-</v>
      </c>
    </row>
    <row r="123" ht="15.75" customHeight="1">
      <c r="A123" s="47" t="str">
        <f>IFERROR(__xludf.DUMMYFUNCTION("""COMPUTED_VALUE"""),43901.0)</f>
        <v>3/11/2020</v>
      </c>
      <c r="B123" s="27" t="str">
        <f>IFERROR(__xludf.DUMMYFUNCTION("""COMPUTED_VALUE"""),"Rahul")</f>
        <v>Rahul</v>
      </c>
      <c r="C123" s="27" t="str">
        <f>IFERROR(__xludf.DUMMYFUNCTION("""COMPUTED_VALUE"""),"Rahul")</f>
        <v>Rahul</v>
      </c>
      <c r="D123" s="27" t="str">
        <f t="shared" si="1"/>
        <v>3/11/2020|Rahul</v>
      </c>
      <c r="E123" s="14" t="str">
        <f>IF(
A123,
IFNA(
vlookup(
  D123,
  '_Working2_'!$A$3:$B1121,
  2,
  0
),
0
),
"")</f>
        <v>202682</v>
      </c>
      <c r="F123" s="14" t="str">
        <f>IF(
A123,
(E123/1000)*vlookup(
B123,
MasterData!$C$2:$G1000,
4,
0
)
,
"")</f>
        <v>202.682</v>
      </c>
      <c r="G123" s="14" t="str">
        <f t="shared" si="2"/>
        <v>3/11/2020|Rahul|202682</v>
      </c>
      <c r="H123" s="14" t="str">
        <f>IFNA(
vlookup(
  $G123,
  '_Working1_'!$B$2:$G1501,
  4,
  0
),
"-"
)</f>
        <v>Night</v>
      </c>
      <c r="I123" s="14" t="str">
        <f>IFNA(
vlookup(
  $G123,
  '_Working1_'!$B$2:$G1501,
  5,
  0
),
"-"
)</f>
        <v>Set 3</v>
      </c>
      <c r="J123" s="14" t="str">
        <f>IFNA(
vlookup(
  $G123,
  '_Working1_'!$B$2:$G1501,
  6,
  0
),
"-"
)</f>
        <v>Mtex- 1</v>
      </c>
    </row>
    <row r="124" ht="15.75" customHeight="1">
      <c r="A124" s="47" t="str">
        <f>IFERROR(__xludf.DUMMYFUNCTION("""COMPUTED_VALUE"""),43901.0)</f>
        <v>3/11/2020</v>
      </c>
      <c r="B124" s="27" t="str">
        <f>IFERROR(__xludf.DUMMYFUNCTION("""COMPUTED_VALUE"""),"Kayam")</f>
        <v>Kayam</v>
      </c>
      <c r="C124" s="27" t="str">
        <f>IFERROR(__xludf.DUMMYFUNCTION("""COMPUTED_VALUE"""),"Kayam")</f>
        <v>Kayam</v>
      </c>
      <c r="D124" s="27" t="str">
        <f t="shared" si="1"/>
        <v>3/11/2020|Kayam</v>
      </c>
      <c r="E124" s="14" t="str">
        <f>IF(
A124,
IFNA(
vlookup(
  D124,
  '_Working2_'!$A$3:$B1122,
  2,
  0
),
0
),
"")</f>
        <v>0</v>
      </c>
      <c r="F124" s="14" t="str">
        <f>IF(
A124,
(E124/1000)*vlookup(
B124,
MasterData!$C$2:$G1000,
4,
0
)
,
"")</f>
        <v>0</v>
      </c>
      <c r="G124" s="14" t="str">
        <f t="shared" si="2"/>
        <v>3/11/2020|Kayam|0</v>
      </c>
      <c r="H124" s="14" t="str">
        <f>IFNA(
vlookup(
  $G124,
  '_Working1_'!$B$2:$G1502,
  4,
  0
),
"-"
)</f>
        <v>-</v>
      </c>
      <c r="I124" s="14" t="str">
        <f>IFNA(
vlookup(
  $G124,
  '_Working1_'!$B$2:$G1502,
  5,
  0
),
"-"
)</f>
        <v>-</v>
      </c>
      <c r="J124" s="14" t="str">
        <f>IFNA(
vlookup(
  $G124,
  '_Working1_'!$B$2:$G1502,
  6,
  0
),
"-"
)</f>
        <v>-</v>
      </c>
    </row>
    <row r="125" ht="15.75" customHeight="1">
      <c r="A125" s="47" t="str">
        <f>IFERROR(__xludf.DUMMYFUNCTION("""COMPUTED_VALUE"""),43901.0)</f>
        <v>3/11/2020</v>
      </c>
      <c r="B125" s="27" t="str">
        <f>IFERROR(__xludf.DUMMYFUNCTION("""COMPUTED_VALUE"""),"Manish")</f>
        <v>Manish</v>
      </c>
      <c r="C125" s="27" t="str">
        <f>IFERROR(__xludf.DUMMYFUNCTION("""COMPUTED_VALUE"""),"Manish")</f>
        <v>Manish</v>
      </c>
      <c r="D125" s="27" t="str">
        <f t="shared" si="1"/>
        <v>3/11/2020|Manish</v>
      </c>
      <c r="E125" s="14" t="str">
        <f>IF(
A125,
IFNA(
vlookup(
  D125,
  '_Working2_'!$A$3:$B1123,
  2,
  0
),
0
),
"")</f>
        <v>0</v>
      </c>
      <c r="F125" s="14" t="str">
        <f>IF(
A125,
(E125/1000)*vlookup(
B125,
MasterData!$C$2:$G1000,
4,
0
)
,
"")</f>
        <v>0</v>
      </c>
      <c r="G125" s="14" t="str">
        <f t="shared" si="2"/>
        <v>3/11/2020|Manish|0</v>
      </c>
      <c r="H125" s="14" t="str">
        <f>IFNA(
vlookup(
  $G125,
  '_Working1_'!$B$2:$G1503,
  4,
  0
),
"-"
)</f>
        <v>-</v>
      </c>
      <c r="I125" s="14" t="str">
        <f>IFNA(
vlookup(
  $G125,
  '_Working1_'!$B$2:$G1503,
  5,
  0
),
"-"
)</f>
        <v>-</v>
      </c>
      <c r="J125" s="14" t="str">
        <f>IFNA(
vlookup(
  $G125,
  '_Working1_'!$B$2:$G1503,
  6,
  0
),
"-"
)</f>
        <v>-</v>
      </c>
    </row>
    <row r="126" ht="15.75" customHeight="1">
      <c r="A126" s="47" t="str">
        <f>IFERROR(__xludf.DUMMYFUNCTION("""COMPUTED_VALUE"""),43901.0)</f>
        <v>3/11/2020</v>
      </c>
      <c r="B126" s="27" t="str">
        <f>IFERROR(__xludf.DUMMYFUNCTION("""COMPUTED_VALUE"""),"Anand")</f>
        <v>Anand</v>
      </c>
      <c r="C126" s="27" t="str">
        <f>IFERROR(__xludf.DUMMYFUNCTION("""COMPUTED_VALUE"""),"Anand")</f>
        <v>Anand</v>
      </c>
      <c r="D126" s="27" t="str">
        <f t="shared" si="1"/>
        <v>3/11/2020|Anand</v>
      </c>
      <c r="E126" s="14" t="str">
        <f>IF(
A126,
IFNA(
vlookup(
  D126,
  '_Working2_'!$A$3:$B1124,
  2,
  0
),
0
),
"")</f>
        <v>126575</v>
      </c>
      <c r="F126" s="14" t="str">
        <f>IF(
A126,
(E126/1000)*vlookup(
B126,
MasterData!$C$2:$G1000,
4,
0
)
,
"")</f>
        <v>0</v>
      </c>
      <c r="G126" s="14" t="str">
        <f t="shared" si="2"/>
        <v>3/11/2020|Anand|126575</v>
      </c>
      <c r="H126" s="14" t="str">
        <f>IFNA(
vlookup(
  $G126,
  '_Working1_'!$B$2:$G1504,
  4,
  0
),
"-"
)</f>
        <v>Day</v>
      </c>
      <c r="I126" s="14" t="str">
        <f>IFNA(
vlookup(
  $G126,
  '_Working1_'!$B$2:$G1504,
  5,
  0
),
"-"
)</f>
        <v>Set 2</v>
      </c>
      <c r="J126" s="14" t="str">
        <f>IFNA(
vlookup(
  $G126,
  '_Working1_'!$B$2:$G1504,
  6,
  0
),
"-"
)</f>
        <v>Feiya - 2</v>
      </c>
    </row>
    <row r="127" ht="15.75" customHeight="1">
      <c r="A127" s="47" t="str">
        <f>IFERROR(__xludf.DUMMYFUNCTION("""COMPUTED_VALUE"""),43901.0)</f>
        <v>3/11/2020</v>
      </c>
      <c r="B127" s="27" t="str">
        <f>IFERROR(__xludf.DUMMYFUNCTION("""COMPUTED_VALUE"""),"Guddu")</f>
        <v>Guddu</v>
      </c>
      <c r="C127" s="27" t="str">
        <f>IFERROR(__xludf.DUMMYFUNCTION("""COMPUTED_VALUE"""),"Anand")</f>
        <v>Anand</v>
      </c>
      <c r="D127" s="27" t="str">
        <f t="shared" si="1"/>
        <v>3/11/2020|Guddu</v>
      </c>
      <c r="E127" s="14" t="str">
        <f>IF(
A127,
IFNA(
vlookup(
  D127,
  '_Working2_'!$A$3:$B1125,
  2,
  0
),
0
),
"")</f>
        <v>0</v>
      </c>
      <c r="F127" s="14" t="str">
        <f>IF(
A127,
(E127/1000)*vlookup(
B127,
MasterData!$C$2:$G1000,
4,
0
)
,
"")</f>
        <v>0</v>
      </c>
      <c r="G127" s="14" t="str">
        <f t="shared" si="2"/>
        <v>3/11/2020|Guddu|0</v>
      </c>
      <c r="H127" s="14" t="str">
        <f>IFNA(
vlookup(
  $G127,
  '_Working1_'!$B$2:$G1505,
  4,
  0
),
"-"
)</f>
        <v>-</v>
      </c>
      <c r="I127" s="14" t="str">
        <f>IFNA(
vlookup(
  $G127,
  '_Working1_'!$B$2:$G1505,
  5,
  0
),
"-"
)</f>
        <v>-</v>
      </c>
      <c r="J127" s="14" t="str">
        <f>IFNA(
vlookup(
  $G127,
  '_Working1_'!$B$2:$G1505,
  6,
  0
),
"-"
)</f>
        <v>-</v>
      </c>
    </row>
    <row r="128" ht="15.75" customHeight="1">
      <c r="A128" s="47" t="str">
        <f>IFERROR(__xludf.DUMMYFUNCTION("""COMPUTED_VALUE"""),43901.0)</f>
        <v>3/11/2020</v>
      </c>
      <c r="B128" s="27" t="str">
        <f>IFERROR(__xludf.DUMMYFUNCTION("""COMPUTED_VALUE""")," Rakesh")</f>
        <v> Rakesh</v>
      </c>
      <c r="C128" s="27" t="str">
        <f>IFERROR(__xludf.DUMMYFUNCTION("""COMPUTED_VALUE"""),"Anand")</f>
        <v>Anand</v>
      </c>
      <c r="D128" s="27" t="str">
        <f t="shared" si="1"/>
        <v>3/11/2020| Rakesh</v>
      </c>
      <c r="E128" s="14" t="str">
        <f>IF(
A128,
IFNA(
vlookup(
  D128,
  '_Working2_'!$A$3:$B1126,
  2,
  0
),
0
),
"")</f>
        <v>0</v>
      </c>
      <c r="F128" s="14" t="str">
        <f>IF(
A128,
(E128/1000)*vlookup(
B128,
MasterData!$C$2:$G1000,
4,
0
)
,
"")</f>
        <v>0</v>
      </c>
      <c r="G128" s="14" t="str">
        <f t="shared" si="2"/>
        <v>3/11/2020| Rakesh|0</v>
      </c>
      <c r="H128" s="14" t="str">
        <f>IFNA(
vlookup(
  $G128,
  '_Working1_'!$B$2:$G1506,
  4,
  0
),
"-"
)</f>
        <v>-</v>
      </c>
      <c r="I128" s="14" t="str">
        <f>IFNA(
vlookup(
  $G128,
  '_Working1_'!$B$2:$G1506,
  5,
  0
),
"-"
)</f>
        <v>-</v>
      </c>
      <c r="J128" s="14" t="str">
        <f>IFNA(
vlookup(
  $G128,
  '_Working1_'!$B$2:$G1506,
  6,
  0
),
"-"
)</f>
        <v>-</v>
      </c>
    </row>
    <row r="129" ht="15.75" customHeight="1">
      <c r="A129" s="47" t="str">
        <f>IFERROR(__xludf.DUMMYFUNCTION("""COMPUTED_VALUE"""),43901.0)</f>
        <v>3/11/2020</v>
      </c>
      <c r="B129" s="27" t="str">
        <f>IFERROR(__xludf.DUMMYFUNCTION("""COMPUTED_VALUE"""),"Deepak patil")</f>
        <v>Deepak patil</v>
      </c>
      <c r="C129" s="27" t="str">
        <f>IFERROR(__xludf.DUMMYFUNCTION("""COMPUTED_VALUE"""),"Deepak patil")</f>
        <v>Deepak patil</v>
      </c>
      <c r="D129" s="27" t="str">
        <f t="shared" si="1"/>
        <v>3/11/2020|Deepak patil</v>
      </c>
      <c r="E129" s="14" t="str">
        <f>IF(
A129,
IFNA(
vlookup(
  D129,
  '_Working2_'!$A$3:$B1127,
  2,
  0
),
0
),
"")</f>
        <v>180745</v>
      </c>
      <c r="F129" s="14" t="str">
        <f>IF(
A129,
(E129/1000)*vlookup(
B129,
MasterData!$C$2:$G1000,
4,
0
)
,
"")</f>
        <v>180.745</v>
      </c>
      <c r="G129" s="14" t="str">
        <f t="shared" si="2"/>
        <v>3/11/2020|Deepak patil|180745</v>
      </c>
      <c r="H129" s="14" t="str">
        <f>IFNA(
vlookup(
  $G129,
  '_Working1_'!$B$2:$G1507,
  4,
  0
),
"-"
)</f>
        <v>Day</v>
      </c>
      <c r="I129" s="14" t="str">
        <f>IFNA(
vlookup(
  $G129,
  '_Working1_'!$B$2:$G1507,
  5,
  0
),
"-"
)</f>
        <v>Set 4</v>
      </c>
      <c r="J129" s="14" t="str">
        <f>IFNA(
vlookup(
  $G129,
  '_Working1_'!$B$2:$G1507,
  6,
  0
),
"-"
)</f>
        <v>Feiya- 16</v>
      </c>
    </row>
    <row r="130" ht="15.75" customHeight="1">
      <c r="A130" s="47" t="str">
        <f>IFERROR(__xludf.DUMMYFUNCTION("""COMPUTED_VALUE"""),43901.0)</f>
        <v>3/11/2020</v>
      </c>
      <c r="B130" s="27" t="str">
        <f>IFERROR(__xludf.DUMMYFUNCTION("""COMPUTED_VALUE"""),"Munna Kumar")</f>
        <v>Munna Kumar</v>
      </c>
      <c r="C130" s="27" t="str">
        <f>IFERROR(__xludf.DUMMYFUNCTION("""COMPUTED_VALUE"""),"Munna Kumar")</f>
        <v>Munna Kumar</v>
      </c>
      <c r="D130" s="27" t="str">
        <f t="shared" si="1"/>
        <v>3/11/2020|Munna Kumar</v>
      </c>
      <c r="E130" s="14" t="str">
        <f>IF(
A130,
IFNA(
vlookup(
  D130,
  '_Working2_'!$A$3:$B1128,
  2,
  0
),
0
),
"")</f>
        <v>0</v>
      </c>
      <c r="F130" s="14" t="str">
        <f>IF(
A130,
(E130/1000)*vlookup(
B130,
MasterData!$C$2:$G1000,
4,
0
)
,
"")</f>
        <v>0</v>
      </c>
      <c r="G130" s="14" t="str">
        <f t="shared" si="2"/>
        <v>3/11/2020|Munna Kumar|0</v>
      </c>
      <c r="H130" s="14" t="str">
        <f>IFNA(
vlookup(
  $G130,
  '_Working1_'!$B$2:$G1508,
  4,
  0
),
"-"
)</f>
        <v>-</v>
      </c>
      <c r="I130" s="14" t="str">
        <f>IFNA(
vlookup(
  $G130,
  '_Working1_'!$B$2:$G1508,
  5,
  0
),
"-"
)</f>
        <v>-</v>
      </c>
      <c r="J130" s="14" t="str">
        <f>IFNA(
vlookup(
  $G130,
  '_Working1_'!$B$2:$G1508,
  6,
  0
),
"-"
)</f>
        <v>-</v>
      </c>
    </row>
    <row r="131" ht="15.75" customHeight="1">
      <c r="A131" s="47" t="str">
        <f>IFERROR(__xludf.DUMMYFUNCTION("""COMPUTED_VALUE"""),43901.0)</f>
        <v>3/11/2020</v>
      </c>
      <c r="B131" s="27" t="str">
        <f>IFERROR(__xludf.DUMMYFUNCTION("""COMPUTED_VALUE"""),"Laxmikant")</f>
        <v>Laxmikant</v>
      </c>
      <c r="C131" s="27" t="str">
        <f>IFERROR(__xludf.DUMMYFUNCTION("""COMPUTED_VALUE"""),"Laxmikant")</f>
        <v>Laxmikant</v>
      </c>
      <c r="D131" s="27" t="str">
        <f t="shared" si="1"/>
        <v>3/11/2020|Laxmikant</v>
      </c>
      <c r="E131" s="14" t="str">
        <f>IF(
A131,
IFNA(
vlookup(
  D131,
  '_Working2_'!$A$3:$B1129,
  2,
  0
),
0
),
"")</f>
        <v>138570</v>
      </c>
      <c r="F131" s="14" t="str">
        <f>IF(
A131,
(E131/1000)*vlookup(
B131,
MasterData!$C$2:$G1000,
4,
0
)
,
"")</f>
        <v>138.57</v>
      </c>
      <c r="G131" s="14" t="str">
        <f t="shared" si="2"/>
        <v>3/11/2020|Laxmikant|138570</v>
      </c>
      <c r="H131" s="14" t="str">
        <f>IFNA(
vlookup(
  $G131,
  '_Working1_'!$B$2:$G1509,
  4,
  0
),
"-"
)</f>
        <v>Night</v>
      </c>
      <c r="I131" s="14" t="str">
        <f>IFNA(
vlookup(
  $G131,
  '_Working1_'!$B$2:$G1509,
  5,
  0
),
"-"
)</f>
        <v>Set 5</v>
      </c>
      <c r="J131" s="14" t="str">
        <f>IFNA(
vlookup(
  $G131,
  '_Working1_'!$B$2:$G1509,
  6,
  0
),
"-"
)</f>
        <v>SWF - 1</v>
      </c>
    </row>
    <row r="132" ht="15.75" customHeight="1">
      <c r="A132" s="47" t="str">
        <f>IFERROR(__xludf.DUMMYFUNCTION("""COMPUTED_VALUE"""),43901.0)</f>
        <v>3/11/2020</v>
      </c>
      <c r="B132" s="27" t="str">
        <f>IFERROR(__xludf.DUMMYFUNCTION("""COMPUTED_VALUE"""),"Raj")</f>
        <v>Raj</v>
      </c>
      <c r="C132" s="27" t="str">
        <f>IFERROR(__xludf.DUMMYFUNCTION("""COMPUTED_VALUE"""),"Raj")</f>
        <v>Raj</v>
      </c>
      <c r="D132" s="27" t="str">
        <f t="shared" si="1"/>
        <v>3/11/2020|Raj</v>
      </c>
      <c r="E132" s="14" t="str">
        <f>IF(
A132,
IFNA(
vlookup(
  D132,
  '_Working2_'!$A$3:$B1130,
  2,
  0
),
0
),
"")</f>
        <v>214390</v>
      </c>
      <c r="F132" s="14" t="str">
        <f>IF(
A132,
(E132/1000)*vlookup(
B132,
MasterData!$C$2:$G1000,
4,
0
)
,
"")</f>
        <v>214.39</v>
      </c>
      <c r="G132" s="14" t="str">
        <f t="shared" si="2"/>
        <v>3/11/2020|Raj|214390</v>
      </c>
      <c r="H132" s="14" t="str">
        <f>IFNA(
vlookup(
  $G132,
  '_Working1_'!$B$2:$G1510,
  4,
  0
),
"-"
)</f>
        <v>Night</v>
      </c>
      <c r="I132" s="14" t="str">
        <f>IFNA(
vlookup(
  $G132,
  '_Working1_'!$B$2:$G1510,
  5,
  0
),
"-"
)</f>
        <v>Set 5</v>
      </c>
      <c r="J132" s="14" t="str">
        <f>IFNA(
vlookup(
  $G132,
  '_Working1_'!$B$2:$G1510,
  6,
  0
),
"-"
)</f>
        <v>SWF - 2</v>
      </c>
    </row>
    <row r="133" ht="15.75" customHeight="1">
      <c r="A133" s="47" t="str">
        <f>IFERROR(__xludf.DUMMYFUNCTION("""COMPUTED_VALUE"""),43901.0)</f>
        <v>3/11/2020</v>
      </c>
      <c r="B133" s="27" t="str">
        <f>IFERROR(__xludf.DUMMYFUNCTION("""COMPUTED_VALUE"""),"Anil")</f>
        <v>Anil</v>
      </c>
      <c r="C133" s="27" t="str">
        <f>IFERROR(__xludf.DUMMYFUNCTION("""COMPUTED_VALUE"""),"Anil")</f>
        <v>Anil</v>
      </c>
      <c r="D133" s="27" t="str">
        <f t="shared" si="1"/>
        <v>3/11/2020|Anil</v>
      </c>
      <c r="E133" s="14" t="str">
        <f>IF(
A133,
IFNA(
vlookup(
  D133,
  '_Working2_'!$A$3:$B1131,
  2,
  0
),
0
),
"")</f>
        <v>0</v>
      </c>
      <c r="F133" s="14" t="str">
        <f>IF(
A133,
(E133/1000)*vlookup(
B133,
MasterData!$C$2:$G1000,
4,
0
)
,
"")</f>
        <v>0</v>
      </c>
      <c r="G133" s="14" t="str">
        <f t="shared" si="2"/>
        <v>3/11/2020|Anil|0</v>
      </c>
      <c r="H133" s="14" t="str">
        <f>IFNA(
vlookup(
  $G133,
  '_Working1_'!$B$2:$G1511,
  4,
  0
),
"-"
)</f>
        <v>-</v>
      </c>
      <c r="I133" s="14" t="str">
        <f>IFNA(
vlookup(
  $G133,
  '_Working1_'!$B$2:$G1511,
  5,
  0
),
"-"
)</f>
        <v>-</v>
      </c>
      <c r="J133" s="14" t="str">
        <f>IFNA(
vlookup(
  $G133,
  '_Working1_'!$B$2:$G1511,
  6,
  0
),
"-"
)</f>
        <v>-</v>
      </c>
    </row>
    <row r="134" ht="15.75" customHeight="1">
      <c r="A134" s="47" t="str">
        <f>IFERROR(__xludf.DUMMYFUNCTION("""COMPUTED_VALUE"""),43901.0)</f>
        <v>3/11/2020</v>
      </c>
      <c r="B134" s="27" t="str">
        <f>IFERROR(__xludf.DUMMYFUNCTION("""COMPUTED_VALUE"""),"Niranjan")</f>
        <v>Niranjan</v>
      </c>
      <c r="C134" s="27" t="str">
        <f>IFERROR(__xludf.DUMMYFUNCTION("""COMPUTED_VALUE"""),"Niranjan")</f>
        <v>Niranjan</v>
      </c>
      <c r="D134" s="27" t="str">
        <f t="shared" si="1"/>
        <v>3/11/2020|Niranjan</v>
      </c>
      <c r="E134" s="14" t="str">
        <f>IF(
A134,
IFNA(
vlookup(
  D134,
  '_Working2_'!$A$3:$B1132,
  2,
  0
),
0
),
"")</f>
        <v>125093</v>
      </c>
      <c r="F134" s="14" t="str">
        <f>IF(
A134,
(E134/1000)*vlookup(
B134,
MasterData!$C$2:$G1000,
4,
0
)
,
"")</f>
        <v>125.093</v>
      </c>
      <c r="G134" s="14" t="str">
        <f t="shared" si="2"/>
        <v>3/11/2020|Niranjan|125093</v>
      </c>
      <c r="H134" s="14" t="str">
        <f>IFNA(
vlookup(
  $G134,
  '_Working1_'!$B$2:$G1512,
  4,
  0
),
"-"
)</f>
        <v>Day</v>
      </c>
      <c r="I134" s="14" t="str">
        <f>IFNA(
vlookup(
  $G134,
  '_Working1_'!$B$2:$G1512,
  5,
  0
),
"-"
)</f>
        <v>Set 3</v>
      </c>
      <c r="J134" s="14" t="str">
        <f>IFNA(
vlookup(
  $G134,
  '_Working1_'!$B$2:$G1512,
  6,
  0
),
"-"
)</f>
        <v>Mtex- 1</v>
      </c>
    </row>
    <row r="135" ht="15.75" customHeight="1">
      <c r="A135" s="47" t="str">
        <f>IFERROR(__xludf.DUMMYFUNCTION("""COMPUTED_VALUE"""),43901.0)</f>
        <v>3/11/2020</v>
      </c>
      <c r="B135" s="27" t="str">
        <f>IFERROR(__xludf.DUMMYFUNCTION("""COMPUTED_VALUE"""),"Arjun")</f>
        <v>Arjun</v>
      </c>
      <c r="C135" s="27" t="str">
        <f>IFERROR(__xludf.DUMMYFUNCTION("""COMPUTED_VALUE"""),"Arjun")</f>
        <v>Arjun</v>
      </c>
      <c r="D135" s="27" t="str">
        <f t="shared" si="1"/>
        <v>3/11/2020|Arjun</v>
      </c>
      <c r="E135" s="14" t="str">
        <f>IF(
A135,
IFNA(
vlookup(
  D135,
  '_Working2_'!$A$3:$B1133,
  2,
  0
),
0
),
"")</f>
        <v>134906</v>
      </c>
      <c r="F135" s="14" t="str">
        <f>IF(
A135,
(E135/1000)*vlookup(
B135,
MasterData!$C$2:$G1000,
4,
0
)
,
"")</f>
        <v>134.906</v>
      </c>
      <c r="G135" s="14" t="str">
        <f t="shared" si="2"/>
        <v>3/11/2020|Arjun|134906</v>
      </c>
      <c r="H135" s="14" t="str">
        <f>IFNA(
vlookup(
  $G135,
  '_Working1_'!$B$2:$G1513,
  4,
  0
),
"-"
)</f>
        <v>Day</v>
      </c>
      <c r="I135" s="14" t="str">
        <f>IFNA(
vlookup(
  $G135,
  '_Working1_'!$B$2:$G1513,
  5,
  0
),
"-"
)</f>
        <v>Set 5</v>
      </c>
      <c r="J135" s="14" t="str">
        <f>IFNA(
vlookup(
  $G135,
  '_Working1_'!$B$2:$G1513,
  6,
  0
),
"-"
)</f>
        <v>SWF - 1</v>
      </c>
    </row>
    <row r="136" ht="15.75" customHeight="1">
      <c r="A136" s="47" t="str">
        <f>IFERROR(__xludf.DUMMYFUNCTION("""COMPUTED_VALUE"""),43901.0)</f>
        <v>3/11/2020</v>
      </c>
      <c r="B136" s="27" t="str">
        <f>IFERROR(__xludf.DUMMYFUNCTION("""COMPUTED_VALUE"""),"Dhaneshwar")</f>
        <v>Dhaneshwar</v>
      </c>
      <c r="C136" s="27" t="str">
        <f>IFERROR(__xludf.DUMMYFUNCTION("""COMPUTED_VALUE"""),"Dhaneshwar")</f>
        <v>Dhaneshwar</v>
      </c>
      <c r="D136" s="27" t="str">
        <f t="shared" si="1"/>
        <v>3/11/2020|Dhaneshwar</v>
      </c>
      <c r="E136" s="14" t="str">
        <f>IF(
A136,
IFNA(
vlookup(
  D136,
  '_Working2_'!$A$3:$B1134,
  2,
  0
),
0
),
"")</f>
        <v>200153</v>
      </c>
      <c r="F136" s="14" t="str">
        <f>IF(
A136,
(E136/1000)*vlookup(
B136,
MasterData!$C$2:$G1000,
4,
0
)
,
"")</f>
        <v>200.153</v>
      </c>
      <c r="G136" s="14" t="str">
        <f t="shared" si="2"/>
        <v>3/11/2020|Dhaneshwar|200153</v>
      </c>
      <c r="H136" s="14" t="str">
        <f>IFNA(
vlookup(
  $G136,
  '_Working1_'!$B$2:$G1514,
  4,
  0
),
"-"
)</f>
        <v>Day</v>
      </c>
      <c r="I136" s="14" t="str">
        <f>IFNA(
vlookup(
  $G136,
  '_Working1_'!$B$2:$G1514,
  5,
  0
),
"-"
)</f>
        <v>Set 5</v>
      </c>
      <c r="J136" s="14" t="str">
        <f>IFNA(
vlookup(
  $G136,
  '_Working1_'!$B$2:$G1514,
  6,
  0
),
"-"
)</f>
        <v>SWF - 2</v>
      </c>
    </row>
    <row r="137" ht="15.75" customHeight="1">
      <c r="A137" s="47" t="str">
        <f>IFERROR(__xludf.DUMMYFUNCTION("""COMPUTED_VALUE"""),43902.0)</f>
        <v>3/12/2020</v>
      </c>
      <c r="B137" s="27" t="str">
        <f>IFERROR(__xludf.DUMMYFUNCTION("""COMPUTED_VALUE"""),"Keshav Patil")</f>
        <v>Keshav Patil</v>
      </c>
      <c r="C137" s="27" t="str">
        <f>IFERROR(__xludf.DUMMYFUNCTION("""COMPUTED_VALUE"""),"Keshav Patil")</f>
        <v>Keshav Patil</v>
      </c>
      <c r="D137" s="27" t="str">
        <f t="shared" si="1"/>
        <v>3/12/2020|Keshav Patil</v>
      </c>
      <c r="E137" s="14" t="str">
        <f>IF(
A137,
IFNA(
vlookup(
  D137,
  '_Working2_'!$A$3:$B1135,
  2,
  0
),
0
),
"")</f>
        <v>166365</v>
      </c>
      <c r="F137" s="14" t="str">
        <f>IF(
A137,
(E137/1000)*vlookup(
B137,
MasterData!$C$2:$G1000,
4,
0
)
,
"")</f>
        <v>166.365</v>
      </c>
      <c r="G137" s="14" t="str">
        <f t="shared" si="2"/>
        <v>3/12/2020|Keshav Patil|166365</v>
      </c>
      <c r="H137" s="14" t="str">
        <f>IFNA(
vlookup(
  $G137,
  '_Working1_'!$B$2:$G1515,
  4,
  0
),
"-"
)</f>
        <v>Night</v>
      </c>
      <c r="I137" s="14" t="str">
        <f>IFNA(
vlookup(
  $G137,
  '_Working1_'!$B$2:$G1515,
  5,
  0
),
"-"
)</f>
        <v>Set 1</v>
      </c>
      <c r="J137" s="14" t="str">
        <f>IFNA(
vlookup(
  $G137,
  '_Working1_'!$B$2:$G1515,
  6,
  0
),
"-"
)</f>
        <v>Sheen 2</v>
      </c>
    </row>
    <row r="138" ht="15.75" customHeight="1">
      <c r="A138" s="47" t="str">
        <f>IFERROR(__xludf.DUMMYFUNCTION("""COMPUTED_VALUE"""),43902.0)</f>
        <v>3/12/2020</v>
      </c>
      <c r="B138" s="27" t="str">
        <f>IFERROR(__xludf.DUMMYFUNCTION("""COMPUTED_VALUE"""),"Rahul")</f>
        <v>Rahul</v>
      </c>
      <c r="C138" s="27" t="str">
        <f>IFERROR(__xludf.DUMMYFUNCTION("""COMPUTED_VALUE"""),"Rahul")</f>
        <v>Rahul</v>
      </c>
      <c r="D138" s="27" t="str">
        <f t="shared" si="1"/>
        <v>3/12/2020|Rahul</v>
      </c>
      <c r="E138" s="14" t="str">
        <f>IF(
A138,
IFNA(
vlookup(
  D138,
  '_Working2_'!$A$3:$B1136,
  2,
  0
),
0
),
"")</f>
        <v>165872</v>
      </c>
      <c r="F138" s="14" t="str">
        <f>IF(
A138,
(E138/1000)*vlookup(
B138,
MasterData!$C$2:$G1000,
4,
0
)
,
"")</f>
        <v>165.872</v>
      </c>
      <c r="G138" s="14" t="str">
        <f t="shared" si="2"/>
        <v>3/12/2020|Rahul|165872</v>
      </c>
      <c r="H138" s="14" t="str">
        <f>IFNA(
vlookup(
  $G138,
  '_Working1_'!$B$2:$G1516,
  4,
  0
),
"-"
)</f>
        <v>Night</v>
      </c>
      <c r="I138" s="14" t="str">
        <f>IFNA(
vlookup(
  $G138,
  '_Working1_'!$B$2:$G1516,
  5,
  0
),
"-"
)</f>
        <v>Set 3</v>
      </c>
      <c r="J138" s="14" t="str">
        <f>IFNA(
vlookup(
  $G138,
  '_Working1_'!$B$2:$G1516,
  6,
  0
),
"-"
)</f>
        <v>Feiya - 1</v>
      </c>
    </row>
    <row r="139" ht="15.75" customHeight="1">
      <c r="A139" s="47" t="str">
        <f>IFERROR(__xludf.DUMMYFUNCTION("""COMPUTED_VALUE"""),43902.0)</f>
        <v>3/12/2020</v>
      </c>
      <c r="B139" s="27" t="str">
        <f>IFERROR(__xludf.DUMMYFUNCTION("""COMPUTED_VALUE"""),"Kayam")</f>
        <v>Kayam</v>
      </c>
      <c r="C139" s="27" t="str">
        <f>IFERROR(__xludf.DUMMYFUNCTION("""COMPUTED_VALUE"""),"Kayam")</f>
        <v>Kayam</v>
      </c>
      <c r="D139" s="27" t="str">
        <f t="shared" si="1"/>
        <v>3/12/2020|Kayam</v>
      </c>
      <c r="E139" s="14" t="str">
        <f>IF(
A139,
IFNA(
vlookup(
  D139,
  '_Working2_'!$A$3:$B1137,
  2,
  0
),
0
),
"")</f>
        <v>180295</v>
      </c>
      <c r="F139" s="14" t="str">
        <f>IF(
A139,
(E139/1000)*vlookup(
B139,
MasterData!$C$2:$G1000,
4,
0
)
,
"")</f>
        <v>180.295</v>
      </c>
      <c r="G139" s="14" t="str">
        <f t="shared" si="2"/>
        <v>3/12/2020|Kayam|180295</v>
      </c>
      <c r="H139" s="14" t="str">
        <f>IFNA(
vlookup(
  $G139,
  '_Working1_'!$B$2:$G1517,
  4,
  0
),
"-"
)</f>
        <v>Night</v>
      </c>
      <c r="I139" s="14" t="str">
        <f>IFNA(
vlookup(
  $G139,
  '_Working1_'!$B$2:$G1517,
  5,
  0
),
"-"
)</f>
        <v>Set 2</v>
      </c>
      <c r="J139" s="14" t="str">
        <f>IFNA(
vlookup(
  $G139,
  '_Working1_'!$B$2:$G1517,
  6,
  0
),
"-"
)</f>
        <v>Feiya - 2</v>
      </c>
    </row>
    <row r="140" ht="15.75" customHeight="1">
      <c r="A140" s="47" t="str">
        <f>IFERROR(__xludf.DUMMYFUNCTION("""COMPUTED_VALUE"""),43902.0)</f>
        <v>3/12/2020</v>
      </c>
      <c r="B140" s="27" t="str">
        <f>IFERROR(__xludf.DUMMYFUNCTION("""COMPUTED_VALUE"""),"Manish")</f>
        <v>Manish</v>
      </c>
      <c r="C140" s="27" t="str">
        <f>IFERROR(__xludf.DUMMYFUNCTION("""COMPUTED_VALUE"""),"Manish")</f>
        <v>Manish</v>
      </c>
      <c r="D140" s="27" t="str">
        <f t="shared" si="1"/>
        <v>3/12/2020|Manish</v>
      </c>
      <c r="E140" s="14" t="str">
        <f>IF(
A140,
IFNA(
vlookup(
  D140,
  '_Working2_'!$A$3:$B1138,
  2,
  0
),
0
),
"")</f>
        <v>0</v>
      </c>
      <c r="F140" s="14" t="str">
        <f>IF(
A140,
(E140/1000)*vlookup(
B140,
MasterData!$C$2:$G1000,
4,
0
)
,
"")</f>
        <v>0</v>
      </c>
      <c r="G140" s="14" t="str">
        <f t="shared" si="2"/>
        <v>3/12/2020|Manish|0</v>
      </c>
      <c r="H140" s="14" t="str">
        <f>IFNA(
vlookup(
  $G140,
  '_Working1_'!$B$2:$G1518,
  4,
  0
),
"-"
)</f>
        <v>-</v>
      </c>
      <c r="I140" s="14" t="str">
        <f>IFNA(
vlookup(
  $G140,
  '_Working1_'!$B$2:$G1518,
  5,
  0
),
"-"
)</f>
        <v>-</v>
      </c>
      <c r="J140" s="14" t="str">
        <f>IFNA(
vlookup(
  $G140,
  '_Working1_'!$B$2:$G1518,
  6,
  0
),
"-"
)</f>
        <v>-</v>
      </c>
    </row>
    <row r="141" ht="15.75" customHeight="1">
      <c r="A141" s="47" t="str">
        <f>IFERROR(__xludf.DUMMYFUNCTION("""COMPUTED_VALUE"""),43902.0)</f>
        <v>3/12/2020</v>
      </c>
      <c r="B141" s="27" t="str">
        <f>IFERROR(__xludf.DUMMYFUNCTION("""COMPUTED_VALUE"""),"Anand")</f>
        <v>Anand</v>
      </c>
      <c r="C141" s="27" t="str">
        <f>IFERROR(__xludf.DUMMYFUNCTION("""COMPUTED_VALUE"""),"Anand")</f>
        <v>Anand</v>
      </c>
      <c r="D141" s="27" t="str">
        <f t="shared" si="1"/>
        <v>3/12/2020|Anand</v>
      </c>
      <c r="E141" s="14" t="str">
        <f>IF(
A141,
IFNA(
vlookup(
  D141,
  '_Working2_'!$A$3:$B1139,
  2,
  0
),
0
),
"")</f>
        <v>168397</v>
      </c>
      <c r="F141" s="14" t="str">
        <f>IF(
A141,
(E141/1000)*vlookup(
B141,
MasterData!$C$2:$G1000,
4,
0
)
,
"")</f>
        <v>0</v>
      </c>
      <c r="G141" s="14" t="str">
        <f t="shared" si="2"/>
        <v>3/12/2020|Anand|168397</v>
      </c>
      <c r="H141" s="14" t="str">
        <f>IFNA(
vlookup(
  $G141,
  '_Working1_'!$B$2:$G1519,
  4,
  0
),
"-"
)</f>
        <v>Day</v>
      </c>
      <c r="I141" s="14" t="str">
        <f>IFNA(
vlookup(
  $G141,
  '_Working1_'!$B$2:$G1519,
  5,
  0
),
"-"
)</f>
        <v>Set 2</v>
      </c>
      <c r="J141" s="14" t="str">
        <f>IFNA(
vlookup(
  $G141,
  '_Working1_'!$B$2:$G1519,
  6,
  0
),
"-"
)</f>
        <v>Feiya - 2</v>
      </c>
    </row>
    <row r="142" ht="15.75" customHeight="1">
      <c r="A142" s="47" t="str">
        <f>IFERROR(__xludf.DUMMYFUNCTION("""COMPUTED_VALUE"""),43902.0)</f>
        <v>3/12/2020</v>
      </c>
      <c r="B142" s="27" t="str">
        <f>IFERROR(__xludf.DUMMYFUNCTION("""COMPUTED_VALUE"""),"Guddu")</f>
        <v>Guddu</v>
      </c>
      <c r="C142" s="27" t="str">
        <f>IFERROR(__xludf.DUMMYFUNCTION("""COMPUTED_VALUE"""),"Anand")</f>
        <v>Anand</v>
      </c>
      <c r="D142" s="27" t="str">
        <f t="shared" si="1"/>
        <v>3/12/2020|Guddu</v>
      </c>
      <c r="E142" s="14" t="str">
        <f>IF(
A142,
IFNA(
vlookup(
  D142,
  '_Working2_'!$A$3:$B1140,
  2,
  0
),
0
),
"")</f>
        <v>169486</v>
      </c>
      <c r="F142" s="14" t="str">
        <f>IF(
A142,
(E142/1000)*vlookup(
B142,
MasterData!$C$2:$G1000,
4,
0
)
,
"")</f>
        <v>33.8972</v>
      </c>
      <c r="G142" s="14" t="str">
        <f t="shared" si="2"/>
        <v>3/12/2020|Guddu|169486</v>
      </c>
      <c r="H142" s="14" t="str">
        <f>IFNA(
vlookup(
  $G142,
  '_Working1_'!$B$2:$G1520,
  4,
  0
),
"-"
)</f>
        <v>Day</v>
      </c>
      <c r="I142" s="14" t="str">
        <f>IFNA(
vlookup(
  $G142,
  '_Working1_'!$B$2:$G1520,
  5,
  0
),
"-"
)</f>
        <v>Set 2</v>
      </c>
      <c r="J142" s="14" t="str">
        <f>IFNA(
vlookup(
  $G142,
  '_Working1_'!$B$2:$G1520,
  6,
  0
),
"-"
)</f>
        <v>Mtex- 2</v>
      </c>
    </row>
    <row r="143" ht="15.75" customHeight="1">
      <c r="A143" s="47" t="str">
        <f>IFERROR(__xludf.DUMMYFUNCTION("""COMPUTED_VALUE"""),43902.0)</f>
        <v>3/12/2020</v>
      </c>
      <c r="B143" s="27" t="str">
        <f>IFERROR(__xludf.DUMMYFUNCTION("""COMPUTED_VALUE""")," Rakesh")</f>
        <v> Rakesh</v>
      </c>
      <c r="C143" s="27" t="str">
        <f>IFERROR(__xludf.DUMMYFUNCTION("""COMPUTED_VALUE"""),"Anand")</f>
        <v>Anand</v>
      </c>
      <c r="D143" s="27" t="str">
        <f t="shared" si="1"/>
        <v>3/12/2020| Rakesh</v>
      </c>
      <c r="E143" s="14" t="str">
        <f>IF(
A143,
IFNA(
vlookup(
  D143,
  '_Working2_'!$A$3:$B1141,
  2,
  0
),
0
),
"")</f>
        <v>0</v>
      </c>
      <c r="F143" s="14" t="str">
        <f>IF(
A143,
(E143/1000)*vlookup(
B143,
MasterData!$C$2:$G1000,
4,
0
)
,
"")</f>
        <v>0</v>
      </c>
      <c r="G143" s="14" t="str">
        <f t="shared" si="2"/>
        <v>3/12/2020| Rakesh|0</v>
      </c>
      <c r="H143" s="14" t="str">
        <f>IFNA(
vlookup(
  $G143,
  '_Working1_'!$B$2:$G1521,
  4,
  0
),
"-"
)</f>
        <v>-</v>
      </c>
      <c r="I143" s="14" t="str">
        <f>IFNA(
vlookup(
  $G143,
  '_Working1_'!$B$2:$G1521,
  5,
  0
),
"-"
)</f>
        <v>-</v>
      </c>
      <c r="J143" s="14" t="str">
        <f>IFNA(
vlookup(
  $G143,
  '_Working1_'!$B$2:$G1521,
  6,
  0
),
"-"
)</f>
        <v>-</v>
      </c>
    </row>
    <row r="144" ht="15.75" customHeight="1">
      <c r="A144" s="47" t="str">
        <f>IFERROR(__xludf.DUMMYFUNCTION("""COMPUTED_VALUE"""),43902.0)</f>
        <v>3/12/2020</v>
      </c>
      <c r="B144" s="27" t="str">
        <f>IFERROR(__xludf.DUMMYFUNCTION("""COMPUTED_VALUE"""),"Deepak patil")</f>
        <v>Deepak patil</v>
      </c>
      <c r="C144" s="27" t="str">
        <f>IFERROR(__xludf.DUMMYFUNCTION("""COMPUTED_VALUE"""),"Deepak patil")</f>
        <v>Deepak patil</v>
      </c>
      <c r="D144" s="27" t="str">
        <f t="shared" si="1"/>
        <v>3/12/2020|Deepak patil</v>
      </c>
      <c r="E144" s="14" t="str">
        <f>IF(
A144,
IFNA(
vlookup(
  D144,
  '_Working2_'!$A$3:$B1142,
  2,
  0
),
0
),
"")</f>
        <v>0</v>
      </c>
      <c r="F144" s="14" t="str">
        <f>IF(
A144,
(E144/1000)*vlookup(
B144,
MasterData!$C$2:$G1000,
4,
0
)
,
"")</f>
        <v>0</v>
      </c>
      <c r="G144" s="14" t="str">
        <f t="shared" si="2"/>
        <v>3/12/2020|Deepak patil|0</v>
      </c>
      <c r="H144" s="14" t="str">
        <f>IFNA(
vlookup(
  $G144,
  '_Working1_'!$B$2:$G1522,
  4,
  0
),
"-"
)</f>
        <v>-</v>
      </c>
      <c r="I144" s="14" t="str">
        <f>IFNA(
vlookup(
  $G144,
  '_Working1_'!$B$2:$G1522,
  5,
  0
),
"-"
)</f>
        <v>-</v>
      </c>
      <c r="J144" s="14" t="str">
        <f>IFNA(
vlookup(
  $G144,
  '_Working1_'!$B$2:$G1522,
  6,
  0
),
"-"
)</f>
        <v>-</v>
      </c>
    </row>
    <row r="145" ht="15.75" customHeight="1">
      <c r="A145" s="47" t="str">
        <f>IFERROR(__xludf.DUMMYFUNCTION("""COMPUTED_VALUE"""),43902.0)</f>
        <v>3/12/2020</v>
      </c>
      <c r="B145" s="27" t="str">
        <f>IFERROR(__xludf.DUMMYFUNCTION("""COMPUTED_VALUE"""),"Munna Kumar")</f>
        <v>Munna Kumar</v>
      </c>
      <c r="C145" s="27" t="str">
        <f>IFERROR(__xludf.DUMMYFUNCTION("""COMPUTED_VALUE"""),"Munna Kumar")</f>
        <v>Munna Kumar</v>
      </c>
      <c r="D145" s="27" t="str">
        <f t="shared" si="1"/>
        <v>3/12/2020|Munna Kumar</v>
      </c>
      <c r="E145" s="14" t="str">
        <f>IF(
A145,
IFNA(
vlookup(
  D145,
  '_Working2_'!$A$3:$B1143,
  2,
  0
),
0
),
"")</f>
        <v>0</v>
      </c>
      <c r="F145" s="14" t="str">
        <f>IF(
A145,
(E145/1000)*vlookup(
B145,
MasterData!$C$2:$G1000,
4,
0
)
,
"")</f>
        <v>0</v>
      </c>
      <c r="G145" s="14" t="str">
        <f t="shared" si="2"/>
        <v>3/12/2020|Munna Kumar|0</v>
      </c>
      <c r="H145" s="14" t="str">
        <f>IFNA(
vlookup(
  $G145,
  '_Working1_'!$B$2:$G1523,
  4,
  0
),
"-"
)</f>
        <v>-</v>
      </c>
      <c r="I145" s="14" t="str">
        <f>IFNA(
vlookup(
  $G145,
  '_Working1_'!$B$2:$G1523,
  5,
  0
),
"-"
)</f>
        <v>-</v>
      </c>
      <c r="J145" s="14" t="str">
        <f>IFNA(
vlookup(
  $G145,
  '_Working1_'!$B$2:$G1523,
  6,
  0
),
"-"
)</f>
        <v>-</v>
      </c>
    </row>
    <row r="146" ht="15.75" customHeight="1">
      <c r="A146" s="47" t="str">
        <f>IFERROR(__xludf.DUMMYFUNCTION("""COMPUTED_VALUE"""),43902.0)</f>
        <v>3/12/2020</v>
      </c>
      <c r="B146" s="27" t="str">
        <f>IFERROR(__xludf.DUMMYFUNCTION("""COMPUTED_VALUE"""),"Laxmikant")</f>
        <v>Laxmikant</v>
      </c>
      <c r="C146" s="27" t="str">
        <f>IFERROR(__xludf.DUMMYFUNCTION("""COMPUTED_VALUE"""),"Laxmikant")</f>
        <v>Laxmikant</v>
      </c>
      <c r="D146" s="27" t="str">
        <f t="shared" si="1"/>
        <v>3/12/2020|Laxmikant</v>
      </c>
      <c r="E146" s="14" t="str">
        <f>IF(
A146,
IFNA(
vlookup(
  D146,
  '_Working2_'!$A$3:$B1144,
  2,
  0
),
0
),
"")</f>
        <v>170516</v>
      </c>
      <c r="F146" s="14" t="str">
        <f>IF(
A146,
(E146/1000)*vlookup(
B146,
MasterData!$C$2:$G1000,
4,
0
)
,
"")</f>
        <v>170.516</v>
      </c>
      <c r="G146" s="14" t="str">
        <f t="shared" si="2"/>
        <v>3/12/2020|Laxmikant|170516</v>
      </c>
      <c r="H146" s="14" t="str">
        <f>IFNA(
vlookup(
  $G146,
  '_Working1_'!$B$2:$G1524,
  4,
  0
),
"-"
)</f>
        <v>Night</v>
      </c>
      <c r="I146" s="14" t="str">
        <f>IFNA(
vlookup(
  $G146,
  '_Working1_'!$B$2:$G1524,
  5,
  0
),
"-"
)</f>
        <v>Set 5</v>
      </c>
      <c r="J146" s="14" t="str">
        <f>IFNA(
vlookup(
  $G146,
  '_Working1_'!$B$2:$G1524,
  6,
  0
),
"-"
)</f>
        <v>SWF - 1</v>
      </c>
    </row>
    <row r="147" ht="15.75" customHeight="1">
      <c r="A147" s="47" t="str">
        <f>IFERROR(__xludf.DUMMYFUNCTION("""COMPUTED_VALUE"""),43902.0)</f>
        <v>3/12/2020</v>
      </c>
      <c r="B147" s="27" t="str">
        <f>IFERROR(__xludf.DUMMYFUNCTION("""COMPUTED_VALUE"""),"Raj")</f>
        <v>Raj</v>
      </c>
      <c r="C147" s="27" t="str">
        <f>IFERROR(__xludf.DUMMYFUNCTION("""COMPUTED_VALUE"""),"Raj")</f>
        <v>Raj</v>
      </c>
      <c r="D147" s="27" t="str">
        <f t="shared" si="1"/>
        <v>3/12/2020|Raj</v>
      </c>
      <c r="E147" s="14" t="str">
        <f>IF(
A147,
IFNA(
vlookup(
  D147,
  '_Working2_'!$A$3:$B1145,
  2,
  0
),
0
),
"")</f>
        <v>250903</v>
      </c>
      <c r="F147" s="14" t="str">
        <f>IF(
A147,
(E147/1000)*vlookup(
B147,
MasterData!$C$2:$G1000,
4,
0
)
,
"")</f>
        <v>250.903</v>
      </c>
      <c r="G147" s="14" t="str">
        <f t="shared" si="2"/>
        <v>3/12/2020|Raj|250903</v>
      </c>
      <c r="H147" s="14" t="str">
        <f>IFNA(
vlookup(
  $G147,
  '_Working1_'!$B$2:$G1525,
  4,
  0
),
"-"
)</f>
        <v>Night</v>
      </c>
      <c r="I147" s="14" t="str">
        <f>IFNA(
vlookup(
  $G147,
  '_Working1_'!$B$2:$G1525,
  5,
  0
),
"-"
)</f>
        <v>Set 5</v>
      </c>
      <c r="J147" s="14" t="str">
        <f>IFNA(
vlookup(
  $G147,
  '_Working1_'!$B$2:$G1525,
  6,
  0
),
"-"
)</f>
        <v>SWF - 2</v>
      </c>
    </row>
    <row r="148" ht="15.75" customHeight="1">
      <c r="A148" s="47" t="str">
        <f>IFERROR(__xludf.DUMMYFUNCTION("""COMPUTED_VALUE"""),43902.0)</f>
        <v>3/12/2020</v>
      </c>
      <c r="B148" s="27" t="str">
        <f>IFERROR(__xludf.DUMMYFUNCTION("""COMPUTED_VALUE"""),"Anil")</f>
        <v>Anil</v>
      </c>
      <c r="C148" s="27" t="str">
        <f>IFERROR(__xludf.DUMMYFUNCTION("""COMPUTED_VALUE"""),"Anil")</f>
        <v>Anil</v>
      </c>
      <c r="D148" s="27" t="str">
        <f t="shared" si="1"/>
        <v>3/12/2020|Anil</v>
      </c>
      <c r="E148" s="14" t="str">
        <f>IF(
A148,
IFNA(
vlookup(
  D148,
  '_Working2_'!$A$3:$B1146,
  2,
  0
),
0
),
"")</f>
        <v>0</v>
      </c>
      <c r="F148" s="14" t="str">
        <f>IF(
A148,
(E148/1000)*vlookup(
B148,
MasterData!$C$2:$G1000,
4,
0
)
,
"")</f>
        <v>0</v>
      </c>
      <c r="G148" s="14" t="str">
        <f t="shared" si="2"/>
        <v>3/12/2020|Anil|0</v>
      </c>
      <c r="H148" s="14" t="str">
        <f>IFNA(
vlookup(
  $G148,
  '_Working1_'!$B$2:$G1526,
  4,
  0
),
"-"
)</f>
        <v>-</v>
      </c>
      <c r="I148" s="14" t="str">
        <f>IFNA(
vlookup(
  $G148,
  '_Working1_'!$B$2:$G1526,
  5,
  0
),
"-"
)</f>
        <v>-</v>
      </c>
      <c r="J148" s="14" t="str">
        <f>IFNA(
vlookup(
  $G148,
  '_Working1_'!$B$2:$G1526,
  6,
  0
),
"-"
)</f>
        <v>-</v>
      </c>
    </row>
    <row r="149" ht="15.75" customHeight="1">
      <c r="A149" s="47" t="str">
        <f>IFERROR(__xludf.DUMMYFUNCTION("""COMPUTED_VALUE"""),43902.0)</f>
        <v>3/12/2020</v>
      </c>
      <c r="B149" s="27" t="str">
        <f>IFERROR(__xludf.DUMMYFUNCTION("""COMPUTED_VALUE"""),"Niranjan")</f>
        <v>Niranjan</v>
      </c>
      <c r="C149" s="27" t="str">
        <f>IFERROR(__xludf.DUMMYFUNCTION("""COMPUTED_VALUE"""),"Niranjan")</f>
        <v>Niranjan</v>
      </c>
      <c r="D149" s="27" t="str">
        <f t="shared" si="1"/>
        <v>3/12/2020|Niranjan</v>
      </c>
      <c r="E149" s="14" t="str">
        <f>IF(
A149,
IFNA(
vlookup(
  D149,
  '_Working2_'!$A$3:$B1147,
  2,
  0
),
0
),
"")</f>
        <v>202326</v>
      </c>
      <c r="F149" s="14" t="str">
        <f>IF(
A149,
(E149/1000)*vlookup(
B149,
MasterData!$C$2:$G1000,
4,
0
)
,
"")</f>
        <v>202.326</v>
      </c>
      <c r="G149" s="14" t="str">
        <f t="shared" si="2"/>
        <v>3/12/2020|Niranjan|202326</v>
      </c>
      <c r="H149" s="14" t="str">
        <f>IFNA(
vlookup(
  $G149,
  '_Working1_'!$B$2:$G1527,
  4,
  0
),
"-"
)</f>
        <v>Day</v>
      </c>
      <c r="I149" s="14" t="str">
        <f>IFNA(
vlookup(
  $G149,
  '_Working1_'!$B$2:$G1527,
  5,
  0
),
"-"
)</f>
        <v>Set 3</v>
      </c>
      <c r="J149" s="14" t="str">
        <f>IFNA(
vlookup(
  $G149,
  '_Working1_'!$B$2:$G1527,
  6,
  0
),
"-"
)</f>
        <v>Mtex- 1</v>
      </c>
    </row>
    <row r="150" ht="15.75" customHeight="1">
      <c r="A150" s="47" t="str">
        <f>IFERROR(__xludf.DUMMYFUNCTION("""COMPUTED_VALUE"""),43902.0)</f>
        <v>3/12/2020</v>
      </c>
      <c r="B150" s="27" t="str">
        <f>IFERROR(__xludf.DUMMYFUNCTION("""COMPUTED_VALUE"""),"Arjun")</f>
        <v>Arjun</v>
      </c>
      <c r="C150" s="27" t="str">
        <f>IFERROR(__xludf.DUMMYFUNCTION("""COMPUTED_VALUE"""),"Arjun")</f>
        <v>Arjun</v>
      </c>
      <c r="D150" s="27" t="str">
        <f t="shared" si="1"/>
        <v>3/12/2020|Arjun</v>
      </c>
      <c r="E150" s="14" t="str">
        <f>IF(
A150,
IFNA(
vlookup(
  D150,
  '_Working2_'!$A$3:$B1148,
  2,
  0
),
0
),
"")</f>
        <v>157629</v>
      </c>
      <c r="F150" s="14" t="str">
        <f>IF(
A150,
(E150/1000)*vlookup(
B150,
MasterData!$C$2:$G1000,
4,
0
)
,
"")</f>
        <v>157.629</v>
      </c>
      <c r="G150" s="14" t="str">
        <f t="shared" si="2"/>
        <v>3/12/2020|Arjun|157629</v>
      </c>
      <c r="H150" s="14" t="str">
        <f>IFNA(
vlookup(
  $G150,
  '_Working1_'!$B$2:$G1528,
  4,
  0
),
"-"
)</f>
        <v>Day</v>
      </c>
      <c r="I150" s="14" t="str">
        <f>IFNA(
vlookup(
  $G150,
  '_Working1_'!$B$2:$G1528,
  5,
  0
),
"-"
)</f>
        <v>Set 5</v>
      </c>
      <c r="J150" s="14" t="str">
        <f>IFNA(
vlookup(
  $G150,
  '_Working1_'!$B$2:$G1528,
  6,
  0
),
"-"
)</f>
        <v>SWF - 1</v>
      </c>
    </row>
    <row r="151" ht="15.75" customHeight="1">
      <c r="A151" s="47" t="str">
        <f>IFERROR(__xludf.DUMMYFUNCTION("""COMPUTED_VALUE"""),43902.0)</f>
        <v>3/12/2020</v>
      </c>
      <c r="B151" s="27" t="str">
        <f>IFERROR(__xludf.DUMMYFUNCTION("""COMPUTED_VALUE"""),"Dhaneshwar")</f>
        <v>Dhaneshwar</v>
      </c>
      <c r="C151" s="27" t="str">
        <f>IFERROR(__xludf.DUMMYFUNCTION("""COMPUTED_VALUE"""),"Dhaneshwar")</f>
        <v>Dhaneshwar</v>
      </c>
      <c r="D151" s="27" t="str">
        <f t="shared" si="1"/>
        <v>3/12/2020|Dhaneshwar</v>
      </c>
      <c r="E151" s="14" t="str">
        <f>IF(
A151,
IFNA(
vlookup(
  D151,
  '_Working2_'!$A$3:$B1149,
  2,
  0
),
0
),
"")</f>
        <v>245099</v>
      </c>
      <c r="F151" s="14" t="str">
        <f>IF(
A151,
(E151/1000)*vlookup(
B151,
MasterData!$C$2:$G1000,
4,
0
)
,
"")</f>
        <v>245.099</v>
      </c>
      <c r="G151" s="14" t="str">
        <f t="shared" si="2"/>
        <v>3/12/2020|Dhaneshwar|245099</v>
      </c>
      <c r="H151" s="14" t="str">
        <f>IFNA(
vlookup(
  $G151,
  '_Working1_'!$B$2:$G1529,
  4,
  0
),
"-"
)</f>
        <v>Day</v>
      </c>
      <c r="I151" s="14" t="str">
        <f>IFNA(
vlookup(
  $G151,
  '_Working1_'!$B$2:$G1529,
  5,
  0
),
"-"
)</f>
        <v>Set 5</v>
      </c>
      <c r="J151" s="14" t="str">
        <f>IFNA(
vlookup(
  $G151,
  '_Working1_'!$B$2:$G1529,
  6,
  0
),
"-"
)</f>
        <v>SWF - 2</v>
      </c>
    </row>
    <row r="152" ht="15.75" customHeight="1">
      <c r="A152" s="47" t="str">
        <f>IFERROR(__xludf.DUMMYFUNCTION("""COMPUTED_VALUE"""),43903.0)</f>
        <v>3/13/2020</v>
      </c>
      <c r="B152" s="27" t="str">
        <f>IFERROR(__xludf.DUMMYFUNCTION("""COMPUTED_VALUE"""),"Keshav Patil")</f>
        <v>Keshav Patil</v>
      </c>
      <c r="C152" s="27" t="str">
        <f>IFERROR(__xludf.DUMMYFUNCTION("""COMPUTED_VALUE"""),"Keshav Patil")</f>
        <v>Keshav Patil</v>
      </c>
      <c r="D152" s="27" t="str">
        <f t="shared" si="1"/>
        <v>3/13/2020|Keshav Patil</v>
      </c>
      <c r="E152" s="14" t="str">
        <f>IF(
A152,
IFNA(
vlookup(
  D152,
  '_Working2_'!$A$3:$B1150,
  2,
  0
),
0
),
"")</f>
        <v>170823</v>
      </c>
      <c r="F152" s="14" t="str">
        <f>IF(
A152,
(E152/1000)*vlookup(
B152,
MasterData!$C$2:$G1000,
4,
0
)
,
"")</f>
        <v>170.823</v>
      </c>
      <c r="G152" s="14" t="str">
        <f t="shared" si="2"/>
        <v>3/13/2020|Keshav Patil|170823</v>
      </c>
      <c r="H152" s="14" t="str">
        <f>IFNA(
vlookup(
  $G152,
  '_Working1_'!$B$2:$G1530,
  4,
  0
),
"-"
)</f>
        <v>Night</v>
      </c>
      <c r="I152" s="14" t="str">
        <f>IFNA(
vlookup(
  $G152,
  '_Working1_'!$B$2:$G1530,
  5,
  0
),
"-"
)</f>
        <v>Set 1</v>
      </c>
      <c r="J152" s="14" t="str">
        <f>IFNA(
vlookup(
  $G152,
  '_Working1_'!$B$2:$G1530,
  6,
  0
),
"-"
)</f>
        <v>Sheen 2</v>
      </c>
    </row>
    <row r="153" ht="15.75" customHeight="1">
      <c r="A153" s="47" t="str">
        <f>IFERROR(__xludf.DUMMYFUNCTION("""COMPUTED_VALUE"""),43903.0)</f>
        <v>3/13/2020</v>
      </c>
      <c r="B153" s="27" t="str">
        <f>IFERROR(__xludf.DUMMYFUNCTION("""COMPUTED_VALUE"""),"Rahul")</f>
        <v>Rahul</v>
      </c>
      <c r="C153" s="27" t="str">
        <f>IFERROR(__xludf.DUMMYFUNCTION("""COMPUTED_VALUE"""),"Rahul")</f>
        <v>Rahul</v>
      </c>
      <c r="D153" s="27" t="str">
        <f t="shared" si="1"/>
        <v>3/13/2020|Rahul</v>
      </c>
      <c r="E153" s="14" t="str">
        <f>IF(
A153,
IFNA(
vlookup(
  D153,
  '_Working2_'!$A$3:$B1151,
  2,
  0
),
0
),
"")</f>
        <v>177872</v>
      </c>
      <c r="F153" s="14" t="str">
        <f>IF(
A153,
(E153/1000)*vlookup(
B153,
MasterData!$C$2:$G1000,
4,
0
)
,
"")</f>
        <v>177.872</v>
      </c>
      <c r="G153" s="14" t="str">
        <f t="shared" si="2"/>
        <v>3/13/2020|Rahul|177872</v>
      </c>
      <c r="H153" s="14" t="str">
        <f>IFNA(
vlookup(
  $G153,
  '_Working1_'!$B$2:$G1531,
  4,
  0
),
"-"
)</f>
        <v>Night</v>
      </c>
      <c r="I153" s="14" t="str">
        <f>IFNA(
vlookup(
  $G153,
  '_Working1_'!$B$2:$G1531,
  5,
  0
),
"-"
)</f>
        <v>Set 3</v>
      </c>
      <c r="J153" s="14" t="str">
        <f>IFNA(
vlookup(
  $G153,
  '_Working1_'!$B$2:$G1531,
  6,
  0
),
"-"
)</f>
        <v>Feiya - 1</v>
      </c>
    </row>
    <row r="154" ht="15.75" customHeight="1">
      <c r="A154" s="47" t="str">
        <f>IFERROR(__xludf.DUMMYFUNCTION("""COMPUTED_VALUE"""),43903.0)</f>
        <v>3/13/2020</v>
      </c>
      <c r="B154" s="27" t="str">
        <f>IFERROR(__xludf.DUMMYFUNCTION("""COMPUTED_VALUE"""),"Kayam")</f>
        <v>Kayam</v>
      </c>
      <c r="C154" s="27" t="str">
        <f>IFERROR(__xludf.DUMMYFUNCTION("""COMPUTED_VALUE"""),"Kayam")</f>
        <v>Kayam</v>
      </c>
      <c r="D154" s="27" t="str">
        <f t="shared" si="1"/>
        <v>3/13/2020|Kayam</v>
      </c>
      <c r="E154" s="14" t="str">
        <f>IF(
A154,
IFNA(
vlookup(
  D154,
  '_Working2_'!$A$3:$B1152,
  2,
  0
),
0
),
"")</f>
        <v>180295</v>
      </c>
      <c r="F154" s="14" t="str">
        <f>IF(
A154,
(E154/1000)*vlookup(
B154,
MasterData!$C$2:$G1000,
4,
0
)
,
"")</f>
        <v>180.295</v>
      </c>
      <c r="G154" s="14" t="str">
        <f t="shared" si="2"/>
        <v>3/13/2020|Kayam|180295</v>
      </c>
      <c r="H154" s="14" t="str">
        <f>IFNA(
vlookup(
  $G154,
  '_Working1_'!$B$2:$G1532,
  4,
  0
),
"-"
)</f>
        <v>Night</v>
      </c>
      <c r="I154" s="14" t="str">
        <f>IFNA(
vlookup(
  $G154,
  '_Working1_'!$B$2:$G1532,
  5,
  0
),
"-"
)</f>
        <v>Set 2</v>
      </c>
      <c r="J154" s="14" t="str">
        <f>IFNA(
vlookup(
  $G154,
  '_Working1_'!$B$2:$G1532,
  6,
  0
),
"-"
)</f>
        <v>Feiya - 2</v>
      </c>
    </row>
    <row r="155" ht="15.75" customHeight="1">
      <c r="A155" s="47" t="str">
        <f>IFERROR(__xludf.DUMMYFUNCTION("""COMPUTED_VALUE"""),43903.0)</f>
        <v>3/13/2020</v>
      </c>
      <c r="B155" s="27" t="str">
        <f>IFERROR(__xludf.DUMMYFUNCTION("""COMPUTED_VALUE"""),"Manish")</f>
        <v>Manish</v>
      </c>
      <c r="C155" s="27" t="str">
        <f>IFERROR(__xludf.DUMMYFUNCTION("""COMPUTED_VALUE"""),"Manish")</f>
        <v>Manish</v>
      </c>
      <c r="D155" s="27" t="str">
        <f t="shared" si="1"/>
        <v>3/13/2020|Manish</v>
      </c>
      <c r="E155" s="14" t="str">
        <f>IF(
A155,
IFNA(
vlookup(
  D155,
  '_Working2_'!$A$3:$B1153,
  2,
  0
),
0
),
"")</f>
        <v>0</v>
      </c>
      <c r="F155" s="14" t="str">
        <f>IF(
A155,
(E155/1000)*vlookup(
B155,
MasterData!$C$2:$G1000,
4,
0
)
,
"")</f>
        <v>0</v>
      </c>
      <c r="G155" s="14" t="str">
        <f t="shared" si="2"/>
        <v>3/13/2020|Manish|0</v>
      </c>
      <c r="H155" s="14" t="str">
        <f>IFNA(
vlookup(
  $G155,
  '_Working1_'!$B$2:$G1533,
  4,
  0
),
"-"
)</f>
        <v>-</v>
      </c>
      <c r="I155" s="14" t="str">
        <f>IFNA(
vlookup(
  $G155,
  '_Working1_'!$B$2:$G1533,
  5,
  0
),
"-"
)</f>
        <v>-</v>
      </c>
      <c r="J155" s="14" t="str">
        <f>IFNA(
vlookup(
  $G155,
  '_Working1_'!$B$2:$G1533,
  6,
  0
),
"-"
)</f>
        <v>-</v>
      </c>
    </row>
    <row r="156" ht="15.75" customHeight="1">
      <c r="A156" s="47" t="str">
        <f>IFERROR(__xludf.DUMMYFUNCTION("""COMPUTED_VALUE"""),43903.0)</f>
        <v>3/13/2020</v>
      </c>
      <c r="B156" s="27" t="str">
        <f>IFERROR(__xludf.DUMMYFUNCTION("""COMPUTED_VALUE"""),"Anand")</f>
        <v>Anand</v>
      </c>
      <c r="C156" s="27" t="str">
        <f>IFERROR(__xludf.DUMMYFUNCTION("""COMPUTED_VALUE"""),"Anand")</f>
        <v>Anand</v>
      </c>
      <c r="D156" s="27" t="str">
        <f t="shared" si="1"/>
        <v>3/13/2020|Anand</v>
      </c>
      <c r="E156" s="14" t="str">
        <f>IF(
A156,
IFNA(
vlookup(
  D156,
  '_Working2_'!$A$3:$B1154,
  2,
  0
),
0
),
"")</f>
        <v>160672</v>
      </c>
      <c r="F156" s="14" t="str">
        <f>IF(
A156,
(E156/1000)*vlookup(
B156,
MasterData!$C$2:$G1000,
4,
0
)
,
"")</f>
        <v>0</v>
      </c>
      <c r="G156" s="14" t="str">
        <f t="shared" si="2"/>
        <v>3/13/2020|Anand|160672</v>
      </c>
      <c r="H156" s="14" t="str">
        <f>IFNA(
vlookup(
  $G156,
  '_Working1_'!$B$2:$G1534,
  4,
  0
),
"-"
)</f>
        <v>Day</v>
      </c>
      <c r="I156" s="14" t="str">
        <f>IFNA(
vlookup(
  $G156,
  '_Working1_'!$B$2:$G1534,
  5,
  0
),
"-"
)</f>
        <v>Set 2</v>
      </c>
      <c r="J156" s="14" t="str">
        <f>IFNA(
vlookup(
  $G156,
  '_Working1_'!$B$2:$G1534,
  6,
  0
),
"-"
)</f>
        <v>Feiya - 2</v>
      </c>
    </row>
    <row r="157" ht="15.75" customHeight="1">
      <c r="A157" s="47" t="str">
        <f>IFERROR(__xludf.DUMMYFUNCTION("""COMPUTED_VALUE"""),43903.0)</f>
        <v>3/13/2020</v>
      </c>
      <c r="B157" s="27" t="str">
        <f>IFERROR(__xludf.DUMMYFUNCTION("""COMPUTED_VALUE"""),"Guddu")</f>
        <v>Guddu</v>
      </c>
      <c r="C157" s="27" t="str">
        <f>IFERROR(__xludf.DUMMYFUNCTION("""COMPUTED_VALUE"""),"Anand")</f>
        <v>Anand</v>
      </c>
      <c r="D157" s="27" t="str">
        <f t="shared" si="1"/>
        <v>3/13/2020|Guddu</v>
      </c>
      <c r="E157" s="14" t="str">
        <f>IF(
A157,
IFNA(
vlookup(
  D157,
  '_Working2_'!$A$3:$B1155,
  2,
  0
),
0
),
"")</f>
        <v>113238</v>
      </c>
      <c r="F157" s="14" t="str">
        <f>IF(
A157,
(E157/1000)*vlookup(
B157,
MasterData!$C$2:$G1000,
4,
0
)
,
"")</f>
        <v>22.6476</v>
      </c>
      <c r="G157" s="14" t="str">
        <f t="shared" si="2"/>
        <v>3/13/2020|Guddu|113238</v>
      </c>
      <c r="H157" s="14" t="str">
        <f>IFNA(
vlookup(
  $G157,
  '_Working1_'!$B$2:$G1535,
  4,
  0
),
"-"
)</f>
        <v>Day</v>
      </c>
      <c r="I157" s="14" t="str">
        <f>IFNA(
vlookup(
  $G157,
  '_Working1_'!$B$2:$G1535,
  5,
  0
),
"-"
)</f>
        <v>Set 2</v>
      </c>
      <c r="J157" s="14" t="str">
        <f>IFNA(
vlookup(
  $G157,
  '_Working1_'!$B$2:$G1535,
  6,
  0
),
"-"
)</f>
        <v>Mtex- 2</v>
      </c>
    </row>
    <row r="158" ht="15.75" customHeight="1">
      <c r="A158" s="47" t="str">
        <f>IFERROR(__xludf.DUMMYFUNCTION("""COMPUTED_VALUE"""),43903.0)</f>
        <v>3/13/2020</v>
      </c>
      <c r="B158" s="27" t="str">
        <f>IFERROR(__xludf.DUMMYFUNCTION("""COMPUTED_VALUE""")," Rakesh")</f>
        <v> Rakesh</v>
      </c>
      <c r="C158" s="27" t="str">
        <f>IFERROR(__xludf.DUMMYFUNCTION("""COMPUTED_VALUE"""),"Anand")</f>
        <v>Anand</v>
      </c>
      <c r="D158" s="27" t="str">
        <f t="shared" si="1"/>
        <v>3/13/2020| Rakesh</v>
      </c>
      <c r="E158" s="14" t="str">
        <f>IF(
A158,
IFNA(
vlookup(
  D158,
  '_Working2_'!$A$3:$B1156,
  2,
  0
),
0
),
"")</f>
        <v>0</v>
      </c>
      <c r="F158" s="14" t="str">
        <f>IF(
A158,
(E158/1000)*vlookup(
B158,
MasterData!$C$2:$G1000,
4,
0
)
,
"")</f>
        <v>0</v>
      </c>
      <c r="G158" s="14" t="str">
        <f t="shared" si="2"/>
        <v>3/13/2020| Rakesh|0</v>
      </c>
      <c r="H158" s="14" t="str">
        <f>IFNA(
vlookup(
  $G158,
  '_Working1_'!$B$2:$G1536,
  4,
  0
),
"-"
)</f>
        <v>-</v>
      </c>
      <c r="I158" s="14" t="str">
        <f>IFNA(
vlookup(
  $G158,
  '_Working1_'!$B$2:$G1536,
  5,
  0
),
"-"
)</f>
        <v>-</v>
      </c>
      <c r="J158" s="14" t="str">
        <f>IFNA(
vlookup(
  $G158,
  '_Working1_'!$B$2:$G1536,
  6,
  0
),
"-"
)</f>
        <v>-</v>
      </c>
    </row>
    <row r="159" ht="15.75" customHeight="1">
      <c r="A159" s="47" t="str">
        <f>IFERROR(__xludf.DUMMYFUNCTION("""COMPUTED_VALUE"""),43903.0)</f>
        <v>3/13/2020</v>
      </c>
      <c r="B159" s="27" t="str">
        <f>IFERROR(__xludf.DUMMYFUNCTION("""COMPUTED_VALUE"""),"Deepak patil")</f>
        <v>Deepak patil</v>
      </c>
      <c r="C159" s="27" t="str">
        <f>IFERROR(__xludf.DUMMYFUNCTION("""COMPUTED_VALUE"""),"Deepak patil")</f>
        <v>Deepak patil</v>
      </c>
      <c r="D159" s="27" t="str">
        <f t="shared" si="1"/>
        <v>3/13/2020|Deepak patil</v>
      </c>
      <c r="E159" s="14" t="str">
        <f>IF(
A159,
IFNA(
vlookup(
  D159,
  '_Working2_'!$A$3:$B1157,
  2,
  0
),
0
),
"")</f>
        <v>207300</v>
      </c>
      <c r="F159" s="14" t="str">
        <f>IF(
A159,
(E159/1000)*vlookup(
B159,
MasterData!$C$2:$G1000,
4,
0
)
,
"")</f>
        <v>207.3</v>
      </c>
      <c r="G159" s="14" t="str">
        <f t="shared" si="2"/>
        <v>3/13/2020|Deepak patil|207300</v>
      </c>
      <c r="H159" s="14" t="str">
        <f>IFNA(
vlookup(
  $G159,
  '_Working1_'!$B$2:$G1537,
  4,
  0
),
"-"
)</f>
        <v>Day</v>
      </c>
      <c r="I159" s="14" t="str">
        <f>IFNA(
vlookup(
  $G159,
  '_Working1_'!$B$2:$G1537,
  5,
  0
),
"-"
)</f>
        <v>Set 4</v>
      </c>
      <c r="J159" s="14" t="str">
        <f>IFNA(
vlookup(
  $G159,
  '_Working1_'!$B$2:$G1537,
  6,
  0
),
"-"
)</f>
        <v>24 head</v>
      </c>
    </row>
    <row r="160" ht="15.75" customHeight="1">
      <c r="A160" s="47" t="str">
        <f>IFERROR(__xludf.DUMMYFUNCTION("""COMPUTED_VALUE"""),43903.0)</f>
        <v>3/13/2020</v>
      </c>
      <c r="B160" s="27" t="str">
        <f>IFERROR(__xludf.DUMMYFUNCTION("""COMPUTED_VALUE"""),"Munna Kumar")</f>
        <v>Munna Kumar</v>
      </c>
      <c r="C160" s="27" t="str">
        <f>IFERROR(__xludf.DUMMYFUNCTION("""COMPUTED_VALUE"""),"Munna Kumar")</f>
        <v>Munna Kumar</v>
      </c>
      <c r="D160" s="27" t="str">
        <f t="shared" si="1"/>
        <v>3/13/2020|Munna Kumar</v>
      </c>
      <c r="E160" s="14" t="str">
        <f>IF(
A160,
IFNA(
vlookup(
  D160,
  '_Working2_'!$A$3:$B1158,
  2,
  0
),
0
),
"")</f>
        <v>0</v>
      </c>
      <c r="F160" s="14" t="str">
        <f>IF(
A160,
(E160/1000)*vlookup(
B160,
MasterData!$C$2:$G1000,
4,
0
)
,
"")</f>
        <v>0</v>
      </c>
      <c r="G160" s="14" t="str">
        <f t="shared" si="2"/>
        <v>3/13/2020|Munna Kumar|0</v>
      </c>
      <c r="H160" s="14" t="str">
        <f>IFNA(
vlookup(
  $G160,
  '_Working1_'!$B$2:$G1538,
  4,
  0
),
"-"
)</f>
        <v>-</v>
      </c>
      <c r="I160" s="14" t="str">
        <f>IFNA(
vlookup(
  $G160,
  '_Working1_'!$B$2:$G1538,
  5,
  0
),
"-"
)</f>
        <v>-</v>
      </c>
      <c r="J160" s="14" t="str">
        <f>IFNA(
vlookup(
  $G160,
  '_Working1_'!$B$2:$G1538,
  6,
  0
),
"-"
)</f>
        <v>-</v>
      </c>
    </row>
    <row r="161" ht="15.75" customHeight="1">
      <c r="A161" s="47" t="str">
        <f>IFERROR(__xludf.DUMMYFUNCTION("""COMPUTED_VALUE"""),43903.0)</f>
        <v>3/13/2020</v>
      </c>
      <c r="B161" s="27" t="str">
        <f>IFERROR(__xludf.DUMMYFUNCTION("""COMPUTED_VALUE"""),"Laxmikant")</f>
        <v>Laxmikant</v>
      </c>
      <c r="C161" s="27" t="str">
        <f>IFERROR(__xludf.DUMMYFUNCTION("""COMPUTED_VALUE"""),"Laxmikant")</f>
        <v>Laxmikant</v>
      </c>
      <c r="D161" s="27" t="str">
        <f t="shared" si="1"/>
        <v>3/13/2020|Laxmikant</v>
      </c>
      <c r="E161" s="14" t="str">
        <f>IF(
A161,
IFNA(
vlookup(
  D161,
  '_Working2_'!$A$3:$B1159,
  2,
  0
),
0
),
"")</f>
        <v>0</v>
      </c>
      <c r="F161" s="14" t="str">
        <f>IF(
A161,
(E161/1000)*vlookup(
B161,
MasterData!$C$2:$G1000,
4,
0
)
,
"")</f>
        <v>0</v>
      </c>
      <c r="G161" s="14" t="str">
        <f t="shared" si="2"/>
        <v>3/13/2020|Laxmikant|0</v>
      </c>
      <c r="H161" s="14" t="str">
        <f>IFNA(
vlookup(
  $G161,
  '_Working1_'!$B$2:$G1539,
  4,
  0
),
"-"
)</f>
        <v>-</v>
      </c>
      <c r="I161" s="14" t="str">
        <f>IFNA(
vlookup(
  $G161,
  '_Working1_'!$B$2:$G1539,
  5,
  0
),
"-"
)</f>
        <v>-</v>
      </c>
      <c r="J161" s="14" t="str">
        <f>IFNA(
vlookup(
  $G161,
  '_Working1_'!$B$2:$G1539,
  6,
  0
),
"-"
)</f>
        <v>-</v>
      </c>
    </row>
    <row r="162" ht="15.75" customHeight="1">
      <c r="A162" s="47" t="str">
        <f>IFERROR(__xludf.DUMMYFUNCTION("""COMPUTED_VALUE"""),43903.0)</f>
        <v>3/13/2020</v>
      </c>
      <c r="B162" s="27" t="str">
        <f>IFERROR(__xludf.DUMMYFUNCTION("""COMPUTED_VALUE"""),"Raj")</f>
        <v>Raj</v>
      </c>
      <c r="C162" s="27" t="str">
        <f>IFERROR(__xludf.DUMMYFUNCTION("""COMPUTED_VALUE"""),"Raj")</f>
        <v>Raj</v>
      </c>
      <c r="D162" s="27" t="str">
        <f t="shared" si="1"/>
        <v>3/13/2020|Raj</v>
      </c>
      <c r="E162" s="14" t="str">
        <f>IF(
A162,
IFNA(
vlookup(
  D162,
  '_Working2_'!$A$3:$B1160,
  2,
  0
),
0
),
"")</f>
        <v>231232</v>
      </c>
      <c r="F162" s="14" t="str">
        <f>IF(
A162,
(E162/1000)*vlookup(
B162,
MasterData!$C$2:$G1000,
4,
0
)
,
"")</f>
        <v>231.232</v>
      </c>
      <c r="G162" s="14" t="str">
        <f t="shared" si="2"/>
        <v>3/13/2020|Raj|231232</v>
      </c>
      <c r="H162" s="14" t="str">
        <f>IFNA(
vlookup(
  $G162,
  '_Working1_'!$B$2:$G1540,
  4,
  0
),
"-"
)</f>
        <v>Night</v>
      </c>
      <c r="I162" s="14" t="str">
        <f>IFNA(
vlookup(
  $G162,
  '_Working1_'!$B$2:$G1540,
  5,
  0
),
"-"
)</f>
        <v>Set 5</v>
      </c>
      <c r="J162" s="14" t="str">
        <f>IFNA(
vlookup(
  $G162,
  '_Working1_'!$B$2:$G1540,
  6,
  0
),
"-"
)</f>
        <v>SWF - 2</v>
      </c>
    </row>
    <row r="163" ht="15.75" customHeight="1">
      <c r="A163" s="47" t="str">
        <f>IFERROR(__xludf.DUMMYFUNCTION("""COMPUTED_VALUE"""),43903.0)</f>
        <v>3/13/2020</v>
      </c>
      <c r="B163" s="27" t="str">
        <f>IFERROR(__xludf.DUMMYFUNCTION("""COMPUTED_VALUE"""),"Anil")</f>
        <v>Anil</v>
      </c>
      <c r="C163" s="27" t="str">
        <f>IFERROR(__xludf.DUMMYFUNCTION("""COMPUTED_VALUE"""),"Anil")</f>
        <v>Anil</v>
      </c>
      <c r="D163" s="27" t="str">
        <f t="shared" si="1"/>
        <v>3/13/2020|Anil</v>
      </c>
      <c r="E163" s="14" t="str">
        <f>IF(
A163,
IFNA(
vlookup(
  D163,
  '_Working2_'!$A$3:$B1161,
  2,
  0
),
0
),
"")</f>
        <v>0</v>
      </c>
      <c r="F163" s="14" t="str">
        <f>IF(
A163,
(E163/1000)*vlookup(
B163,
MasterData!$C$2:$G1000,
4,
0
)
,
"")</f>
        <v>0</v>
      </c>
      <c r="G163" s="14" t="str">
        <f t="shared" si="2"/>
        <v>3/13/2020|Anil|0</v>
      </c>
      <c r="H163" s="14" t="str">
        <f>IFNA(
vlookup(
  $G163,
  '_Working1_'!$B$2:$G1541,
  4,
  0
),
"-"
)</f>
        <v>-</v>
      </c>
      <c r="I163" s="14" t="str">
        <f>IFNA(
vlookup(
  $G163,
  '_Working1_'!$B$2:$G1541,
  5,
  0
),
"-"
)</f>
        <v>-</v>
      </c>
      <c r="J163" s="14" t="str">
        <f>IFNA(
vlookup(
  $G163,
  '_Working1_'!$B$2:$G1541,
  6,
  0
),
"-"
)</f>
        <v>-</v>
      </c>
    </row>
    <row r="164" ht="15.75" customHeight="1">
      <c r="A164" s="47" t="str">
        <f>IFERROR(__xludf.DUMMYFUNCTION("""COMPUTED_VALUE"""),43903.0)</f>
        <v>3/13/2020</v>
      </c>
      <c r="B164" s="27" t="str">
        <f>IFERROR(__xludf.DUMMYFUNCTION("""COMPUTED_VALUE"""),"Niranjan")</f>
        <v>Niranjan</v>
      </c>
      <c r="C164" s="27" t="str">
        <f>IFERROR(__xludf.DUMMYFUNCTION("""COMPUTED_VALUE"""),"Niranjan")</f>
        <v>Niranjan</v>
      </c>
      <c r="D164" s="27" t="str">
        <f t="shared" si="1"/>
        <v>3/13/2020|Niranjan</v>
      </c>
      <c r="E164" s="14" t="str">
        <f>IF(
A164,
IFNA(
vlookup(
  D164,
  '_Working2_'!$A$3:$B1162,
  2,
  0
),
0
),
"")</f>
        <v>211480</v>
      </c>
      <c r="F164" s="14" t="str">
        <f>IF(
A164,
(E164/1000)*vlookup(
B164,
MasterData!$C$2:$G1000,
4,
0
)
,
"")</f>
        <v>211.48</v>
      </c>
      <c r="G164" s="14" t="str">
        <f t="shared" si="2"/>
        <v>3/13/2020|Niranjan|211480</v>
      </c>
      <c r="H164" s="14" t="str">
        <f>IFNA(
vlookup(
  $G164,
  '_Working1_'!$B$2:$G1542,
  4,
  0
),
"-"
)</f>
        <v>Day</v>
      </c>
      <c r="I164" s="14" t="str">
        <f>IFNA(
vlookup(
  $G164,
  '_Working1_'!$B$2:$G1542,
  5,
  0
),
"-"
)</f>
        <v>Set 3</v>
      </c>
      <c r="J164" s="14" t="str">
        <f>IFNA(
vlookup(
  $G164,
  '_Working1_'!$B$2:$G1542,
  6,
  0
),
"-"
)</f>
        <v>Mtex- 1</v>
      </c>
    </row>
    <row r="165" ht="15.75" customHeight="1">
      <c r="A165" s="47" t="str">
        <f>IFERROR(__xludf.DUMMYFUNCTION("""COMPUTED_VALUE"""),43903.0)</f>
        <v>3/13/2020</v>
      </c>
      <c r="B165" s="27" t="str">
        <f>IFERROR(__xludf.DUMMYFUNCTION("""COMPUTED_VALUE"""),"Arjun")</f>
        <v>Arjun</v>
      </c>
      <c r="C165" s="27" t="str">
        <f>IFERROR(__xludf.DUMMYFUNCTION("""COMPUTED_VALUE"""),"Arjun")</f>
        <v>Arjun</v>
      </c>
      <c r="D165" s="27" t="str">
        <f t="shared" si="1"/>
        <v>3/13/2020|Arjun</v>
      </c>
      <c r="E165" s="14" t="str">
        <f>IF(
A165,
IFNA(
vlookup(
  D165,
  '_Working2_'!$A$3:$B1163,
  2,
  0
),
0
),
"")</f>
        <v>186265</v>
      </c>
      <c r="F165" s="14" t="str">
        <f>IF(
A165,
(E165/1000)*vlookup(
B165,
MasterData!$C$2:$G1000,
4,
0
)
,
"")</f>
        <v>186.265</v>
      </c>
      <c r="G165" s="14" t="str">
        <f t="shared" si="2"/>
        <v>3/13/2020|Arjun|186265</v>
      </c>
      <c r="H165" s="14" t="str">
        <f>IFNA(
vlookup(
  $G165,
  '_Working1_'!$B$2:$G1543,
  4,
  0
),
"-"
)</f>
        <v>Day</v>
      </c>
      <c r="I165" s="14" t="str">
        <f>IFNA(
vlookup(
  $G165,
  '_Working1_'!$B$2:$G1543,
  5,
  0
),
"-"
)</f>
        <v>Set 5</v>
      </c>
      <c r="J165" s="14" t="str">
        <f>IFNA(
vlookup(
  $G165,
  '_Working1_'!$B$2:$G1543,
  6,
  0
),
"-"
)</f>
        <v>SWF - 2</v>
      </c>
    </row>
    <row r="166" ht="15.75" customHeight="1">
      <c r="A166" s="47" t="str">
        <f>IFERROR(__xludf.DUMMYFUNCTION("""COMPUTED_VALUE"""),43903.0)</f>
        <v>3/13/2020</v>
      </c>
      <c r="B166" s="27" t="str">
        <f>IFERROR(__xludf.DUMMYFUNCTION("""COMPUTED_VALUE"""),"Dhaneshwar")</f>
        <v>Dhaneshwar</v>
      </c>
      <c r="C166" s="27" t="str">
        <f>IFERROR(__xludf.DUMMYFUNCTION("""COMPUTED_VALUE"""),"Dhaneshwar")</f>
        <v>Dhaneshwar</v>
      </c>
      <c r="D166" s="27" t="str">
        <f t="shared" si="1"/>
        <v>3/13/2020|Dhaneshwar</v>
      </c>
      <c r="E166" s="14" t="str">
        <f>IF(
A166,
IFNA(
vlookup(
  D166,
  '_Working2_'!$A$3:$B1164,
  2,
  0
),
0
),
"")</f>
        <v>70412</v>
      </c>
      <c r="F166" s="14" t="str">
        <f>IF(
A166,
(E166/1000)*vlookup(
B166,
MasterData!$C$2:$G1000,
4,
0
)
,
"")</f>
        <v>70.412</v>
      </c>
      <c r="G166" s="14" t="str">
        <f t="shared" si="2"/>
        <v>3/13/2020|Dhaneshwar|70412</v>
      </c>
      <c r="H166" s="14" t="str">
        <f>IFNA(
vlookup(
  $G166,
  '_Working1_'!$B$2:$G1544,
  4,
  0
),
"-"
)</f>
        <v>Day</v>
      </c>
      <c r="I166" s="14" t="str">
        <f>IFNA(
vlookup(
  $G166,
  '_Working1_'!$B$2:$G1544,
  5,
  0
),
"-"
)</f>
        <v>Set 5</v>
      </c>
      <c r="J166" s="14" t="str">
        <f>IFNA(
vlookup(
  $G166,
  '_Working1_'!$B$2:$G1544,
  6,
  0
),
"-"
)</f>
        <v>SWF - 1</v>
      </c>
    </row>
    <row r="167" ht="15.75" customHeight="1">
      <c r="A167" s="47" t="str">
        <f>IFERROR(__xludf.DUMMYFUNCTION("""COMPUTED_VALUE"""),43904.0)</f>
        <v>3/14/2020</v>
      </c>
      <c r="B167" s="27" t="str">
        <f>IFERROR(__xludf.DUMMYFUNCTION("""COMPUTED_VALUE"""),"Keshav Patil")</f>
        <v>Keshav Patil</v>
      </c>
      <c r="C167" s="27" t="str">
        <f>IFERROR(__xludf.DUMMYFUNCTION("""COMPUTED_VALUE"""),"Keshav Patil")</f>
        <v>Keshav Patil</v>
      </c>
      <c r="D167" s="27" t="str">
        <f t="shared" si="1"/>
        <v>3/14/2020|Keshav Patil</v>
      </c>
      <c r="E167" s="14" t="str">
        <f>IF(
A167,
IFNA(
vlookup(
  D167,
  '_Working2_'!$A$3:$B1165,
  2,
  0
),
0
),
"")</f>
        <v>83142</v>
      </c>
      <c r="F167" s="14" t="str">
        <f>IF(
A167,
(E167/1000)*vlookup(
B167,
MasterData!$C$2:$G1000,
4,
0
)
,
"")</f>
        <v>83.142</v>
      </c>
      <c r="G167" s="14" t="str">
        <f t="shared" si="2"/>
        <v>3/14/2020|Keshav Patil|83142</v>
      </c>
      <c r="H167" s="14" t="str">
        <f>IFNA(
vlookup(
  $G167,
  '_Working1_'!$B$2:$G1545,
  4,
  0
),
"-"
)</f>
        <v>Day</v>
      </c>
      <c r="I167" s="14" t="str">
        <f>IFNA(
vlookup(
  $G167,
  '_Working1_'!$B$2:$G1545,
  5,
  0
),
"-"
)</f>
        <v>Set 1</v>
      </c>
      <c r="J167" s="14" t="str">
        <f>IFNA(
vlookup(
  $G167,
  '_Working1_'!$B$2:$G1545,
  6,
  0
),
"-"
)</f>
        <v>Sheen 2</v>
      </c>
    </row>
    <row r="168" ht="15.75" customHeight="1">
      <c r="A168" s="47" t="str">
        <f>IFERROR(__xludf.DUMMYFUNCTION("""COMPUTED_VALUE"""),43904.0)</f>
        <v>3/14/2020</v>
      </c>
      <c r="B168" s="27" t="str">
        <f>IFERROR(__xludf.DUMMYFUNCTION("""COMPUTED_VALUE"""),"Rahul")</f>
        <v>Rahul</v>
      </c>
      <c r="C168" s="27" t="str">
        <f>IFERROR(__xludf.DUMMYFUNCTION("""COMPUTED_VALUE"""),"Rahul")</f>
        <v>Rahul</v>
      </c>
      <c r="D168" s="27" t="str">
        <f t="shared" si="1"/>
        <v>3/14/2020|Rahul</v>
      </c>
      <c r="E168" s="14" t="str">
        <f>IF(
A168,
IFNA(
vlookup(
  D168,
  '_Working2_'!$A$3:$B1166,
  2,
  0
),
0
),
"")</f>
        <v>0</v>
      </c>
      <c r="F168" s="14" t="str">
        <f>IF(
A168,
(E168/1000)*vlookup(
B168,
MasterData!$C$2:$G1000,
4,
0
)
,
"")</f>
        <v>0</v>
      </c>
      <c r="G168" s="14" t="str">
        <f t="shared" si="2"/>
        <v>3/14/2020|Rahul|0</v>
      </c>
      <c r="H168" s="14" t="str">
        <f>IFNA(
vlookup(
  $G168,
  '_Working1_'!$B$2:$G1546,
  4,
  0
),
"-"
)</f>
        <v>-</v>
      </c>
      <c r="I168" s="14" t="str">
        <f>IFNA(
vlookup(
  $G168,
  '_Working1_'!$B$2:$G1546,
  5,
  0
),
"-"
)</f>
        <v>-</v>
      </c>
      <c r="J168" s="14" t="str">
        <f>IFNA(
vlookup(
  $G168,
  '_Working1_'!$B$2:$G1546,
  6,
  0
),
"-"
)</f>
        <v>-</v>
      </c>
    </row>
    <row r="169" ht="15.75" customHeight="1">
      <c r="A169" s="47" t="str">
        <f>IFERROR(__xludf.DUMMYFUNCTION("""COMPUTED_VALUE"""),43904.0)</f>
        <v>3/14/2020</v>
      </c>
      <c r="B169" s="27" t="str">
        <f>IFERROR(__xludf.DUMMYFUNCTION("""COMPUTED_VALUE"""),"Kayam")</f>
        <v>Kayam</v>
      </c>
      <c r="C169" s="27" t="str">
        <f>IFERROR(__xludf.DUMMYFUNCTION("""COMPUTED_VALUE"""),"Kayam")</f>
        <v>Kayam</v>
      </c>
      <c r="D169" s="27" t="str">
        <f t="shared" si="1"/>
        <v>3/14/2020|Kayam</v>
      </c>
      <c r="E169" s="14" t="str">
        <f>IF(
A169,
IFNA(
vlookup(
  D169,
  '_Working2_'!$A$3:$B1167,
  2,
  0
),
0
),
"")</f>
        <v>166602</v>
      </c>
      <c r="F169" s="14" t="str">
        <f>IF(
A169,
(E169/1000)*vlookup(
B169,
MasterData!$C$2:$G1000,
4,
0
)
,
"")</f>
        <v>166.602</v>
      </c>
      <c r="G169" s="14" t="str">
        <f t="shared" si="2"/>
        <v>3/14/2020|Kayam|166602</v>
      </c>
      <c r="H169" s="14" t="str">
        <f>IFNA(
vlookup(
  $G169,
  '_Working1_'!$B$2:$G1547,
  4,
  0
),
"-"
)</f>
        <v>Night</v>
      </c>
      <c r="I169" s="14" t="str">
        <f>IFNA(
vlookup(
  $G169,
  '_Working1_'!$B$2:$G1547,
  5,
  0
),
"-"
)</f>
        <v>Set 2</v>
      </c>
      <c r="J169" s="14" t="str">
        <f>IFNA(
vlookup(
  $G169,
  '_Working1_'!$B$2:$G1547,
  6,
  0
),
"-"
)</f>
        <v>Feiya - 2</v>
      </c>
    </row>
    <row r="170" ht="15.75" customHeight="1">
      <c r="A170" s="47" t="str">
        <f>IFERROR(__xludf.DUMMYFUNCTION("""COMPUTED_VALUE"""),43904.0)</f>
        <v>3/14/2020</v>
      </c>
      <c r="B170" s="27" t="str">
        <f>IFERROR(__xludf.DUMMYFUNCTION("""COMPUTED_VALUE"""),"Manish")</f>
        <v>Manish</v>
      </c>
      <c r="C170" s="27" t="str">
        <f>IFERROR(__xludf.DUMMYFUNCTION("""COMPUTED_VALUE"""),"Manish")</f>
        <v>Manish</v>
      </c>
      <c r="D170" s="27" t="str">
        <f t="shared" si="1"/>
        <v>3/14/2020|Manish</v>
      </c>
      <c r="E170" s="14" t="str">
        <f>IF(
A170,
IFNA(
vlookup(
  D170,
  '_Working2_'!$A$3:$B1168,
  2,
  0
),
0
),
"")</f>
        <v>0</v>
      </c>
      <c r="F170" s="14" t="str">
        <f>IF(
A170,
(E170/1000)*vlookup(
B170,
MasterData!$C$2:$G1000,
4,
0
)
,
"")</f>
        <v>0</v>
      </c>
      <c r="G170" s="14" t="str">
        <f t="shared" si="2"/>
        <v>3/14/2020|Manish|0</v>
      </c>
      <c r="H170" s="14" t="str">
        <f>IFNA(
vlookup(
  $G170,
  '_Working1_'!$B$2:$G1548,
  4,
  0
),
"-"
)</f>
        <v>-</v>
      </c>
      <c r="I170" s="14" t="str">
        <f>IFNA(
vlookup(
  $G170,
  '_Working1_'!$B$2:$G1548,
  5,
  0
),
"-"
)</f>
        <v>-</v>
      </c>
      <c r="J170" s="14" t="str">
        <f>IFNA(
vlookup(
  $G170,
  '_Working1_'!$B$2:$G1548,
  6,
  0
),
"-"
)</f>
        <v>-</v>
      </c>
    </row>
    <row r="171" ht="15.75" customHeight="1">
      <c r="A171" s="47" t="str">
        <f>IFERROR(__xludf.DUMMYFUNCTION("""COMPUTED_VALUE"""),43904.0)</f>
        <v>3/14/2020</v>
      </c>
      <c r="B171" s="27" t="str">
        <f>IFERROR(__xludf.DUMMYFUNCTION("""COMPUTED_VALUE"""),"Anand")</f>
        <v>Anand</v>
      </c>
      <c r="C171" s="27" t="str">
        <f>IFERROR(__xludf.DUMMYFUNCTION("""COMPUTED_VALUE"""),"Anand")</f>
        <v>Anand</v>
      </c>
      <c r="D171" s="27" t="str">
        <f t="shared" si="1"/>
        <v>3/14/2020|Anand</v>
      </c>
      <c r="E171" s="14" t="str">
        <f>IF(
A171,
IFNA(
vlookup(
  D171,
  '_Working2_'!$A$3:$B1169,
  2,
  0
),
0
),
"")</f>
        <v>167690</v>
      </c>
      <c r="F171" s="14" t="str">
        <f>IF(
A171,
(E171/1000)*vlookup(
B171,
MasterData!$C$2:$G1000,
4,
0
)
,
"")</f>
        <v>0</v>
      </c>
      <c r="G171" s="14" t="str">
        <f t="shared" si="2"/>
        <v>3/14/2020|Anand|167690</v>
      </c>
      <c r="H171" s="14" t="str">
        <f>IFNA(
vlookup(
  $G171,
  '_Working1_'!$B$2:$G1549,
  4,
  0
),
"-"
)</f>
        <v>Day</v>
      </c>
      <c r="I171" s="14" t="str">
        <f>IFNA(
vlookup(
  $G171,
  '_Working1_'!$B$2:$G1549,
  5,
  0
),
"-"
)</f>
        <v>Set 2</v>
      </c>
      <c r="J171" s="14" t="str">
        <f>IFNA(
vlookup(
  $G171,
  '_Working1_'!$B$2:$G1549,
  6,
  0
),
"-"
)</f>
        <v>Feiya - 2</v>
      </c>
    </row>
    <row r="172" ht="15.75" customHeight="1">
      <c r="A172" s="47" t="str">
        <f>IFERROR(__xludf.DUMMYFUNCTION("""COMPUTED_VALUE"""),43904.0)</f>
        <v>3/14/2020</v>
      </c>
      <c r="B172" s="27" t="str">
        <f>IFERROR(__xludf.DUMMYFUNCTION("""COMPUTED_VALUE"""),"Guddu")</f>
        <v>Guddu</v>
      </c>
      <c r="C172" s="27" t="str">
        <f>IFERROR(__xludf.DUMMYFUNCTION("""COMPUTED_VALUE"""),"Anand")</f>
        <v>Anand</v>
      </c>
      <c r="D172" s="27" t="str">
        <f t="shared" si="1"/>
        <v>3/14/2020|Guddu</v>
      </c>
      <c r="E172" s="14" t="str">
        <f>IF(
A172,
IFNA(
vlookup(
  D172,
  '_Working2_'!$A$3:$B1170,
  2,
  0
),
0
),
"")</f>
        <v>166186</v>
      </c>
      <c r="F172" s="14" t="str">
        <f>IF(
A172,
(E172/1000)*vlookup(
B172,
MasterData!$C$2:$G1000,
4,
0
)
,
"")</f>
        <v>33.2372</v>
      </c>
      <c r="G172" s="14" t="str">
        <f t="shared" si="2"/>
        <v>3/14/2020|Guddu|166186</v>
      </c>
      <c r="H172" s="14" t="str">
        <f>IFNA(
vlookup(
  $G172,
  '_Working1_'!$B$2:$G1550,
  4,
  0
),
"-"
)</f>
        <v>Day</v>
      </c>
      <c r="I172" s="14" t="str">
        <f>IFNA(
vlookup(
  $G172,
  '_Working1_'!$B$2:$G1550,
  5,
  0
),
"-"
)</f>
        <v>Set 2</v>
      </c>
      <c r="J172" s="14" t="str">
        <f>IFNA(
vlookup(
  $G172,
  '_Working1_'!$B$2:$G1550,
  6,
  0
),
"-"
)</f>
        <v>Mtex- 2</v>
      </c>
    </row>
    <row r="173" ht="15.75" customHeight="1">
      <c r="A173" s="47" t="str">
        <f>IFERROR(__xludf.DUMMYFUNCTION("""COMPUTED_VALUE"""),43904.0)</f>
        <v>3/14/2020</v>
      </c>
      <c r="B173" s="27" t="str">
        <f>IFERROR(__xludf.DUMMYFUNCTION("""COMPUTED_VALUE""")," Rakesh")</f>
        <v> Rakesh</v>
      </c>
      <c r="C173" s="27" t="str">
        <f>IFERROR(__xludf.DUMMYFUNCTION("""COMPUTED_VALUE"""),"Anand")</f>
        <v>Anand</v>
      </c>
      <c r="D173" s="27" t="str">
        <f t="shared" si="1"/>
        <v>3/14/2020| Rakesh</v>
      </c>
      <c r="E173" s="14" t="str">
        <f>IF(
A173,
IFNA(
vlookup(
  D173,
  '_Working2_'!$A$3:$B1171,
  2,
  0
),
0
),
"")</f>
        <v>0</v>
      </c>
      <c r="F173" s="14" t="str">
        <f>IF(
A173,
(E173/1000)*vlookup(
B173,
MasterData!$C$2:$G1000,
4,
0
)
,
"")</f>
        <v>0</v>
      </c>
      <c r="G173" s="14" t="str">
        <f t="shared" si="2"/>
        <v>3/14/2020| Rakesh|0</v>
      </c>
      <c r="H173" s="14" t="str">
        <f>IFNA(
vlookup(
  $G173,
  '_Working1_'!$B$2:$G1551,
  4,
  0
),
"-"
)</f>
        <v>-</v>
      </c>
      <c r="I173" s="14" t="str">
        <f>IFNA(
vlookup(
  $G173,
  '_Working1_'!$B$2:$G1551,
  5,
  0
),
"-"
)</f>
        <v>-</v>
      </c>
      <c r="J173" s="14" t="str">
        <f>IFNA(
vlookup(
  $G173,
  '_Working1_'!$B$2:$G1551,
  6,
  0
),
"-"
)</f>
        <v>-</v>
      </c>
    </row>
    <row r="174" ht="15.75" customHeight="1">
      <c r="A174" s="47" t="str">
        <f>IFERROR(__xludf.DUMMYFUNCTION("""COMPUTED_VALUE"""),43904.0)</f>
        <v>3/14/2020</v>
      </c>
      <c r="B174" s="27" t="str">
        <f>IFERROR(__xludf.DUMMYFUNCTION("""COMPUTED_VALUE"""),"Deepak patil")</f>
        <v>Deepak patil</v>
      </c>
      <c r="C174" s="27" t="str">
        <f>IFERROR(__xludf.DUMMYFUNCTION("""COMPUTED_VALUE"""),"Deepak patil")</f>
        <v>Deepak patil</v>
      </c>
      <c r="D174" s="27" t="str">
        <f t="shared" si="1"/>
        <v>3/14/2020|Deepak patil</v>
      </c>
      <c r="E174" s="14" t="str">
        <f>IF(
A174,
IFNA(
vlookup(
  D174,
  '_Working2_'!$A$3:$B1172,
  2,
  0
),
0
),
"")</f>
        <v>210335</v>
      </c>
      <c r="F174" s="14" t="str">
        <f>IF(
A174,
(E174/1000)*vlookup(
B174,
MasterData!$C$2:$G1000,
4,
0
)
,
"")</f>
        <v>210.335</v>
      </c>
      <c r="G174" s="14" t="str">
        <f t="shared" si="2"/>
        <v>3/14/2020|Deepak patil|210335</v>
      </c>
      <c r="H174" s="14" t="str">
        <f>IFNA(
vlookup(
  $G174,
  '_Working1_'!$B$2:$G1552,
  4,
  0
),
"-"
)</f>
        <v>Day</v>
      </c>
      <c r="I174" s="14" t="str">
        <f>IFNA(
vlookup(
  $G174,
  '_Working1_'!$B$2:$G1552,
  5,
  0
),
"-"
)</f>
        <v>Set 4</v>
      </c>
      <c r="J174" s="14" t="str">
        <f>IFNA(
vlookup(
  $G174,
  '_Working1_'!$B$2:$G1552,
  6,
  0
),
"-"
)</f>
        <v>24 head</v>
      </c>
    </row>
    <row r="175" ht="15.75" customHeight="1">
      <c r="A175" s="47" t="str">
        <f>IFERROR(__xludf.DUMMYFUNCTION("""COMPUTED_VALUE"""),43904.0)</f>
        <v>3/14/2020</v>
      </c>
      <c r="B175" s="27" t="str">
        <f>IFERROR(__xludf.DUMMYFUNCTION("""COMPUTED_VALUE"""),"Munna Kumar")</f>
        <v>Munna Kumar</v>
      </c>
      <c r="C175" s="27" t="str">
        <f>IFERROR(__xludf.DUMMYFUNCTION("""COMPUTED_VALUE"""),"Munna Kumar")</f>
        <v>Munna Kumar</v>
      </c>
      <c r="D175" s="27" t="str">
        <f t="shared" si="1"/>
        <v>3/14/2020|Munna Kumar</v>
      </c>
      <c r="E175" s="14" t="str">
        <f>IF(
A175,
IFNA(
vlookup(
  D175,
  '_Working2_'!$A$3:$B1173,
  2,
  0
),
0
),
"")</f>
        <v>0</v>
      </c>
      <c r="F175" s="14" t="str">
        <f>IF(
A175,
(E175/1000)*vlookup(
B175,
MasterData!$C$2:$G1000,
4,
0
)
,
"")</f>
        <v>0</v>
      </c>
      <c r="G175" s="14" t="str">
        <f t="shared" si="2"/>
        <v>3/14/2020|Munna Kumar|0</v>
      </c>
      <c r="H175" s="14" t="str">
        <f>IFNA(
vlookup(
  $G175,
  '_Working1_'!$B$2:$G1553,
  4,
  0
),
"-"
)</f>
        <v>-</v>
      </c>
      <c r="I175" s="14" t="str">
        <f>IFNA(
vlookup(
  $G175,
  '_Working1_'!$B$2:$G1553,
  5,
  0
),
"-"
)</f>
        <v>-</v>
      </c>
      <c r="J175" s="14" t="str">
        <f>IFNA(
vlookup(
  $G175,
  '_Working1_'!$B$2:$G1553,
  6,
  0
),
"-"
)</f>
        <v>-</v>
      </c>
    </row>
    <row r="176" ht="15.75" customHeight="1">
      <c r="A176" s="47" t="str">
        <f>IFERROR(__xludf.DUMMYFUNCTION("""COMPUTED_VALUE"""),43904.0)</f>
        <v>3/14/2020</v>
      </c>
      <c r="B176" s="27" t="str">
        <f>IFERROR(__xludf.DUMMYFUNCTION("""COMPUTED_VALUE"""),"Laxmikant")</f>
        <v>Laxmikant</v>
      </c>
      <c r="C176" s="27" t="str">
        <f>IFERROR(__xludf.DUMMYFUNCTION("""COMPUTED_VALUE"""),"Laxmikant")</f>
        <v>Laxmikant</v>
      </c>
      <c r="D176" s="27" t="str">
        <f t="shared" si="1"/>
        <v>3/14/2020|Laxmikant</v>
      </c>
      <c r="E176" s="14" t="str">
        <f>IF(
A176,
IFNA(
vlookup(
  D176,
  '_Working2_'!$A$3:$B1174,
  2,
  0
),
0
),
"")</f>
        <v>205842</v>
      </c>
      <c r="F176" s="14" t="str">
        <f>IF(
A176,
(E176/1000)*vlookup(
B176,
MasterData!$C$2:$G1000,
4,
0
)
,
"")</f>
        <v>205.842</v>
      </c>
      <c r="G176" s="14" t="str">
        <f t="shared" si="2"/>
        <v>3/14/2020|Laxmikant|205842</v>
      </c>
      <c r="H176" s="14" t="str">
        <f>IFNA(
vlookup(
  $G176,
  '_Working1_'!$B$2:$G1554,
  4,
  0
),
"-"
)</f>
        <v>Night</v>
      </c>
      <c r="I176" s="14" t="str">
        <f>IFNA(
vlookup(
  $G176,
  '_Working1_'!$B$2:$G1554,
  5,
  0
),
"-"
)</f>
        <v>Set 5</v>
      </c>
      <c r="J176" s="14" t="str">
        <f>IFNA(
vlookup(
  $G176,
  '_Working1_'!$B$2:$G1554,
  6,
  0
),
"-"
)</f>
        <v>SWF - 1</v>
      </c>
    </row>
    <row r="177" ht="15.75" customHeight="1">
      <c r="A177" s="47" t="str">
        <f>IFERROR(__xludf.DUMMYFUNCTION("""COMPUTED_VALUE"""),43904.0)</f>
        <v>3/14/2020</v>
      </c>
      <c r="B177" s="27" t="str">
        <f>IFERROR(__xludf.DUMMYFUNCTION("""COMPUTED_VALUE"""),"Raj")</f>
        <v>Raj</v>
      </c>
      <c r="C177" s="27" t="str">
        <f>IFERROR(__xludf.DUMMYFUNCTION("""COMPUTED_VALUE"""),"Raj")</f>
        <v>Raj</v>
      </c>
      <c r="D177" s="27" t="str">
        <f t="shared" si="1"/>
        <v>3/14/2020|Raj</v>
      </c>
      <c r="E177" s="14" t="str">
        <f>IF(
A177,
IFNA(
vlookup(
  D177,
  '_Working2_'!$A$3:$B1175,
  2,
  0
),
0
),
"")</f>
        <v>0</v>
      </c>
      <c r="F177" s="14" t="str">
        <f>IF(
A177,
(E177/1000)*vlookup(
B177,
MasterData!$C$2:$G1000,
4,
0
)
,
"")</f>
        <v>0</v>
      </c>
      <c r="G177" s="14" t="str">
        <f t="shared" si="2"/>
        <v>3/14/2020|Raj|0</v>
      </c>
      <c r="H177" s="14" t="str">
        <f>IFNA(
vlookup(
  $G177,
  '_Working1_'!$B$2:$G1555,
  4,
  0
),
"-"
)</f>
        <v>Night</v>
      </c>
      <c r="I177" s="14" t="str">
        <f>IFNA(
vlookup(
  $G177,
  '_Working1_'!$B$2:$G1555,
  5,
  0
),
"-"
)</f>
        <v>Set 5</v>
      </c>
      <c r="J177" s="14" t="str">
        <f>IFNA(
vlookup(
  $G177,
  '_Working1_'!$B$2:$G1555,
  6,
  0
),
"-"
)</f>
        <v>SWF - 2</v>
      </c>
    </row>
    <row r="178" ht="15.75" customHeight="1">
      <c r="A178" s="47" t="str">
        <f>IFERROR(__xludf.DUMMYFUNCTION("""COMPUTED_VALUE"""),43904.0)</f>
        <v>3/14/2020</v>
      </c>
      <c r="B178" s="27" t="str">
        <f>IFERROR(__xludf.DUMMYFUNCTION("""COMPUTED_VALUE"""),"Anil")</f>
        <v>Anil</v>
      </c>
      <c r="C178" s="27" t="str">
        <f>IFERROR(__xludf.DUMMYFUNCTION("""COMPUTED_VALUE"""),"Anil")</f>
        <v>Anil</v>
      </c>
      <c r="D178" s="27" t="str">
        <f t="shared" si="1"/>
        <v>3/14/2020|Anil</v>
      </c>
      <c r="E178" s="14" t="str">
        <f>IF(
A178,
IFNA(
vlookup(
  D178,
  '_Working2_'!$A$3:$B1176,
  2,
  0
),
0
),
"")</f>
        <v>0</v>
      </c>
      <c r="F178" s="14" t="str">
        <f>IF(
A178,
(E178/1000)*vlookup(
B178,
MasterData!$C$2:$G1000,
4,
0
)
,
"")</f>
        <v>0</v>
      </c>
      <c r="G178" s="14" t="str">
        <f t="shared" si="2"/>
        <v>3/14/2020|Anil|0</v>
      </c>
      <c r="H178" s="14" t="str">
        <f>IFNA(
vlookup(
  $G178,
  '_Working1_'!$B$2:$G1556,
  4,
  0
),
"-"
)</f>
        <v>-</v>
      </c>
      <c r="I178" s="14" t="str">
        <f>IFNA(
vlookup(
  $G178,
  '_Working1_'!$B$2:$G1556,
  5,
  0
),
"-"
)</f>
        <v>-</v>
      </c>
      <c r="J178" s="14" t="str">
        <f>IFNA(
vlookup(
  $G178,
  '_Working1_'!$B$2:$G1556,
  6,
  0
),
"-"
)</f>
        <v>-</v>
      </c>
    </row>
    <row r="179" ht="15.75" customHeight="1">
      <c r="A179" s="47" t="str">
        <f>IFERROR(__xludf.DUMMYFUNCTION("""COMPUTED_VALUE"""),43904.0)</f>
        <v>3/14/2020</v>
      </c>
      <c r="B179" s="27" t="str">
        <f>IFERROR(__xludf.DUMMYFUNCTION("""COMPUTED_VALUE"""),"Niranjan")</f>
        <v>Niranjan</v>
      </c>
      <c r="C179" s="27" t="str">
        <f>IFERROR(__xludf.DUMMYFUNCTION("""COMPUTED_VALUE"""),"Niranjan")</f>
        <v>Niranjan</v>
      </c>
      <c r="D179" s="27" t="str">
        <f t="shared" si="1"/>
        <v>3/14/2020|Niranjan</v>
      </c>
      <c r="E179" s="14" t="str">
        <f>IF(
A179,
IFNA(
vlookup(
  D179,
  '_Working2_'!$A$3:$B1177,
  2,
  0
),
0
),
"")</f>
        <v>0</v>
      </c>
      <c r="F179" s="14" t="str">
        <f>IF(
A179,
(E179/1000)*vlookup(
B179,
MasterData!$C$2:$G1000,
4,
0
)
,
"")</f>
        <v>0</v>
      </c>
      <c r="G179" s="14" t="str">
        <f t="shared" si="2"/>
        <v>3/14/2020|Niranjan|0</v>
      </c>
      <c r="H179" s="14" t="str">
        <f>IFNA(
vlookup(
  $G179,
  '_Working1_'!$B$2:$G1557,
  4,
  0
),
"-"
)</f>
        <v>-</v>
      </c>
      <c r="I179" s="14" t="str">
        <f>IFNA(
vlookup(
  $G179,
  '_Working1_'!$B$2:$G1557,
  5,
  0
),
"-"
)</f>
        <v>-</v>
      </c>
      <c r="J179" s="14" t="str">
        <f>IFNA(
vlookup(
  $G179,
  '_Working1_'!$B$2:$G1557,
  6,
  0
),
"-"
)</f>
        <v>-</v>
      </c>
    </row>
    <row r="180" ht="15.75" customHeight="1">
      <c r="A180" s="47" t="str">
        <f>IFERROR(__xludf.DUMMYFUNCTION("""COMPUTED_VALUE"""),43904.0)</f>
        <v>3/14/2020</v>
      </c>
      <c r="B180" s="27" t="str">
        <f>IFERROR(__xludf.DUMMYFUNCTION("""COMPUTED_VALUE"""),"Arjun")</f>
        <v>Arjun</v>
      </c>
      <c r="C180" s="27" t="str">
        <f>IFERROR(__xludf.DUMMYFUNCTION("""COMPUTED_VALUE"""),"Arjun")</f>
        <v>Arjun</v>
      </c>
      <c r="D180" s="27" t="str">
        <f t="shared" si="1"/>
        <v>3/14/2020|Arjun</v>
      </c>
      <c r="E180" s="14" t="str">
        <f>IF(
A180,
IFNA(
vlookup(
  D180,
  '_Working2_'!$A$3:$B1178,
  2,
  0
),
0
),
"")</f>
        <v>205431</v>
      </c>
      <c r="F180" s="14" t="str">
        <f>IF(
A180,
(E180/1000)*vlookup(
B180,
MasterData!$C$2:$G1000,
4,
0
)
,
"")</f>
        <v>205.431</v>
      </c>
      <c r="G180" s="14" t="str">
        <f t="shared" si="2"/>
        <v>3/14/2020|Arjun|205431</v>
      </c>
      <c r="H180" s="14" t="str">
        <f>IFNA(
vlookup(
  $G180,
  '_Working1_'!$B$2:$G1558,
  4,
  0
),
"-"
)</f>
        <v>Day</v>
      </c>
      <c r="I180" s="14" t="str">
        <f>IFNA(
vlookup(
  $G180,
  '_Working1_'!$B$2:$G1558,
  5,
  0
),
"-"
)</f>
        <v>Set 5</v>
      </c>
      <c r="J180" s="14" t="str">
        <f>IFNA(
vlookup(
  $G180,
  '_Working1_'!$B$2:$G1558,
  6,
  0
),
"-"
)</f>
        <v>SWF - 2</v>
      </c>
    </row>
    <row r="181" ht="15.75" customHeight="1">
      <c r="A181" s="47" t="str">
        <f>IFERROR(__xludf.DUMMYFUNCTION("""COMPUTED_VALUE"""),43904.0)</f>
        <v>3/14/2020</v>
      </c>
      <c r="B181" s="27" t="str">
        <f>IFERROR(__xludf.DUMMYFUNCTION("""COMPUTED_VALUE"""),"Dhaneshwar")</f>
        <v>Dhaneshwar</v>
      </c>
      <c r="C181" s="27" t="str">
        <f>IFERROR(__xludf.DUMMYFUNCTION("""COMPUTED_VALUE"""),"Dhaneshwar")</f>
        <v>Dhaneshwar</v>
      </c>
      <c r="D181" s="27" t="str">
        <f t="shared" si="1"/>
        <v>3/14/2020|Dhaneshwar</v>
      </c>
      <c r="E181" s="14" t="str">
        <f>IF(
A181,
IFNA(
vlookup(
  D181,
  '_Working2_'!$A$3:$B1179,
  2,
  0
),
0
),
"")</f>
        <v>218340</v>
      </c>
      <c r="F181" s="14" t="str">
        <f>IF(
A181,
(E181/1000)*vlookup(
B181,
MasterData!$C$2:$G1000,
4,
0
)
,
"")</f>
        <v>218.34</v>
      </c>
      <c r="G181" s="14" t="str">
        <f t="shared" si="2"/>
        <v>3/14/2020|Dhaneshwar|218340</v>
      </c>
      <c r="H181" s="14" t="str">
        <f>IFNA(
vlookup(
  $G181,
  '_Working1_'!$B$2:$G1559,
  4,
  0
),
"-"
)</f>
        <v>Day</v>
      </c>
      <c r="I181" s="14" t="str">
        <f>IFNA(
vlookup(
  $G181,
  '_Working1_'!$B$2:$G1559,
  5,
  0
),
"-"
)</f>
        <v>Set 5</v>
      </c>
      <c r="J181" s="14" t="str">
        <f>IFNA(
vlookup(
  $G181,
  '_Working1_'!$B$2:$G1559,
  6,
  0
),
"-"
)</f>
        <v>SWF - 1</v>
      </c>
    </row>
    <row r="182" ht="15.75" customHeight="1">
      <c r="A182" s="47" t="str">
        <f>IFERROR(__xludf.DUMMYFUNCTION("""COMPUTED_VALUE"""),43906.0)</f>
        <v>3/16/2020</v>
      </c>
      <c r="B182" s="27" t="str">
        <f>IFERROR(__xludf.DUMMYFUNCTION("""COMPUTED_VALUE"""),"Keshav Patil")</f>
        <v>Keshav Patil</v>
      </c>
      <c r="C182" s="27" t="str">
        <f>IFERROR(__xludf.DUMMYFUNCTION("""COMPUTED_VALUE"""),"Keshav Patil")</f>
        <v>Keshav Patil</v>
      </c>
      <c r="D182" s="27" t="str">
        <f t="shared" si="1"/>
        <v>3/16/2020|Keshav Patil</v>
      </c>
      <c r="E182" s="14" t="str">
        <f>IF(
A182,
IFNA(
vlookup(
  D182,
  '_Working2_'!$A$3:$B1180,
  2,
  0
),
0
),
"")</f>
        <v>0</v>
      </c>
      <c r="F182" s="14" t="str">
        <f>IF(
A182,
(E182/1000)*vlookup(
B182,
MasterData!$C$2:$G1000,
4,
0
)
,
"")</f>
        <v>0</v>
      </c>
      <c r="G182" s="14" t="str">
        <f t="shared" si="2"/>
        <v>3/16/2020|Keshav Patil|0</v>
      </c>
      <c r="H182" s="14" t="str">
        <f>IFNA(
vlookup(
  $G182,
  '_Working1_'!$B$2:$G1560,
  4,
  0
),
"-"
)</f>
        <v>Night</v>
      </c>
      <c r="I182" s="14" t="str">
        <f>IFNA(
vlookup(
  $G182,
  '_Working1_'!$B$2:$G1560,
  5,
  0
),
"-"
)</f>
        <v>Set 1</v>
      </c>
      <c r="J182" s="14" t="str">
        <f>IFNA(
vlookup(
  $G182,
  '_Working1_'!$B$2:$G1560,
  6,
  0
),
"-"
)</f>
        <v>Sheen 1</v>
      </c>
    </row>
    <row r="183" ht="15.75" customHeight="1">
      <c r="A183" s="47" t="str">
        <f>IFERROR(__xludf.DUMMYFUNCTION("""COMPUTED_VALUE"""),43906.0)</f>
        <v>3/16/2020</v>
      </c>
      <c r="B183" s="27" t="str">
        <f>IFERROR(__xludf.DUMMYFUNCTION("""COMPUTED_VALUE"""),"Rahul")</f>
        <v>Rahul</v>
      </c>
      <c r="C183" s="27" t="str">
        <f>IFERROR(__xludf.DUMMYFUNCTION("""COMPUTED_VALUE"""),"Rahul")</f>
        <v>Rahul</v>
      </c>
      <c r="D183" s="27" t="str">
        <f t="shared" si="1"/>
        <v>3/16/2020|Rahul</v>
      </c>
      <c r="E183" s="14" t="str">
        <f>IF(
A183,
IFNA(
vlookup(
  D183,
  '_Working2_'!$A$3:$B1181,
  2,
  0
),
0
),
"")</f>
        <v>180661</v>
      </c>
      <c r="F183" s="14" t="str">
        <f>IF(
A183,
(E183/1000)*vlookup(
B183,
MasterData!$C$2:$G1000,
4,
0
)
,
"")</f>
        <v>180.661</v>
      </c>
      <c r="G183" s="14" t="str">
        <f t="shared" si="2"/>
        <v>3/16/2020|Rahul|180661</v>
      </c>
      <c r="H183" s="14" t="str">
        <f>IFNA(
vlookup(
  $G183,
  '_Working1_'!$B$2:$G1561,
  4,
  0
),
"-"
)</f>
        <v>Day</v>
      </c>
      <c r="I183" s="14" t="str">
        <f>IFNA(
vlookup(
  $G183,
  '_Working1_'!$B$2:$G1561,
  5,
  0
),
"-"
)</f>
        <v>Set 4</v>
      </c>
      <c r="J183" s="14" t="str">
        <f>IFNA(
vlookup(
  $G183,
  '_Working1_'!$B$2:$G1561,
  6,
  0
),
"-"
)</f>
        <v>Feiya- 16</v>
      </c>
    </row>
    <row r="184" ht="15.75" customHeight="1">
      <c r="A184" s="47" t="str">
        <f>IFERROR(__xludf.DUMMYFUNCTION("""COMPUTED_VALUE"""),43906.0)</f>
        <v>3/16/2020</v>
      </c>
      <c r="B184" s="27" t="str">
        <f>IFERROR(__xludf.DUMMYFUNCTION("""COMPUTED_VALUE"""),"Kayam")</f>
        <v>Kayam</v>
      </c>
      <c r="C184" s="27" t="str">
        <f>IFERROR(__xludf.DUMMYFUNCTION("""COMPUTED_VALUE"""),"Kayam")</f>
        <v>Kayam</v>
      </c>
      <c r="D184" s="27" t="str">
        <f t="shared" si="1"/>
        <v>3/16/2020|Kayam</v>
      </c>
      <c r="E184" s="14" t="str">
        <f>IF(
A184,
IFNA(
vlookup(
  D184,
  '_Working2_'!$A$3:$B1182,
  2,
  0
),
0
),
"")</f>
        <v>203152</v>
      </c>
      <c r="F184" s="14" t="str">
        <f>IF(
A184,
(E184/1000)*vlookup(
B184,
MasterData!$C$2:$G1000,
4,
0
)
,
"")</f>
        <v>203.152</v>
      </c>
      <c r="G184" s="14" t="str">
        <f t="shared" si="2"/>
        <v>3/16/2020|Kayam|203152</v>
      </c>
      <c r="H184" s="14" t="str">
        <f>IFNA(
vlookup(
  $G184,
  '_Working1_'!$B$2:$G1562,
  4,
  0
),
"-"
)</f>
        <v>Day</v>
      </c>
      <c r="I184" s="14" t="str">
        <f>IFNA(
vlookup(
  $G184,
  '_Working1_'!$B$2:$G1562,
  5,
  0
),
"-"
)</f>
        <v>Set 2</v>
      </c>
      <c r="J184" s="14" t="str">
        <f>IFNA(
vlookup(
  $G184,
  '_Working1_'!$B$2:$G1562,
  6,
  0
),
"-"
)</f>
        <v>Feiya - 2</v>
      </c>
    </row>
    <row r="185" ht="15.75" customHeight="1">
      <c r="A185" s="47" t="str">
        <f>IFERROR(__xludf.DUMMYFUNCTION("""COMPUTED_VALUE"""),43906.0)</f>
        <v>3/16/2020</v>
      </c>
      <c r="B185" s="27" t="str">
        <f>IFERROR(__xludf.DUMMYFUNCTION("""COMPUTED_VALUE"""),"Manish")</f>
        <v>Manish</v>
      </c>
      <c r="C185" s="27" t="str">
        <f>IFERROR(__xludf.DUMMYFUNCTION("""COMPUTED_VALUE"""),"Manish")</f>
        <v>Manish</v>
      </c>
      <c r="D185" s="27" t="str">
        <f t="shared" si="1"/>
        <v>3/16/2020|Manish</v>
      </c>
      <c r="E185" s="14" t="str">
        <f>IF(
A185,
IFNA(
vlookup(
  D185,
  '_Working2_'!$A$3:$B1183,
  2,
  0
),
0
),
"")</f>
        <v>0</v>
      </c>
      <c r="F185" s="14" t="str">
        <f>IF(
A185,
(E185/1000)*vlookup(
B185,
MasterData!$C$2:$G1000,
4,
0
)
,
"")</f>
        <v>0</v>
      </c>
      <c r="G185" s="14" t="str">
        <f t="shared" si="2"/>
        <v>3/16/2020|Manish|0</v>
      </c>
      <c r="H185" s="14" t="str">
        <f>IFNA(
vlookup(
  $G185,
  '_Working1_'!$B$2:$G1563,
  4,
  0
),
"-"
)</f>
        <v>-</v>
      </c>
      <c r="I185" s="14" t="str">
        <f>IFNA(
vlookup(
  $G185,
  '_Working1_'!$B$2:$G1563,
  5,
  0
),
"-"
)</f>
        <v>-</v>
      </c>
      <c r="J185" s="14" t="str">
        <f>IFNA(
vlookup(
  $G185,
  '_Working1_'!$B$2:$G1563,
  6,
  0
),
"-"
)</f>
        <v>-</v>
      </c>
    </row>
    <row r="186" ht="15.75" customHeight="1">
      <c r="A186" s="47" t="str">
        <f>IFERROR(__xludf.DUMMYFUNCTION("""COMPUTED_VALUE"""),43906.0)</f>
        <v>3/16/2020</v>
      </c>
      <c r="B186" s="27" t="str">
        <f>IFERROR(__xludf.DUMMYFUNCTION("""COMPUTED_VALUE"""),"Anand")</f>
        <v>Anand</v>
      </c>
      <c r="C186" s="27" t="str">
        <f>IFERROR(__xludf.DUMMYFUNCTION("""COMPUTED_VALUE"""),"Anand")</f>
        <v>Anand</v>
      </c>
      <c r="D186" s="27" t="str">
        <f t="shared" si="1"/>
        <v>3/16/2020|Anand</v>
      </c>
      <c r="E186" s="14" t="str">
        <f>IF(
A186,
IFNA(
vlookup(
  D186,
  '_Working2_'!$A$3:$B1184,
  2,
  0
),
0
),
"")</f>
        <v>178893</v>
      </c>
      <c r="F186" s="14" t="str">
        <f>IF(
A186,
(E186/1000)*vlookup(
B186,
MasterData!$C$2:$G1000,
4,
0
)
,
"")</f>
        <v>0</v>
      </c>
      <c r="G186" s="14" t="str">
        <f t="shared" si="2"/>
        <v>3/16/2020|Anand|178893</v>
      </c>
      <c r="H186" s="14" t="str">
        <f>IFNA(
vlookup(
  $G186,
  '_Working1_'!$B$2:$G1564,
  4,
  0
),
"-"
)</f>
        <v>Day</v>
      </c>
      <c r="I186" s="14" t="str">
        <f>IFNA(
vlookup(
  $G186,
  '_Working1_'!$B$2:$G1564,
  5,
  0
),
"-"
)</f>
        <v>Set 3</v>
      </c>
      <c r="J186" s="14" t="str">
        <f>IFNA(
vlookup(
  $G186,
  '_Working1_'!$B$2:$G1564,
  6,
  0
),
"-"
)</f>
        <v>Mtex- 1</v>
      </c>
    </row>
    <row r="187" ht="15.75" customHeight="1">
      <c r="A187" s="47" t="str">
        <f>IFERROR(__xludf.DUMMYFUNCTION("""COMPUTED_VALUE"""),43906.0)</f>
        <v>3/16/2020</v>
      </c>
      <c r="B187" s="27" t="str">
        <f>IFERROR(__xludf.DUMMYFUNCTION("""COMPUTED_VALUE"""),"Guddu")</f>
        <v>Guddu</v>
      </c>
      <c r="C187" s="27" t="str">
        <f>IFERROR(__xludf.DUMMYFUNCTION("""COMPUTED_VALUE"""),"Anand")</f>
        <v>Anand</v>
      </c>
      <c r="D187" s="27" t="str">
        <f t="shared" si="1"/>
        <v>3/16/2020|Guddu</v>
      </c>
      <c r="E187" s="14" t="str">
        <f>IF(
A187,
IFNA(
vlookup(
  D187,
  '_Working2_'!$A$3:$B1185,
  2,
  0
),
0
),
"")</f>
        <v>216424</v>
      </c>
      <c r="F187" s="14" t="str">
        <f>IF(
A187,
(E187/1000)*vlookup(
B187,
MasterData!$C$2:$G1000,
4,
0
)
,
"")</f>
        <v>43.2848</v>
      </c>
      <c r="G187" s="14" t="str">
        <f t="shared" si="2"/>
        <v>3/16/2020|Guddu|216424</v>
      </c>
      <c r="H187" s="14" t="str">
        <f>IFNA(
vlookup(
  $G187,
  '_Working1_'!$B$2:$G1565,
  4,
  0
),
"-"
)</f>
        <v>Day</v>
      </c>
      <c r="I187" s="14" t="str">
        <f>IFNA(
vlookup(
  $G187,
  '_Working1_'!$B$2:$G1565,
  5,
  0
),
"-"
)</f>
        <v>Set 3</v>
      </c>
      <c r="J187" s="14" t="str">
        <f>IFNA(
vlookup(
  $G187,
  '_Working1_'!$B$2:$G1565,
  6,
  0
),
"-"
)</f>
        <v>Feiya - 1</v>
      </c>
    </row>
    <row r="188" ht="15.75" customHeight="1">
      <c r="A188" s="47" t="str">
        <f>IFERROR(__xludf.DUMMYFUNCTION("""COMPUTED_VALUE"""),43906.0)</f>
        <v>3/16/2020</v>
      </c>
      <c r="B188" s="27" t="str">
        <f>IFERROR(__xludf.DUMMYFUNCTION("""COMPUTED_VALUE""")," Rakesh")</f>
        <v> Rakesh</v>
      </c>
      <c r="C188" s="27" t="str">
        <f>IFERROR(__xludf.DUMMYFUNCTION("""COMPUTED_VALUE"""),"Anand")</f>
        <v>Anand</v>
      </c>
      <c r="D188" s="27" t="str">
        <f t="shared" si="1"/>
        <v>3/16/2020| Rakesh</v>
      </c>
      <c r="E188" s="14" t="str">
        <f>IF(
A188,
IFNA(
vlookup(
  D188,
  '_Working2_'!$A$3:$B1186,
  2,
  0
),
0
),
"")</f>
        <v>0</v>
      </c>
      <c r="F188" s="14" t="str">
        <f>IF(
A188,
(E188/1000)*vlookup(
B188,
MasterData!$C$2:$G1000,
4,
0
)
,
"")</f>
        <v>0</v>
      </c>
      <c r="G188" s="14" t="str">
        <f t="shared" si="2"/>
        <v>3/16/2020| Rakesh|0</v>
      </c>
      <c r="H188" s="14" t="str">
        <f>IFNA(
vlookup(
  $G188,
  '_Working1_'!$B$2:$G1566,
  4,
  0
),
"-"
)</f>
        <v>-</v>
      </c>
      <c r="I188" s="14" t="str">
        <f>IFNA(
vlookup(
  $G188,
  '_Working1_'!$B$2:$G1566,
  5,
  0
),
"-"
)</f>
        <v>-</v>
      </c>
      <c r="J188" s="14" t="str">
        <f>IFNA(
vlookup(
  $G188,
  '_Working1_'!$B$2:$G1566,
  6,
  0
),
"-"
)</f>
        <v>-</v>
      </c>
    </row>
    <row r="189" ht="15.75" customHeight="1">
      <c r="A189" s="47" t="str">
        <f>IFERROR(__xludf.DUMMYFUNCTION("""COMPUTED_VALUE"""),43906.0)</f>
        <v>3/16/2020</v>
      </c>
      <c r="B189" s="27" t="str">
        <f>IFERROR(__xludf.DUMMYFUNCTION("""COMPUTED_VALUE"""),"Deepak patil")</f>
        <v>Deepak patil</v>
      </c>
      <c r="C189" s="27" t="str">
        <f>IFERROR(__xludf.DUMMYFUNCTION("""COMPUTED_VALUE"""),"Deepak patil")</f>
        <v>Deepak patil</v>
      </c>
      <c r="D189" s="27" t="str">
        <f t="shared" si="1"/>
        <v>3/16/2020|Deepak patil</v>
      </c>
      <c r="E189" s="14" t="str">
        <f>IF(
A189,
IFNA(
vlookup(
  D189,
  '_Working2_'!$A$3:$B1187,
  2,
  0
),
0
),
"")</f>
        <v>173497</v>
      </c>
      <c r="F189" s="14" t="str">
        <f>IF(
A189,
(E189/1000)*vlookup(
B189,
MasterData!$C$2:$G1000,
4,
0
)
,
"")</f>
        <v>173.497</v>
      </c>
      <c r="G189" s="14" t="str">
        <f t="shared" si="2"/>
        <v>3/16/2020|Deepak patil|173497</v>
      </c>
      <c r="H189" s="14" t="str">
        <f>IFNA(
vlookup(
  $G189,
  '_Working1_'!$B$2:$G1567,
  4,
  0
),
"-"
)</f>
        <v>Night</v>
      </c>
      <c r="I189" s="14" t="str">
        <f>IFNA(
vlookup(
  $G189,
  '_Working1_'!$B$2:$G1567,
  5,
  0
),
"-"
)</f>
        <v>Set 4</v>
      </c>
      <c r="J189" s="14" t="str">
        <f>IFNA(
vlookup(
  $G189,
  '_Working1_'!$B$2:$G1567,
  6,
  0
),
"-"
)</f>
        <v>Feiya- 16</v>
      </c>
    </row>
    <row r="190" ht="15.75" customHeight="1">
      <c r="A190" s="47" t="str">
        <f>IFERROR(__xludf.DUMMYFUNCTION("""COMPUTED_VALUE"""),43906.0)</f>
        <v>3/16/2020</v>
      </c>
      <c r="B190" s="27" t="str">
        <f>IFERROR(__xludf.DUMMYFUNCTION("""COMPUTED_VALUE"""),"Munna Kumar")</f>
        <v>Munna Kumar</v>
      </c>
      <c r="C190" s="27" t="str">
        <f>IFERROR(__xludf.DUMMYFUNCTION("""COMPUTED_VALUE"""),"Munna Kumar")</f>
        <v>Munna Kumar</v>
      </c>
      <c r="D190" s="27" t="str">
        <f t="shared" si="1"/>
        <v>3/16/2020|Munna Kumar</v>
      </c>
      <c r="E190" s="14" t="str">
        <f>IF(
A190,
IFNA(
vlookup(
  D190,
  '_Working2_'!$A$3:$B1188,
  2,
  0
),
0
),
"")</f>
        <v>0</v>
      </c>
      <c r="F190" s="14" t="str">
        <f>IF(
A190,
(E190/1000)*vlookup(
B190,
MasterData!$C$2:$G1000,
4,
0
)
,
"")</f>
        <v>0</v>
      </c>
      <c r="G190" s="14" t="str">
        <f t="shared" si="2"/>
        <v>3/16/2020|Munna Kumar|0</v>
      </c>
      <c r="H190" s="14" t="str">
        <f>IFNA(
vlookup(
  $G190,
  '_Working1_'!$B$2:$G1568,
  4,
  0
),
"-"
)</f>
        <v>-</v>
      </c>
      <c r="I190" s="14" t="str">
        <f>IFNA(
vlookup(
  $G190,
  '_Working1_'!$B$2:$G1568,
  5,
  0
),
"-"
)</f>
        <v>-</v>
      </c>
      <c r="J190" s="14" t="str">
        <f>IFNA(
vlookup(
  $G190,
  '_Working1_'!$B$2:$G1568,
  6,
  0
),
"-"
)</f>
        <v>-</v>
      </c>
    </row>
    <row r="191" ht="15.75" customHeight="1">
      <c r="A191" s="47" t="str">
        <f>IFERROR(__xludf.DUMMYFUNCTION("""COMPUTED_VALUE"""),43906.0)</f>
        <v>3/16/2020</v>
      </c>
      <c r="B191" s="27" t="str">
        <f>IFERROR(__xludf.DUMMYFUNCTION("""COMPUTED_VALUE"""),"Laxmikant")</f>
        <v>Laxmikant</v>
      </c>
      <c r="C191" s="27" t="str">
        <f>IFERROR(__xludf.DUMMYFUNCTION("""COMPUTED_VALUE"""),"Laxmikant")</f>
        <v>Laxmikant</v>
      </c>
      <c r="D191" s="27" t="str">
        <f t="shared" si="1"/>
        <v>3/16/2020|Laxmikant</v>
      </c>
      <c r="E191" s="14" t="str">
        <f>IF(
A191,
IFNA(
vlookup(
  D191,
  '_Working2_'!$A$3:$B1189,
  2,
  0
),
0
),
"")</f>
        <v>201239</v>
      </c>
      <c r="F191" s="14" t="str">
        <f>IF(
A191,
(E191/1000)*vlookup(
B191,
MasterData!$C$2:$G1000,
4,
0
)
,
"")</f>
        <v>201.239</v>
      </c>
      <c r="G191" s="14" t="str">
        <f t="shared" si="2"/>
        <v>3/16/2020|Laxmikant|201239</v>
      </c>
      <c r="H191" s="14" t="str">
        <f>IFNA(
vlookup(
  $G191,
  '_Working1_'!$B$2:$G1569,
  4,
  0
),
"-"
)</f>
        <v>Night</v>
      </c>
      <c r="I191" s="14" t="str">
        <f>IFNA(
vlookup(
  $G191,
  '_Working1_'!$B$2:$G1569,
  5,
  0
),
"-"
)</f>
        <v>Set 5</v>
      </c>
      <c r="J191" s="14" t="str">
        <f>IFNA(
vlookup(
  $G191,
  '_Working1_'!$B$2:$G1569,
  6,
  0
),
"-"
)</f>
        <v>SWF - 2</v>
      </c>
    </row>
    <row r="192" ht="15.75" customHeight="1">
      <c r="A192" s="47" t="str">
        <f>IFERROR(__xludf.DUMMYFUNCTION("""COMPUTED_VALUE"""),43906.0)</f>
        <v>3/16/2020</v>
      </c>
      <c r="B192" s="27" t="str">
        <f>IFERROR(__xludf.DUMMYFUNCTION("""COMPUTED_VALUE"""),"Raj")</f>
        <v>Raj</v>
      </c>
      <c r="C192" s="27" t="str">
        <f>IFERROR(__xludf.DUMMYFUNCTION("""COMPUTED_VALUE"""),"Raj")</f>
        <v>Raj</v>
      </c>
      <c r="D192" s="27" t="str">
        <f t="shared" si="1"/>
        <v>3/16/2020|Raj</v>
      </c>
      <c r="E192" s="14" t="str">
        <f>IF(
A192,
IFNA(
vlookup(
  D192,
  '_Working2_'!$A$3:$B1190,
  2,
  0
),
0
),
"")</f>
        <v>0</v>
      </c>
      <c r="F192" s="14" t="str">
        <f>IF(
A192,
(E192/1000)*vlookup(
B192,
MasterData!$C$2:$G1000,
4,
0
)
,
"")</f>
        <v>0</v>
      </c>
      <c r="G192" s="14" t="str">
        <f t="shared" si="2"/>
        <v>3/16/2020|Raj|0</v>
      </c>
      <c r="H192" s="14" t="str">
        <f>IFNA(
vlookup(
  $G192,
  '_Working1_'!$B$2:$G1570,
  4,
  0
),
"-"
)</f>
        <v>-</v>
      </c>
      <c r="I192" s="14" t="str">
        <f>IFNA(
vlookup(
  $G192,
  '_Working1_'!$B$2:$G1570,
  5,
  0
),
"-"
)</f>
        <v>-</v>
      </c>
      <c r="J192" s="14" t="str">
        <f>IFNA(
vlookup(
  $G192,
  '_Working1_'!$B$2:$G1570,
  6,
  0
),
"-"
)</f>
        <v>-</v>
      </c>
    </row>
    <row r="193" ht="15.75" customHeight="1">
      <c r="A193" s="47" t="str">
        <f>IFERROR(__xludf.DUMMYFUNCTION("""COMPUTED_VALUE"""),43906.0)</f>
        <v>3/16/2020</v>
      </c>
      <c r="B193" s="27" t="str">
        <f>IFERROR(__xludf.DUMMYFUNCTION("""COMPUTED_VALUE"""),"Anil")</f>
        <v>Anil</v>
      </c>
      <c r="C193" s="27" t="str">
        <f>IFERROR(__xludf.DUMMYFUNCTION("""COMPUTED_VALUE"""),"Anil")</f>
        <v>Anil</v>
      </c>
      <c r="D193" s="27" t="str">
        <f t="shared" si="1"/>
        <v>3/16/2020|Anil</v>
      </c>
      <c r="E193" s="14" t="str">
        <f>IF(
A193,
IFNA(
vlookup(
  D193,
  '_Working2_'!$A$3:$B1191,
  2,
  0
),
0
),
"")</f>
        <v>0</v>
      </c>
      <c r="F193" s="14" t="str">
        <f>IF(
A193,
(E193/1000)*vlookup(
B193,
MasterData!$C$2:$G1000,
4,
0
)
,
"")</f>
        <v>0</v>
      </c>
      <c r="G193" s="14" t="str">
        <f t="shared" si="2"/>
        <v>3/16/2020|Anil|0</v>
      </c>
      <c r="H193" s="14" t="str">
        <f>IFNA(
vlookup(
  $G193,
  '_Working1_'!$B$2:$G1571,
  4,
  0
),
"-"
)</f>
        <v>-</v>
      </c>
      <c r="I193" s="14" t="str">
        <f>IFNA(
vlookup(
  $G193,
  '_Working1_'!$B$2:$G1571,
  5,
  0
),
"-"
)</f>
        <v>-</v>
      </c>
      <c r="J193" s="14" t="str">
        <f>IFNA(
vlookup(
  $G193,
  '_Working1_'!$B$2:$G1571,
  6,
  0
),
"-"
)</f>
        <v>-</v>
      </c>
    </row>
    <row r="194" ht="15.75" customHeight="1">
      <c r="A194" s="47" t="str">
        <f>IFERROR(__xludf.DUMMYFUNCTION("""COMPUTED_VALUE"""),43906.0)</f>
        <v>3/16/2020</v>
      </c>
      <c r="B194" s="27" t="str">
        <f>IFERROR(__xludf.DUMMYFUNCTION("""COMPUTED_VALUE"""),"Niranjan")</f>
        <v>Niranjan</v>
      </c>
      <c r="C194" s="27" t="str">
        <f>IFERROR(__xludf.DUMMYFUNCTION("""COMPUTED_VALUE"""),"Niranjan")</f>
        <v>Niranjan</v>
      </c>
      <c r="D194" s="27" t="str">
        <f t="shared" si="1"/>
        <v>3/16/2020|Niranjan</v>
      </c>
      <c r="E194" s="14" t="str">
        <f>IF(
A194,
IFNA(
vlookup(
  D194,
  '_Working2_'!$A$3:$B1192,
  2,
  0
),
0
),
"")</f>
        <v>223927</v>
      </c>
      <c r="F194" s="14" t="str">
        <f>IF(
A194,
(E194/1000)*vlookup(
B194,
MasterData!$C$2:$G1000,
4,
0
)
,
"")</f>
        <v>223.927</v>
      </c>
      <c r="G194" s="14" t="str">
        <f t="shared" si="2"/>
        <v>3/16/2020|Niranjan|223927</v>
      </c>
      <c r="H194" s="14" t="str">
        <f>IFNA(
vlookup(
  $G194,
  '_Working1_'!$B$2:$G1572,
  4,
  0
),
"-"
)</f>
        <v>Night</v>
      </c>
      <c r="I194" s="14" t="str">
        <f>IFNA(
vlookup(
  $G194,
  '_Working1_'!$B$2:$G1572,
  5,
  0
),
"-"
)</f>
        <v>Set 3</v>
      </c>
      <c r="J194" s="14" t="str">
        <f>IFNA(
vlookup(
  $G194,
  '_Working1_'!$B$2:$G1572,
  6,
  0
),
"-"
)</f>
        <v>Feiya - 1</v>
      </c>
    </row>
    <row r="195" ht="15.75" customHeight="1">
      <c r="A195" s="47" t="str">
        <f>IFERROR(__xludf.DUMMYFUNCTION("""COMPUTED_VALUE"""),43906.0)</f>
        <v>3/16/2020</v>
      </c>
      <c r="B195" s="27" t="str">
        <f>IFERROR(__xludf.DUMMYFUNCTION("""COMPUTED_VALUE"""),"Arjun")</f>
        <v>Arjun</v>
      </c>
      <c r="C195" s="27" t="str">
        <f>IFERROR(__xludf.DUMMYFUNCTION("""COMPUTED_VALUE"""),"Arjun")</f>
        <v>Arjun</v>
      </c>
      <c r="D195" s="27" t="str">
        <f t="shared" si="1"/>
        <v>3/16/2020|Arjun</v>
      </c>
      <c r="E195" s="14" t="str">
        <f>IF(
A195,
IFNA(
vlookup(
  D195,
  '_Working2_'!$A$3:$B1193,
  2,
  0
),
0
),
"")</f>
        <v>0</v>
      </c>
      <c r="F195" s="14" t="str">
        <f>IF(
A195,
(E195/1000)*vlookup(
B195,
MasterData!$C$2:$G1000,
4,
0
)
,
"")</f>
        <v>0</v>
      </c>
      <c r="G195" s="14" t="str">
        <f t="shared" si="2"/>
        <v>3/16/2020|Arjun|0</v>
      </c>
      <c r="H195" s="14" t="str">
        <f>IFNA(
vlookup(
  $G195,
  '_Working1_'!$B$2:$G1573,
  4,
  0
),
"-"
)</f>
        <v>-</v>
      </c>
      <c r="I195" s="14" t="str">
        <f>IFNA(
vlookup(
  $G195,
  '_Working1_'!$B$2:$G1573,
  5,
  0
),
"-"
)</f>
        <v>-</v>
      </c>
      <c r="J195" s="14" t="str">
        <f>IFNA(
vlookup(
  $G195,
  '_Working1_'!$B$2:$G1573,
  6,
  0
),
"-"
)</f>
        <v>-</v>
      </c>
    </row>
    <row r="196" ht="15.75" customHeight="1">
      <c r="A196" s="47" t="str">
        <f>IFERROR(__xludf.DUMMYFUNCTION("""COMPUTED_VALUE"""),43906.0)</f>
        <v>3/16/2020</v>
      </c>
      <c r="B196" s="27" t="str">
        <f>IFERROR(__xludf.DUMMYFUNCTION("""COMPUTED_VALUE"""),"Dhaneshwar")</f>
        <v>Dhaneshwar</v>
      </c>
      <c r="C196" s="27" t="str">
        <f>IFERROR(__xludf.DUMMYFUNCTION("""COMPUTED_VALUE"""),"Dhaneshwar")</f>
        <v>Dhaneshwar</v>
      </c>
      <c r="D196" s="27" t="str">
        <f t="shared" si="1"/>
        <v>3/16/2020|Dhaneshwar</v>
      </c>
      <c r="E196" s="14" t="str">
        <f>IF(
A196,
IFNA(
vlookup(
  D196,
  '_Working2_'!$A$3:$B1194,
  2,
  0
),
0
),
"")</f>
        <v>175682</v>
      </c>
      <c r="F196" s="14" t="str">
        <f>IF(
A196,
(E196/1000)*vlookup(
B196,
MasterData!$C$2:$G1000,
4,
0
)
,
"")</f>
        <v>175.682</v>
      </c>
      <c r="G196" s="14" t="str">
        <f t="shared" si="2"/>
        <v>3/16/2020|Dhaneshwar|175682</v>
      </c>
      <c r="H196" s="14" t="str">
        <f>IFNA(
vlookup(
  $G196,
  '_Working1_'!$B$2:$G1574,
  4,
  0
),
"-"
)</f>
        <v>Day</v>
      </c>
      <c r="I196" s="14" t="str">
        <f>IFNA(
vlookup(
  $G196,
  '_Working1_'!$B$2:$G1574,
  5,
  0
),
"-"
)</f>
        <v>Set 5</v>
      </c>
      <c r="J196" s="14" t="str">
        <f>IFNA(
vlookup(
  $G196,
  '_Working1_'!$B$2:$G1574,
  6,
  0
),
"-"
)</f>
        <v>SWF - 2</v>
      </c>
    </row>
    <row r="197" ht="15.75" customHeight="1">
      <c r="A197" s="47" t="str">
        <f>IFERROR(__xludf.DUMMYFUNCTION("""COMPUTED_VALUE"""),43907.0)</f>
        <v>3/17/2020</v>
      </c>
      <c r="B197" s="27" t="str">
        <f>IFERROR(__xludf.DUMMYFUNCTION("""COMPUTED_VALUE"""),"Keshav Patil")</f>
        <v>Keshav Patil</v>
      </c>
      <c r="C197" s="27" t="str">
        <f>IFERROR(__xludf.DUMMYFUNCTION("""COMPUTED_VALUE"""),"Keshav Patil")</f>
        <v>Keshav Patil</v>
      </c>
      <c r="D197" s="27" t="str">
        <f t="shared" si="1"/>
        <v>3/17/2020|Keshav Patil</v>
      </c>
      <c r="E197" s="14" t="str">
        <f>IF(
A197,
IFNA(
vlookup(
  D197,
  '_Working2_'!$A$3:$B1195,
  2,
  0
),
0
),
"")</f>
        <v>0</v>
      </c>
      <c r="F197" s="14" t="str">
        <f>IF(
A197,
(E197/1000)*vlookup(
B197,
MasterData!$C$2:$G1000,
4,
0
)
,
"")</f>
        <v>0</v>
      </c>
      <c r="G197" s="14" t="str">
        <f t="shared" si="2"/>
        <v>3/17/2020|Keshav Patil|0</v>
      </c>
      <c r="H197" s="14" t="str">
        <f>IFNA(
vlookup(
  $G197,
  '_Working1_'!$B$2:$G1575,
  4,
  0
),
"-"
)</f>
        <v>Night</v>
      </c>
      <c r="I197" s="14" t="str">
        <f>IFNA(
vlookup(
  $G197,
  '_Working1_'!$B$2:$G1575,
  5,
  0
),
"-"
)</f>
        <v>Set 1</v>
      </c>
      <c r="J197" s="14" t="str">
        <f>IFNA(
vlookup(
  $G197,
  '_Working1_'!$B$2:$G1575,
  6,
  0
),
"-"
)</f>
        <v>Sheen 2</v>
      </c>
    </row>
    <row r="198" ht="15.75" customHeight="1">
      <c r="A198" s="47" t="str">
        <f>IFERROR(__xludf.DUMMYFUNCTION("""COMPUTED_VALUE"""),43907.0)</f>
        <v>3/17/2020</v>
      </c>
      <c r="B198" s="27" t="str">
        <f>IFERROR(__xludf.DUMMYFUNCTION("""COMPUTED_VALUE"""),"Rahul")</f>
        <v>Rahul</v>
      </c>
      <c r="C198" s="27" t="str">
        <f>IFERROR(__xludf.DUMMYFUNCTION("""COMPUTED_VALUE"""),"Rahul")</f>
        <v>Rahul</v>
      </c>
      <c r="D198" s="27" t="str">
        <f t="shared" si="1"/>
        <v>3/17/2020|Rahul</v>
      </c>
      <c r="E198" s="14" t="str">
        <f>IF(
A198,
IFNA(
vlookup(
  D198,
  '_Working2_'!$A$3:$B1196,
  2,
  0
),
0
),
"")</f>
        <v>125842</v>
      </c>
      <c r="F198" s="14" t="str">
        <f>IF(
A198,
(E198/1000)*vlookup(
B198,
MasterData!$C$2:$G1000,
4,
0
)
,
"")</f>
        <v>125.842</v>
      </c>
      <c r="G198" s="14" t="str">
        <f t="shared" si="2"/>
        <v>3/17/2020|Rahul|125842</v>
      </c>
      <c r="H198" s="14" t="str">
        <f>IFNA(
vlookup(
  $G198,
  '_Working1_'!$B$2:$G1576,
  4,
  0
),
"-"
)</f>
        <v>Day</v>
      </c>
      <c r="I198" s="14" t="str">
        <f>IFNA(
vlookup(
  $G198,
  '_Working1_'!$B$2:$G1576,
  5,
  0
),
"-"
)</f>
        <v>Set 4</v>
      </c>
      <c r="J198" s="14" t="str">
        <f>IFNA(
vlookup(
  $G198,
  '_Working1_'!$B$2:$G1576,
  6,
  0
),
"-"
)</f>
        <v>Feiya- 16</v>
      </c>
    </row>
    <row r="199" ht="15.75" customHeight="1">
      <c r="A199" s="47" t="str">
        <f>IFERROR(__xludf.DUMMYFUNCTION("""COMPUTED_VALUE"""),43907.0)</f>
        <v>3/17/2020</v>
      </c>
      <c r="B199" s="27" t="str">
        <f>IFERROR(__xludf.DUMMYFUNCTION("""COMPUTED_VALUE"""),"Kayam")</f>
        <v>Kayam</v>
      </c>
      <c r="C199" s="27" t="str">
        <f>IFERROR(__xludf.DUMMYFUNCTION("""COMPUTED_VALUE"""),"Kayam")</f>
        <v>Kayam</v>
      </c>
      <c r="D199" s="27" t="str">
        <f t="shared" si="1"/>
        <v>3/17/2020|Kayam</v>
      </c>
      <c r="E199" s="14" t="str">
        <f>IF(
A199,
IFNA(
vlookup(
  D199,
  '_Working2_'!$A$3:$B1197,
  2,
  0
),
0
),
"")</f>
        <v>191631</v>
      </c>
      <c r="F199" s="14" t="str">
        <f>IF(
A199,
(E199/1000)*vlookup(
B199,
MasterData!$C$2:$G1000,
4,
0
)
,
"")</f>
        <v>191.631</v>
      </c>
      <c r="G199" s="14" t="str">
        <f t="shared" si="2"/>
        <v>3/17/2020|Kayam|191631</v>
      </c>
      <c r="H199" s="14" t="str">
        <f>IFNA(
vlookup(
  $G199,
  '_Working1_'!$B$2:$G1577,
  4,
  0
),
"-"
)</f>
        <v>Day</v>
      </c>
      <c r="I199" s="14" t="str">
        <f>IFNA(
vlookup(
  $G199,
  '_Working1_'!$B$2:$G1577,
  5,
  0
),
"-"
)</f>
        <v>Set 2</v>
      </c>
      <c r="J199" s="14" t="str">
        <f>IFNA(
vlookup(
  $G199,
  '_Working1_'!$B$2:$G1577,
  6,
  0
),
"-"
)</f>
        <v>Feiya - 2</v>
      </c>
    </row>
    <row r="200" ht="15.75" customHeight="1">
      <c r="A200" s="47" t="str">
        <f>IFERROR(__xludf.DUMMYFUNCTION("""COMPUTED_VALUE"""),43907.0)</f>
        <v>3/17/2020</v>
      </c>
      <c r="B200" s="27" t="str">
        <f>IFERROR(__xludf.DUMMYFUNCTION("""COMPUTED_VALUE"""),"Manish")</f>
        <v>Manish</v>
      </c>
      <c r="C200" s="27" t="str">
        <f>IFERROR(__xludf.DUMMYFUNCTION("""COMPUTED_VALUE"""),"Manish")</f>
        <v>Manish</v>
      </c>
      <c r="D200" s="27" t="str">
        <f t="shared" si="1"/>
        <v>3/17/2020|Manish</v>
      </c>
      <c r="E200" s="14" t="str">
        <f>IF(
A200,
IFNA(
vlookup(
  D200,
  '_Working2_'!$A$3:$B1198,
  2,
  0
),
0
),
"")</f>
        <v>0</v>
      </c>
      <c r="F200" s="14" t="str">
        <f>IF(
A200,
(E200/1000)*vlookup(
B200,
MasterData!$C$2:$G1000,
4,
0
)
,
"")</f>
        <v>0</v>
      </c>
      <c r="G200" s="14" t="str">
        <f t="shared" si="2"/>
        <v>3/17/2020|Manish|0</v>
      </c>
      <c r="H200" s="14" t="str">
        <f>IFNA(
vlookup(
  $G200,
  '_Working1_'!$B$2:$G1578,
  4,
  0
),
"-"
)</f>
        <v>-</v>
      </c>
      <c r="I200" s="14" t="str">
        <f>IFNA(
vlookup(
  $G200,
  '_Working1_'!$B$2:$G1578,
  5,
  0
),
"-"
)</f>
        <v>-</v>
      </c>
      <c r="J200" s="14" t="str">
        <f>IFNA(
vlookup(
  $G200,
  '_Working1_'!$B$2:$G1578,
  6,
  0
),
"-"
)</f>
        <v>-</v>
      </c>
    </row>
    <row r="201" ht="15.75" customHeight="1">
      <c r="A201" s="47" t="str">
        <f>IFERROR(__xludf.DUMMYFUNCTION("""COMPUTED_VALUE"""),43907.0)</f>
        <v>3/17/2020</v>
      </c>
      <c r="B201" s="27" t="str">
        <f>IFERROR(__xludf.DUMMYFUNCTION("""COMPUTED_VALUE"""),"Anand")</f>
        <v>Anand</v>
      </c>
      <c r="C201" s="27" t="str">
        <f>IFERROR(__xludf.DUMMYFUNCTION("""COMPUTED_VALUE"""),"Anand")</f>
        <v>Anand</v>
      </c>
      <c r="D201" s="27" t="str">
        <f t="shared" si="1"/>
        <v>3/17/2020|Anand</v>
      </c>
      <c r="E201" s="14" t="str">
        <f>IF(
A201,
IFNA(
vlookup(
  D201,
  '_Working2_'!$A$3:$B1199,
  2,
  0
),
0
),
"")</f>
        <v>206381</v>
      </c>
      <c r="F201" s="14" t="str">
        <f>IF(
A201,
(E201/1000)*vlookup(
B201,
MasterData!$C$2:$G1000,
4,
0
)
,
"")</f>
        <v>0</v>
      </c>
      <c r="G201" s="14" t="str">
        <f t="shared" si="2"/>
        <v>3/17/2020|Anand|206381</v>
      </c>
      <c r="H201" s="14" t="str">
        <f>IFNA(
vlookup(
  $G201,
  '_Working1_'!$B$2:$G1579,
  4,
  0
),
"-"
)</f>
        <v>Day</v>
      </c>
      <c r="I201" s="14" t="str">
        <f>IFNA(
vlookup(
  $G201,
  '_Working1_'!$B$2:$G1579,
  5,
  0
),
"-"
)</f>
        <v>Set 3</v>
      </c>
      <c r="J201" s="14" t="str">
        <f>IFNA(
vlookup(
  $G201,
  '_Working1_'!$B$2:$G1579,
  6,
  0
),
"-"
)</f>
        <v>Mtex- 1</v>
      </c>
    </row>
    <row r="202" ht="15.75" customHeight="1">
      <c r="A202" s="47" t="str">
        <f>IFERROR(__xludf.DUMMYFUNCTION("""COMPUTED_VALUE"""),43907.0)</f>
        <v>3/17/2020</v>
      </c>
      <c r="B202" s="27" t="str">
        <f>IFERROR(__xludf.DUMMYFUNCTION("""COMPUTED_VALUE"""),"Guddu")</f>
        <v>Guddu</v>
      </c>
      <c r="C202" s="27" t="str">
        <f>IFERROR(__xludf.DUMMYFUNCTION("""COMPUTED_VALUE"""),"Anand")</f>
        <v>Anand</v>
      </c>
      <c r="D202" s="27" t="str">
        <f t="shared" si="1"/>
        <v>3/17/2020|Guddu</v>
      </c>
      <c r="E202" s="14" t="str">
        <f>IF(
A202,
IFNA(
vlookup(
  D202,
  '_Working2_'!$A$3:$B1200,
  2,
  0
),
0
),
"")</f>
        <v>0</v>
      </c>
      <c r="F202" s="14" t="str">
        <f>IF(
A202,
(E202/1000)*vlookup(
B202,
MasterData!$C$2:$G1000,
4,
0
)
,
"")</f>
        <v>0</v>
      </c>
      <c r="G202" s="14" t="str">
        <f t="shared" si="2"/>
        <v>3/17/2020|Guddu|0</v>
      </c>
      <c r="H202" s="14" t="str">
        <f>IFNA(
vlookup(
  $G202,
  '_Working1_'!$B$2:$G1580,
  4,
  0
),
"-"
)</f>
        <v>-</v>
      </c>
      <c r="I202" s="14" t="str">
        <f>IFNA(
vlookup(
  $G202,
  '_Working1_'!$B$2:$G1580,
  5,
  0
),
"-"
)</f>
        <v>-</v>
      </c>
      <c r="J202" s="14" t="str">
        <f>IFNA(
vlookup(
  $G202,
  '_Working1_'!$B$2:$G1580,
  6,
  0
),
"-"
)</f>
        <v>-</v>
      </c>
    </row>
    <row r="203" ht="15.75" customHeight="1">
      <c r="A203" s="47" t="str">
        <f>IFERROR(__xludf.DUMMYFUNCTION("""COMPUTED_VALUE"""),43907.0)</f>
        <v>3/17/2020</v>
      </c>
      <c r="B203" s="27" t="str">
        <f>IFERROR(__xludf.DUMMYFUNCTION("""COMPUTED_VALUE""")," Rakesh")</f>
        <v> Rakesh</v>
      </c>
      <c r="C203" s="27" t="str">
        <f>IFERROR(__xludf.DUMMYFUNCTION("""COMPUTED_VALUE"""),"Anand")</f>
        <v>Anand</v>
      </c>
      <c r="D203" s="27" t="str">
        <f t="shared" si="1"/>
        <v>3/17/2020| Rakesh</v>
      </c>
      <c r="E203" s="14" t="str">
        <f>IF(
A203,
IFNA(
vlookup(
  D203,
  '_Working2_'!$A$3:$B1201,
  2,
  0
),
0
),
"")</f>
        <v>0</v>
      </c>
      <c r="F203" s="14" t="str">
        <f>IF(
A203,
(E203/1000)*vlookup(
B203,
MasterData!$C$2:$G1000,
4,
0
)
,
"")</f>
        <v>0</v>
      </c>
      <c r="G203" s="14" t="str">
        <f t="shared" si="2"/>
        <v>3/17/2020| Rakesh|0</v>
      </c>
      <c r="H203" s="14" t="str">
        <f>IFNA(
vlookup(
  $G203,
  '_Working1_'!$B$2:$G1581,
  4,
  0
),
"-"
)</f>
        <v>-</v>
      </c>
      <c r="I203" s="14" t="str">
        <f>IFNA(
vlookup(
  $G203,
  '_Working1_'!$B$2:$G1581,
  5,
  0
),
"-"
)</f>
        <v>-</v>
      </c>
      <c r="J203" s="14" t="str">
        <f>IFNA(
vlookup(
  $G203,
  '_Working1_'!$B$2:$G1581,
  6,
  0
),
"-"
)</f>
        <v>-</v>
      </c>
    </row>
    <row r="204" ht="15.75" customHeight="1">
      <c r="A204" s="47" t="str">
        <f>IFERROR(__xludf.DUMMYFUNCTION("""COMPUTED_VALUE"""),43907.0)</f>
        <v>3/17/2020</v>
      </c>
      <c r="B204" s="27" t="str">
        <f>IFERROR(__xludf.DUMMYFUNCTION("""COMPUTED_VALUE"""),"Deepak patil")</f>
        <v>Deepak patil</v>
      </c>
      <c r="C204" s="27" t="str">
        <f>IFERROR(__xludf.DUMMYFUNCTION("""COMPUTED_VALUE"""),"Deepak patil")</f>
        <v>Deepak patil</v>
      </c>
      <c r="D204" s="27" t="str">
        <f t="shared" si="1"/>
        <v>3/17/2020|Deepak patil</v>
      </c>
      <c r="E204" s="14" t="str">
        <f>IF(
A204,
IFNA(
vlookup(
  D204,
  '_Working2_'!$A$3:$B1202,
  2,
  0
),
0
),
"")</f>
        <v>205980</v>
      </c>
      <c r="F204" s="14" t="str">
        <f>IF(
A204,
(E204/1000)*vlookup(
B204,
MasterData!$C$2:$G1000,
4,
0
)
,
"")</f>
        <v>205.98</v>
      </c>
      <c r="G204" s="14" t="str">
        <f t="shared" si="2"/>
        <v>3/17/2020|Deepak patil|205980</v>
      </c>
      <c r="H204" s="14" t="str">
        <f>IFNA(
vlookup(
  $G204,
  '_Working1_'!$B$2:$G1582,
  4,
  0
),
"-"
)</f>
        <v>Night</v>
      </c>
      <c r="I204" s="14" t="str">
        <f>IFNA(
vlookup(
  $G204,
  '_Working1_'!$B$2:$G1582,
  5,
  0
),
"-"
)</f>
        <v>Set 4</v>
      </c>
      <c r="J204" s="14" t="str">
        <f>IFNA(
vlookup(
  $G204,
  '_Working1_'!$B$2:$G1582,
  6,
  0
),
"-"
)</f>
        <v>Feiya- 16</v>
      </c>
    </row>
    <row r="205" ht="15.75" customHeight="1">
      <c r="A205" s="47" t="str">
        <f>IFERROR(__xludf.DUMMYFUNCTION("""COMPUTED_VALUE"""),43907.0)</f>
        <v>3/17/2020</v>
      </c>
      <c r="B205" s="27" t="str">
        <f>IFERROR(__xludf.DUMMYFUNCTION("""COMPUTED_VALUE"""),"Munna Kumar")</f>
        <v>Munna Kumar</v>
      </c>
      <c r="C205" s="27" t="str">
        <f>IFERROR(__xludf.DUMMYFUNCTION("""COMPUTED_VALUE"""),"Munna Kumar")</f>
        <v>Munna Kumar</v>
      </c>
      <c r="D205" s="27" t="str">
        <f t="shared" si="1"/>
        <v>3/17/2020|Munna Kumar</v>
      </c>
      <c r="E205" s="14" t="str">
        <f>IF(
A205,
IFNA(
vlookup(
  D205,
  '_Working2_'!$A$3:$B1203,
  2,
  0
),
0
),
"")</f>
        <v>0</v>
      </c>
      <c r="F205" s="14" t="str">
        <f>IF(
A205,
(E205/1000)*vlookup(
B205,
MasterData!$C$2:$G1000,
4,
0
)
,
"")</f>
        <v>0</v>
      </c>
      <c r="G205" s="14" t="str">
        <f t="shared" si="2"/>
        <v>3/17/2020|Munna Kumar|0</v>
      </c>
      <c r="H205" s="14" t="str">
        <f>IFNA(
vlookup(
  $G205,
  '_Working1_'!$B$2:$G1583,
  4,
  0
),
"-"
)</f>
        <v>-</v>
      </c>
      <c r="I205" s="14" t="str">
        <f>IFNA(
vlookup(
  $G205,
  '_Working1_'!$B$2:$G1583,
  5,
  0
),
"-"
)</f>
        <v>-</v>
      </c>
      <c r="J205" s="14" t="str">
        <f>IFNA(
vlookup(
  $G205,
  '_Working1_'!$B$2:$G1583,
  6,
  0
),
"-"
)</f>
        <v>-</v>
      </c>
    </row>
    <row r="206" ht="15.75" customHeight="1">
      <c r="A206" s="47" t="str">
        <f>IFERROR(__xludf.DUMMYFUNCTION("""COMPUTED_VALUE"""),43907.0)</f>
        <v>3/17/2020</v>
      </c>
      <c r="B206" s="27" t="str">
        <f>IFERROR(__xludf.DUMMYFUNCTION("""COMPUTED_VALUE"""),"Laxmikant")</f>
        <v>Laxmikant</v>
      </c>
      <c r="C206" s="27" t="str">
        <f>IFERROR(__xludf.DUMMYFUNCTION("""COMPUTED_VALUE"""),"Laxmikant")</f>
        <v>Laxmikant</v>
      </c>
      <c r="D206" s="27" t="str">
        <f t="shared" si="1"/>
        <v>3/17/2020|Laxmikant</v>
      </c>
      <c r="E206" s="14" t="str">
        <f>IF(
A206,
IFNA(
vlookup(
  D206,
  '_Working2_'!$A$3:$B1204,
  2,
  0
),
0
),
"")</f>
        <v>125307</v>
      </c>
      <c r="F206" s="14" t="str">
        <f>IF(
A206,
(E206/1000)*vlookup(
B206,
MasterData!$C$2:$G1000,
4,
0
)
,
"")</f>
        <v>125.307</v>
      </c>
      <c r="G206" s="14" t="str">
        <f t="shared" si="2"/>
        <v>3/17/2020|Laxmikant|125307</v>
      </c>
      <c r="H206" s="14" t="str">
        <f>IFNA(
vlookup(
  $G206,
  '_Working1_'!$B$2:$G1584,
  4,
  0
),
"-"
)</f>
        <v>Night</v>
      </c>
      <c r="I206" s="14" t="str">
        <f>IFNA(
vlookup(
  $G206,
  '_Working1_'!$B$2:$G1584,
  5,
  0
),
"-"
)</f>
        <v>Set 5</v>
      </c>
      <c r="J206" s="14" t="str">
        <f>IFNA(
vlookup(
  $G206,
  '_Working1_'!$B$2:$G1584,
  6,
  0
),
"-"
)</f>
        <v>SWF - 2</v>
      </c>
    </row>
    <row r="207" ht="15.75" customHeight="1">
      <c r="A207" s="47" t="str">
        <f>IFERROR(__xludf.DUMMYFUNCTION("""COMPUTED_VALUE"""),43907.0)</f>
        <v>3/17/2020</v>
      </c>
      <c r="B207" s="27" t="str">
        <f>IFERROR(__xludf.DUMMYFUNCTION("""COMPUTED_VALUE"""),"Raj")</f>
        <v>Raj</v>
      </c>
      <c r="C207" s="27" t="str">
        <f>IFERROR(__xludf.DUMMYFUNCTION("""COMPUTED_VALUE"""),"Raj")</f>
        <v>Raj</v>
      </c>
      <c r="D207" s="27" t="str">
        <f t="shared" si="1"/>
        <v>3/17/2020|Raj</v>
      </c>
      <c r="E207" s="14" t="str">
        <f>IF(
A207,
IFNA(
vlookup(
  D207,
  '_Working2_'!$A$3:$B1205,
  2,
  0
),
0
),
"")</f>
        <v>203436</v>
      </c>
      <c r="F207" s="14" t="str">
        <f>IF(
A207,
(E207/1000)*vlookup(
B207,
MasterData!$C$2:$G1000,
4,
0
)
,
"")</f>
        <v>203.436</v>
      </c>
      <c r="G207" s="14" t="str">
        <f t="shared" si="2"/>
        <v>3/17/2020|Raj|203436</v>
      </c>
      <c r="H207" s="14" t="str">
        <f>IFNA(
vlookup(
  $G207,
  '_Working1_'!$B$2:$G1585,
  4,
  0
),
"-"
)</f>
        <v>Night</v>
      </c>
      <c r="I207" s="14" t="str">
        <f>IFNA(
vlookup(
  $G207,
  '_Working1_'!$B$2:$G1585,
  5,
  0
),
"-"
)</f>
        <v>Set 2</v>
      </c>
      <c r="J207" s="14" t="str">
        <f>IFNA(
vlookup(
  $G207,
  '_Working1_'!$B$2:$G1585,
  6,
  0
),
"-"
)</f>
        <v>Mtex- 2</v>
      </c>
    </row>
    <row r="208" ht="15.75" customHeight="1">
      <c r="A208" s="47" t="str">
        <f>IFERROR(__xludf.DUMMYFUNCTION("""COMPUTED_VALUE"""),43907.0)</f>
        <v>3/17/2020</v>
      </c>
      <c r="B208" s="27" t="str">
        <f>IFERROR(__xludf.DUMMYFUNCTION("""COMPUTED_VALUE"""),"Anil")</f>
        <v>Anil</v>
      </c>
      <c r="C208" s="27" t="str">
        <f>IFERROR(__xludf.DUMMYFUNCTION("""COMPUTED_VALUE"""),"Anil")</f>
        <v>Anil</v>
      </c>
      <c r="D208" s="27" t="str">
        <f t="shared" si="1"/>
        <v>3/17/2020|Anil</v>
      </c>
      <c r="E208" s="14" t="str">
        <f>IF(
A208,
IFNA(
vlookup(
  D208,
  '_Working2_'!$A$3:$B1206,
  2,
  0
),
0
),
"")</f>
        <v>0</v>
      </c>
      <c r="F208" s="14" t="str">
        <f>IF(
A208,
(E208/1000)*vlookup(
B208,
MasterData!$C$2:$G1000,
4,
0
)
,
"")</f>
        <v>0</v>
      </c>
      <c r="G208" s="14" t="str">
        <f t="shared" si="2"/>
        <v>3/17/2020|Anil|0</v>
      </c>
      <c r="H208" s="14" t="str">
        <f>IFNA(
vlookup(
  $G208,
  '_Working1_'!$B$2:$G1586,
  4,
  0
),
"-"
)</f>
        <v>-</v>
      </c>
      <c r="I208" s="14" t="str">
        <f>IFNA(
vlookup(
  $G208,
  '_Working1_'!$B$2:$G1586,
  5,
  0
),
"-"
)</f>
        <v>-</v>
      </c>
      <c r="J208" s="14" t="str">
        <f>IFNA(
vlookup(
  $G208,
  '_Working1_'!$B$2:$G1586,
  6,
  0
),
"-"
)</f>
        <v>-</v>
      </c>
    </row>
    <row r="209" ht="15.75" customHeight="1">
      <c r="A209" s="47" t="str">
        <f>IFERROR(__xludf.DUMMYFUNCTION("""COMPUTED_VALUE"""),43907.0)</f>
        <v>3/17/2020</v>
      </c>
      <c r="B209" s="27" t="str">
        <f>IFERROR(__xludf.DUMMYFUNCTION("""COMPUTED_VALUE"""),"Niranjan")</f>
        <v>Niranjan</v>
      </c>
      <c r="C209" s="27" t="str">
        <f>IFERROR(__xludf.DUMMYFUNCTION("""COMPUTED_VALUE"""),"Niranjan")</f>
        <v>Niranjan</v>
      </c>
      <c r="D209" s="27" t="str">
        <f t="shared" si="1"/>
        <v>3/17/2020|Niranjan</v>
      </c>
      <c r="E209" s="14" t="str">
        <f>IF(
A209,
IFNA(
vlookup(
  D209,
  '_Working2_'!$A$3:$B1207,
  2,
  0
),
0
),
"")</f>
        <v>214018</v>
      </c>
      <c r="F209" s="14" t="str">
        <f>IF(
A209,
(E209/1000)*vlookup(
B209,
MasterData!$C$2:$G1000,
4,
0
)
,
"")</f>
        <v>214.018</v>
      </c>
      <c r="G209" s="14" t="str">
        <f t="shared" si="2"/>
        <v>3/17/2020|Niranjan|214018</v>
      </c>
      <c r="H209" s="14" t="str">
        <f>IFNA(
vlookup(
  $G209,
  '_Working1_'!$B$2:$G1587,
  4,
  0
),
"-"
)</f>
        <v>Night</v>
      </c>
      <c r="I209" s="14" t="str">
        <f>IFNA(
vlookup(
  $G209,
  '_Working1_'!$B$2:$G1587,
  5,
  0
),
"-"
)</f>
        <v>Set 3</v>
      </c>
      <c r="J209" s="14" t="str">
        <f>IFNA(
vlookup(
  $G209,
  '_Working1_'!$B$2:$G1587,
  6,
  0
),
"-"
)</f>
        <v>Mtex- 1</v>
      </c>
    </row>
    <row r="210" ht="15.75" customHeight="1">
      <c r="A210" s="47" t="str">
        <f>IFERROR(__xludf.DUMMYFUNCTION("""COMPUTED_VALUE"""),43907.0)</f>
        <v>3/17/2020</v>
      </c>
      <c r="B210" s="27" t="str">
        <f>IFERROR(__xludf.DUMMYFUNCTION("""COMPUTED_VALUE"""),"Arjun")</f>
        <v>Arjun</v>
      </c>
      <c r="C210" s="27" t="str">
        <f>IFERROR(__xludf.DUMMYFUNCTION("""COMPUTED_VALUE"""),"Arjun")</f>
        <v>Arjun</v>
      </c>
      <c r="D210" s="27" t="str">
        <f t="shared" si="1"/>
        <v>3/17/2020|Arjun</v>
      </c>
      <c r="E210" s="14" t="str">
        <f>IF(
A210,
IFNA(
vlookup(
  D210,
  '_Working2_'!$A$3:$B1208,
  2,
  0
),
0
),
"")</f>
        <v>0</v>
      </c>
      <c r="F210" s="14" t="str">
        <f>IF(
A210,
(E210/1000)*vlookup(
B210,
MasterData!$C$2:$G1000,
4,
0
)
,
"")</f>
        <v>0</v>
      </c>
      <c r="G210" s="14" t="str">
        <f t="shared" si="2"/>
        <v>3/17/2020|Arjun|0</v>
      </c>
      <c r="H210" s="14" t="str">
        <f>IFNA(
vlookup(
  $G210,
  '_Working1_'!$B$2:$G1588,
  4,
  0
),
"-"
)</f>
        <v>-</v>
      </c>
      <c r="I210" s="14" t="str">
        <f>IFNA(
vlookup(
  $G210,
  '_Working1_'!$B$2:$G1588,
  5,
  0
),
"-"
)</f>
        <v>-</v>
      </c>
      <c r="J210" s="14" t="str">
        <f>IFNA(
vlookup(
  $G210,
  '_Working1_'!$B$2:$G1588,
  6,
  0
),
"-"
)</f>
        <v>-</v>
      </c>
    </row>
    <row r="211" ht="15.75" customHeight="1">
      <c r="A211" s="47" t="str">
        <f>IFERROR(__xludf.DUMMYFUNCTION("""COMPUTED_VALUE"""),43907.0)</f>
        <v>3/17/2020</v>
      </c>
      <c r="B211" s="27" t="str">
        <f>IFERROR(__xludf.DUMMYFUNCTION("""COMPUTED_VALUE"""),"Dhaneshwar")</f>
        <v>Dhaneshwar</v>
      </c>
      <c r="C211" s="27" t="str">
        <f>IFERROR(__xludf.DUMMYFUNCTION("""COMPUTED_VALUE"""),"Dhaneshwar")</f>
        <v>Dhaneshwar</v>
      </c>
      <c r="D211" s="27" t="str">
        <f t="shared" si="1"/>
        <v>3/17/2020|Dhaneshwar</v>
      </c>
      <c r="E211" s="14" t="str">
        <f>IF(
A211,
IFNA(
vlookup(
  D211,
  '_Working2_'!$A$3:$B1209,
  2,
  0
),
0
),
"")</f>
        <v>120345</v>
      </c>
      <c r="F211" s="14" t="str">
        <f>IF(
A211,
(E211/1000)*vlookup(
B211,
MasterData!$C$2:$G1000,
4,
0
)
,
"")</f>
        <v>120.345</v>
      </c>
      <c r="G211" s="14" t="str">
        <f t="shared" si="2"/>
        <v>3/17/2020|Dhaneshwar|120345</v>
      </c>
      <c r="H211" s="14" t="str">
        <f>IFNA(
vlookup(
  $G211,
  '_Working1_'!$B$2:$G1589,
  4,
  0
),
"-"
)</f>
        <v>Day</v>
      </c>
      <c r="I211" s="14" t="str">
        <f>IFNA(
vlookup(
  $G211,
  '_Working1_'!$B$2:$G1589,
  5,
  0
),
"-"
)</f>
        <v>Set 5</v>
      </c>
      <c r="J211" s="14" t="str">
        <f>IFNA(
vlookup(
  $G211,
  '_Working1_'!$B$2:$G1589,
  6,
  0
),
"-"
)</f>
        <v>SWF - 2</v>
      </c>
    </row>
    <row r="212" ht="15.75" customHeight="1">
      <c r="A212" s="47" t="str">
        <f>IFERROR(__xludf.DUMMYFUNCTION("""COMPUTED_VALUE"""),43908.0)</f>
        <v>3/18/2020</v>
      </c>
      <c r="B212" s="27" t="str">
        <f>IFERROR(__xludf.DUMMYFUNCTION("""COMPUTED_VALUE"""),"Keshav Patil")</f>
        <v>Keshav Patil</v>
      </c>
      <c r="C212" s="27" t="str">
        <f>IFERROR(__xludf.DUMMYFUNCTION("""COMPUTED_VALUE"""),"Keshav Patil")</f>
        <v>Keshav Patil</v>
      </c>
      <c r="D212" s="27" t="str">
        <f t="shared" si="1"/>
        <v>3/18/2020|Keshav Patil</v>
      </c>
      <c r="E212" s="14" t="str">
        <f>IF(
A212,
IFNA(
vlookup(
  D212,
  '_Working2_'!$A$3:$B1210,
  2,
  0
),
0
),
"")</f>
        <v>0</v>
      </c>
      <c r="F212" s="14" t="str">
        <f>IF(
A212,
(E212/1000)*vlookup(
B212,
MasterData!$C$2:$G1000,
4,
0
)
,
"")</f>
        <v>0</v>
      </c>
      <c r="G212" s="14" t="str">
        <f t="shared" si="2"/>
        <v>3/18/2020|Keshav Patil|0</v>
      </c>
      <c r="H212" s="14" t="str">
        <f>IFNA(
vlookup(
  $G212,
  '_Working1_'!$B$2:$G1590,
  4,
  0
),
"-"
)</f>
        <v>Night</v>
      </c>
      <c r="I212" s="14" t="str">
        <f>IFNA(
vlookup(
  $G212,
  '_Working1_'!$B$2:$G1590,
  5,
  0
),
"-"
)</f>
        <v>Set 1</v>
      </c>
      <c r="J212" s="14" t="str">
        <f>IFNA(
vlookup(
  $G212,
  '_Working1_'!$B$2:$G1590,
  6,
  0
),
"-"
)</f>
        <v>Sheen 2</v>
      </c>
    </row>
    <row r="213" ht="15.75" customHeight="1">
      <c r="A213" s="47" t="str">
        <f>IFERROR(__xludf.DUMMYFUNCTION("""COMPUTED_VALUE"""),43908.0)</f>
        <v>3/18/2020</v>
      </c>
      <c r="B213" s="27" t="str">
        <f>IFERROR(__xludf.DUMMYFUNCTION("""COMPUTED_VALUE"""),"Rahul")</f>
        <v>Rahul</v>
      </c>
      <c r="C213" s="27" t="str">
        <f>IFERROR(__xludf.DUMMYFUNCTION("""COMPUTED_VALUE"""),"Rahul")</f>
        <v>Rahul</v>
      </c>
      <c r="D213" s="27" t="str">
        <f t="shared" si="1"/>
        <v>3/18/2020|Rahul</v>
      </c>
      <c r="E213" s="14" t="str">
        <f>IF(
A213,
IFNA(
vlookup(
  D213,
  '_Working2_'!$A$3:$B1211,
  2,
  0
),
0
),
"")</f>
        <v>148551</v>
      </c>
      <c r="F213" s="14" t="str">
        <f>IF(
A213,
(E213/1000)*vlookup(
B213,
MasterData!$C$2:$G1000,
4,
0
)
,
"")</f>
        <v>148.551</v>
      </c>
      <c r="G213" s="14" t="str">
        <f t="shared" si="2"/>
        <v>3/18/2020|Rahul|148551</v>
      </c>
      <c r="H213" s="14" t="str">
        <f>IFNA(
vlookup(
  $G213,
  '_Working1_'!$B$2:$G1591,
  4,
  0
),
"-"
)</f>
        <v>Day</v>
      </c>
      <c r="I213" s="14" t="str">
        <f>IFNA(
vlookup(
  $G213,
  '_Working1_'!$B$2:$G1591,
  5,
  0
),
"-"
)</f>
        <v>Set 4</v>
      </c>
      <c r="J213" s="14" t="str">
        <f>IFNA(
vlookup(
  $G213,
  '_Working1_'!$B$2:$G1591,
  6,
  0
),
"-"
)</f>
        <v>Feiya- 16</v>
      </c>
    </row>
    <row r="214" ht="15.75" customHeight="1">
      <c r="A214" s="47" t="str">
        <f>IFERROR(__xludf.DUMMYFUNCTION("""COMPUTED_VALUE"""),43908.0)</f>
        <v>3/18/2020</v>
      </c>
      <c r="B214" s="27" t="str">
        <f>IFERROR(__xludf.DUMMYFUNCTION("""COMPUTED_VALUE"""),"Kayam")</f>
        <v>Kayam</v>
      </c>
      <c r="C214" s="27" t="str">
        <f>IFERROR(__xludf.DUMMYFUNCTION("""COMPUTED_VALUE"""),"Kayam")</f>
        <v>Kayam</v>
      </c>
      <c r="D214" s="27" t="str">
        <f t="shared" si="1"/>
        <v>3/18/2020|Kayam</v>
      </c>
      <c r="E214" s="14" t="str">
        <f>IF(
A214,
IFNA(
vlookup(
  D214,
  '_Working2_'!$A$3:$B1212,
  2,
  0
),
0
),
"")</f>
        <v>205660</v>
      </c>
      <c r="F214" s="14" t="str">
        <f>IF(
A214,
(E214/1000)*vlookup(
B214,
MasterData!$C$2:$G1000,
4,
0
)
,
"")</f>
        <v>205.66</v>
      </c>
      <c r="G214" s="14" t="str">
        <f t="shared" si="2"/>
        <v>3/18/2020|Kayam|205660</v>
      </c>
      <c r="H214" s="14" t="str">
        <f>IFNA(
vlookup(
  $G214,
  '_Working1_'!$B$2:$G1592,
  4,
  0
),
"-"
)</f>
        <v>Day</v>
      </c>
      <c r="I214" s="14" t="str">
        <f>IFNA(
vlookup(
  $G214,
  '_Working1_'!$B$2:$G1592,
  5,
  0
),
"-"
)</f>
        <v>Set 2</v>
      </c>
      <c r="J214" s="14" t="str">
        <f>IFNA(
vlookup(
  $G214,
  '_Working1_'!$B$2:$G1592,
  6,
  0
),
"-"
)</f>
        <v>Feiya - 2</v>
      </c>
    </row>
    <row r="215" ht="15.75" customHeight="1">
      <c r="A215" s="47" t="str">
        <f>IFERROR(__xludf.DUMMYFUNCTION("""COMPUTED_VALUE"""),43908.0)</f>
        <v>3/18/2020</v>
      </c>
      <c r="B215" s="27" t="str">
        <f>IFERROR(__xludf.DUMMYFUNCTION("""COMPUTED_VALUE"""),"Manish")</f>
        <v>Manish</v>
      </c>
      <c r="C215" s="27" t="str">
        <f>IFERROR(__xludf.DUMMYFUNCTION("""COMPUTED_VALUE"""),"Manish")</f>
        <v>Manish</v>
      </c>
      <c r="D215" s="27" t="str">
        <f t="shared" si="1"/>
        <v>3/18/2020|Manish</v>
      </c>
      <c r="E215" s="14" t="str">
        <f>IF(
A215,
IFNA(
vlookup(
  D215,
  '_Working2_'!$A$3:$B1213,
  2,
  0
),
0
),
"")</f>
        <v>0</v>
      </c>
      <c r="F215" s="14" t="str">
        <f>IF(
A215,
(E215/1000)*vlookup(
B215,
MasterData!$C$2:$G1000,
4,
0
)
,
"")</f>
        <v>0</v>
      </c>
      <c r="G215" s="14" t="str">
        <f t="shared" si="2"/>
        <v>3/18/2020|Manish|0</v>
      </c>
      <c r="H215" s="14" t="str">
        <f>IFNA(
vlookup(
  $G215,
  '_Working1_'!$B$2:$G1593,
  4,
  0
),
"-"
)</f>
        <v>-</v>
      </c>
      <c r="I215" s="14" t="str">
        <f>IFNA(
vlookup(
  $G215,
  '_Working1_'!$B$2:$G1593,
  5,
  0
),
"-"
)</f>
        <v>-</v>
      </c>
      <c r="J215" s="14" t="str">
        <f>IFNA(
vlookup(
  $G215,
  '_Working1_'!$B$2:$G1593,
  6,
  0
),
"-"
)</f>
        <v>-</v>
      </c>
    </row>
    <row r="216" ht="15.75" customHeight="1">
      <c r="A216" s="47" t="str">
        <f>IFERROR(__xludf.DUMMYFUNCTION("""COMPUTED_VALUE"""),43908.0)</f>
        <v>3/18/2020</v>
      </c>
      <c r="B216" s="27" t="str">
        <f>IFERROR(__xludf.DUMMYFUNCTION("""COMPUTED_VALUE"""),"Anand")</f>
        <v>Anand</v>
      </c>
      <c r="C216" s="27" t="str">
        <f>IFERROR(__xludf.DUMMYFUNCTION("""COMPUTED_VALUE"""),"Anand")</f>
        <v>Anand</v>
      </c>
      <c r="D216" s="27" t="str">
        <f t="shared" si="1"/>
        <v>3/18/2020|Anand</v>
      </c>
      <c r="E216" s="14" t="str">
        <f>IF(
A216,
IFNA(
vlookup(
  D216,
  '_Working2_'!$A$3:$B1214,
  2,
  0
),
0
),
"")</f>
        <v>190255</v>
      </c>
      <c r="F216" s="14" t="str">
        <f>IF(
A216,
(E216/1000)*vlookup(
B216,
MasterData!$C$2:$G1000,
4,
0
)
,
"")</f>
        <v>0</v>
      </c>
      <c r="G216" s="14" t="str">
        <f t="shared" si="2"/>
        <v>3/18/2020|Anand|190255</v>
      </c>
      <c r="H216" s="14" t="str">
        <f>IFNA(
vlookup(
  $G216,
  '_Working1_'!$B$2:$G1594,
  4,
  0
),
"-"
)</f>
        <v>Day</v>
      </c>
      <c r="I216" s="14" t="str">
        <f>IFNA(
vlookup(
  $G216,
  '_Working1_'!$B$2:$G1594,
  5,
  0
),
"-"
)</f>
        <v>Set 3</v>
      </c>
      <c r="J216" s="14" t="str">
        <f>IFNA(
vlookup(
  $G216,
  '_Working1_'!$B$2:$G1594,
  6,
  0
),
"-"
)</f>
        <v>Mtex- 1</v>
      </c>
    </row>
    <row r="217" ht="15.75" customHeight="1">
      <c r="A217" s="47" t="str">
        <f>IFERROR(__xludf.DUMMYFUNCTION("""COMPUTED_VALUE"""),43908.0)</f>
        <v>3/18/2020</v>
      </c>
      <c r="B217" s="27" t="str">
        <f>IFERROR(__xludf.DUMMYFUNCTION("""COMPUTED_VALUE"""),"Guddu")</f>
        <v>Guddu</v>
      </c>
      <c r="C217" s="27" t="str">
        <f>IFERROR(__xludf.DUMMYFUNCTION("""COMPUTED_VALUE"""),"Anand")</f>
        <v>Anand</v>
      </c>
      <c r="D217" s="27" t="str">
        <f t="shared" si="1"/>
        <v>3/18/2020|Guddu</v>
      </c>
      <c r="E217" s="14" t="str">
        <f>IF(
A217,
IFNA(
vlookup(
  D217,
  '_Working2_'!$A$3:$B1215,
  2,
  0
),
0
),
"")</f>
        <v>217458</v>
      </c>
      <c r="F217" s="14" t="str">
        <f>IF(
A217,
(E217/1000)*vlookup(
B217,
MasterData!$C$2:$G1000,
4,
0
)
,
"")</f>
        <v>43.4916</v>
      </c>
      <c r="G217" s="14" t="str">
        <f t="shared" si="2"/>
        <v>3/18/2020|Guddu|217458</v>
      </c>
      <c r="H217" s="14" t="str">
        <f>IFNA(
vlookup(
  $G217,
  '_Working1_'!$B$2:$G1595,
  4,
  0
),
"-"
)</f>
        <v>Day</v>
      </c>
      <c r="I217" s="14" t="str">
        <f>IFNA(
vlookup(
  $G217,
  '_Working1_'!$B$2:$G1595,
  5,
  0
),
"-"
)</f>
        <v>Set 3</v>
      </c>
      <c r="J217" s="14" t="str">
        <f>IFNA(
vlookup(
  $G217,
  '_Working1_'!$B$2:$G1595,
  6,
  0
),
"-"
)</f>
        <v>Feiya - 1</v>
      </c>
    </row>
    <row r="218" ht="15.75" customHeight="1">
      <c r="A218" s="47" t="str">
        <f>IFERROR(__xludf.DUMMYFUNCTION("""COMPUTED_VALUE"""),43908.0)</f>
        <v>3/18/2020</v>
      </c>
      <c r="B218" s="27" t="str">
        <f>IFERROR(__xludf.DUMMYFUNCTION("""COMPUTED_VALUE""")," Rakesh")</f>
        <v> Rakesh</v>
      </c>
      <c r="C218" s="27" t="str">
        <f>IFERROR(__xludf.DUMMYFUNCTION("""COMPUTED_VALUE"""),"Anand")</f>
        <v>Anand</v>
      </c>
      <c r="D218" s="27" t="str">
        <f t="shared" si="1"/>
        <v>3/18/2020| Rakesh</v>
      </c>
      <c r="E218" s="14" t="str">
        <f>IF(
A218,
IFNA(
vlookup(
  D218,
  '_Working2_'!$A$3:$B1216,
  2,
  0
),
0
),
"")</f>
        <v>0</v>
      </c>
      <c r="F218" s="14" t="str">
        <f>IF(
A218,
(E218/1000)*vlookup(
B218,
MasterData!$C$2:$G1000,
4,
0
)
,
"")</f>
        <v>0</v>
      </c>
      <c r="G218" s="14" t="str">
        <f t="shared" si="2"/>
        <v>3/18/2020| Rakesh|0</v>
      </c>
      <c r="H218" s="14" t="str">
        <f>IFNA(
vlookup(
  $G218,
  '_Working1_'!$B$2:$G1596,
  4,
  0
),
"-"
)</f>
        <v>-</v>
      </c>
      <c r="I218" s="14" t="str">
        <f>IFNA(
vlookup(
  $G218,
  '_Working1_'!$B$2:$G1596,
  5,
  0
),
"-"
)</f>
        <v>-</v>
      </c>
      <c r="J218" s="14" t="str">
        <f>IFNA(
vlookup(
  $G218,
  '_Working1_'!$B$2:$G1596,
  6,
  0
),
"-"
)</f>
        <v>-</v>
      </c>
    </row>
    <row r="219" ht="15.75" customHeight="1">
      <c r="A219" s="47" t="str">
        <f>IFERROR(__xludf.DUMMYFUNCTION("""COMPUTED_VALUE"""),43908.0)</f>
        <v>3/18/2020</v>
      </c>
      <c r="B219" s="27" t="str">
        <f>IFERROR(__xludf.DUMMYFUNCTION("""COMPUTED_VALUE"""),"Deepak patil")</f>
        <v>Deepak patil</v>
      </c>
      <c r="C219" s="27" t="str">
        <f>IFERROR(__xludf.DUMMYFUNCTION("""COMPUTED_VALUE"""),"Deepak patil")</f>
        <v>Deepak patil</v>
      </c>
      <c r="D219" s="27" t="str">
        <f t="shared" si="1"/>
        <v>3/18/2020|Deepak patil</v>
      </c>
      <c r="E219" s="14" t="str">
        <f>IF(
A219,
IFNA(
vlookup(
  D219,
  '_Working2_'!$A$3:$B1217,
  2,
  0
),
0
),
"")</f>
        <v>166448</v>
      </c>
      <c r="F219" s="14" t="str">
        <f>IF(
A219,
(E219/1000)*vlookup(
B219,
MasterData!$C$2:$G1000,
4,
0
)
,
"")</f>
        <v>166.448</v>
      </c>
      <c r="G219" s="14" t="str">
        <f t="shared" si="2"/>
        <v>3/18/2020|Deepak patil|166448</v>
      </c>
      <c r="H219" s="14" t="str">
        <f>IFNA(
vlookup(
  $G219,
  '_Working1_'!$B$2:$G1597,
  4,
  0
),
"-"
)</f>
        <v>Night</v>
      </c>
      <c r="I219" s="14" t="str">
        <f>IFNA(
vlookup(
  $G219,
  '_Working1_'!$B$2:$G1597,
  5,
  0
),
"-"
)</f>
        <v>Set 4</v>
      </c>
      <c r="J219" s="14" t="str">
        <f>IFNA(
vlookup(
  $G219,
  '_Working1_'!$B$2:$G1597,
  6,
  0
),
"-"
)</f>
        <v>24 head</v>
      </c>
    </row>
    <row r="220" ht="15.75" customHeight="1">
      <c r="A220" s="47" t="str">
        <f>IFERROR(__xludf.DUMMYFUNCTION("""COMPUTED_VALUE"""),43908.0)</f>
        <v>3/18/2020</v>
      </c>
      <c r="B220" s="27" t="str">
        <f>IFERROR(__xludf.DUMMYFUNCTION("""COMPUTED_VALUE"""),"Munna Kumar")</f>
        <v>Munna Kumar</v>
      </c>
      <c r="C220" s="27" t="str">
        <f>IFERROR(__xludf.DUMMYFUNCTION("""COMPUTED_VALUE"""),"Munna Kumar")</f>
        <v>Munna Kumar</v>
      </c>
      <c r="D220" s="27" t="str">
        <f t="shared" si="1"/>
        <v>3/18/2020|Munna Kumar</v>
      </c>
      <c r="E220" s="14" t="str">
        <f>IF(
A220,
IFNA(
vlookup(
  D220,
  '_Working2_'!$A$3:$B1218,
  2,
  0
),
0
),
"")</f>
        <v>0</v>
      </c>
      <c r="F220" s="14" t="str">
        <f>IF(
A220,
(E220/1000)*vlookup(
B220,
MasterData!$C$2:$G1000,
4,
0
)
,
"")</f>
        <v>0</v>
      </c>
      <c r="G220" s="14" t="str">
        <f t="shared" si="2"/>
        <v>3/18/2020|Munna Kumar|0</v>
      </c>
      <c r="H220" s="14" t="str">
        <f>IFNA(
vlookup(
  $G220,
  '_Working1_'!$B$2:$G1598,
  4,
  0
),
"-"
)</f>
        <v>-</v>
      </c>
      <c r="I220" s="14" t="str">
        <f>IFNA(
vlookup(
  $G220,
  '_Working1_'!$B$2:$G1598,
  5,
  0
),
"-"
)</f>
        <v>-</v>
      </c>
      <c r="J220" s="14" t="str">
        <f>IFNA(
vlookup(
  $G220,
  '_Working1_'!$B$2:$G1598,
  6,
  0
),
"-"
)</f>
        <v>-</v>
      </c>
    </row>
    <row r="221" ht="15.75" customHeight="1">
      <c r="A221" s="47" t="str">
        <f>IFERROR(__xludf.DUMMYFUNCTION("""COMPUTED_VALUE"""),43908.0)</f>
        <v>3/18/2020</v>
      </c>
      <c r="B221" s="27" t="str">
        <f>IFERROR(__xludf.DUMMYFUNCTION("""COMPUTED_VALUE"""),"Laxmikant")</f>
        <v>Laxmikant</v>
      </c>
      <c r="C221" s="27" t="str">
        <f>IFERROR(__xludf.DUMMYFUNCTION("""COMPUTED_VALUE"""),"Laxmikant")</f>
        <v>Laxmikant</v>
      </c>
      <c r="D221" s="27" t="str">
        <f t="shared" si="1"/>
        <v>3/18/2020|Laxmikant</v>
      </c>
      <c r="E221" s="14" t="str">
        <f>IF(
A221,
IFNA(
vlookup(
  D221,
  '_Working2_'!$A$3:$B1219,
  2,
  0
),
0
),
"")</f>
        <v>135836</v>
      </c>
      <c r="F221" s="14" t="str">
        <f>IF(
A221,
(E221/1000)*vlookup(
B221,
MasterData!$C$2:$G1000,
4,
0
)
,
"")</f>
        <v>135.836</v>
      </c>
      <c r="G221" s="14" t="str">
        <f t="shared" si="2"/>
        <v>3/18/2020|Laxmikant|135836</v>
      </c>
      <c r="H221" s="14" t="str">
        <f>IFNA(
vlookup(
  $G221,
  '_Working1_'!$B$2:$G1599,
  4,
  0
),
"-"
)</f>
        <v>Night</v>
      </c>
      <c r="I221" s="14" t="str">
        <f>IFNA(
vlookup(
  $G221,
  '_Working1_'!$B$2:$G1599,
  5,
  0
),
"-"
)</f>
        <v>Set 5</v>
      </c>
      <c r="J221" s="14" t="str">
        <f>IFNA(
vlookup(
  $G221,
  '_Working1_'!$B$2:$G1599,
  6,
  0
),
"-"
)</f>
        <v>SWF - 2</v>
      </c>
    </row>
    <row r="222" ht="15.75" customHeight="1">
      <c r="A222" s="47" t="str">
        <f>IFERROR(__xludf.DUMMYFUNCTION("""COMPUTED_VALUE"""),43908.0)</f>
        <v>3/18/2020</v>
      </c>
      <c r="B222" s="27" t="str">
        <f>IFERROR(__xludf.DUMMYFUNCTION("""COMPUTED_VALUE"""),"Raj")</f>
        <v>Raj</v>
      </c>
      <c r="C222" s="27" t="str">
        <f>IFERROR(__xludf.DUMMYFUNCTION("""COMPUTED_VALUE"""),"Raj")</f>
        <v>Raj</v>
      </c>
      <c r="D222" s="27" t="str">
        <f t="shared" si="1"/>
        <v>3/18/2020|Raj</v>
      </c>
      <c r="E222" s="14" t="str">
        <f>IF(
A222,
IFNA(
vlookup(
  D222,
  '_Working2_'!$A$3:$B1220,
  2,
  0
),
0
),
"")</f>
        <v>0</v>
      </c>
      <c r="F222" s="14" t="str">
        <f>IF(
A222,
(E222/1000)*vlookup(
B222,
MasterData!$C$2:$G1000,
4,
0
)
,
"")</f>
        <v>0</v>
      </c>
      <c r="G222" s="14" t="str">
        <f t="shared" si="2"/>
        <v>3/18/2020|Raj|0</v>
      </c>
      <c r="H222" s="14" t="str">
        <f>IFNA(
vlookup(
  $G222,
  '_Working1_'!$B$2:$G1600,
  4,
  0
),
"-"
)</f>
        <v>-</v>
      </c>
      <c r="I222" s="14" t="str">
        <f>IFNA(
vlookup(
  $G222,
  '_Working1_'!$B$2:$G1600,
  5,
  0
),
"-"
)</f>
        <v>-</v>
      </c>
      <c r="J222" s="14" t="str">
        <f>IFNA(
vlookup(
  $G222,
  '_Working1_'!$B$2:$G1600,
  6,
  0
),
"-"
)</f>
        <v>-</v>
      </c>
    </row>
    <row r="223" ht="15.75" customHeight="1">
      <c r="A223" s="47" t="str">
        <f>IFERROR(__xludf.DUMMYFUNCTION("""COMPUTED_VALUE"""),43908.0)</f>
        <v>3/18/2020</v>
      </c>
      <c r="B223" s="27" t="str">
        <f>IFERROR(__xludf.DUMMYFUNCTION("""COMPUTED_VALUE"""),"Anil")</f>
        <v>Anil</v>
      </c>
      <c r="C223" s="27" t="str">
        <f>IFERROR(__xludf.DUMMYFUNCTION("""COMPUTED_VALUE"""),"Anil")</f>
        <v>Anil</v>
      </c>
      <c r="D223" s="27" t="str">
        <f t="shared" si="1"/>
        <v>3/18/2020|Anil</v>
      </c>
      <c r="E223" s="14" t="str">
        <f>IF(
A223,
IFNA(
vlookup(
  D223,
  '_Working2_'!$A$3:$B1221,
  2,
  0
),
0
),
"")</f>
        <v>0</v>
      </c>
      <c r="F223" s="14" t="str">
        <f>IF(
A223,
(E223/1000)*vlookup(
B223,
MasterData!$C$2:$G1000,
4,
0
)
,
"")</f>
        <v>0</v>
      </c>
      <c r="G223" s="14" t="str">
        <f t="shared" si="2"/>
        <v>3/18/2020|Anil|0</v>
      </c>
      <c r="H223" s="14" t="str">
        <f>IFNA(
vlookup(
  $G223,
  '_Working1_'!$B$2:$G1601,
  4,
  0
),
"-"
)</f>
        <v>-</v>
      </c>
      <c r="I223" s="14" t="str">
        <f>IFNA(
vlookup(
  $G223,
  '_Working1_'!$B$2:$G1601,
  5,
  0
),
"-"
)</f>
        <v>-</v>
      </c>
      <c r="J223" s="14" t="str">
        <f>IFNA(
vlookup(
  $G223,
  '_Working1_'!$B$2:$G1601,
  6,
  0
),
"-"
)</f>
        <v>-</v>
      </c>
    </row>
    <row r="224" ht="15.75" customHeight="1">
      <c r="A224" s="47" t="str">
        <f>IFERROR(__xludf.DUMMYFUNCTION("""COMPUTED_VALUE"""),43908.0)</f>
        <v>3/18/2020</v>
      </c>
      <c r="B224" s="27" t="str">
        <f>IFERROR(__xludf.DUMMYFUNCTION("""COMPUTED_VALUE"""),"Niranjan")</f>
        <v>Niranjan</v>
      </c>
      <c r="C224" s="27" t="str">
        <f>IFERROR(__xludf.DUMMYFUNCTION("""COMPUTED_VALUE"""),"Niranjan")</f>
        <v>Niranjan</v>
      </c>
      <c r="D224" s="27" t="str">
        <f t="shared" si="1"/>
        <v>3/18/2020|Niranjan</v>
      </c>
      <c r="E224" s="14" t="str">
        <f>IF(
A224,
IFNA(
vlookup(
  D224,
  '_Working2_'!$A$3:$B1222,
  2,
  0
),
0
),
"")</f>
        <v>163188</v>
      </c>
      <c r="F224" s="14" t="str">
        <f>IF(
A224,
(E224/1000)*vlookup(
B224,
MasterData!$C$2:$G1000,
4,
0
)
,
"")</f>
        <v>163.188</v>
      </c>
      <c r="G224" s="14" t="str">
        <f t="shared" si="2"/>
        <v>3/18/2020|Niranjan|163188</v>
      </c>
      <c r="H224" s="14" t="str">
        <f>IFNA(
vlookup(
  $G224,
  '_Working1_'!$B$2:$G1602,
  4,
  0
),
"-"
)</f>
        <v>Night</v>
      </c>
      <c r="I224" s="14" t="str">
        <f>IFNA(
vlookup(
  $G224,
  '_Working1_'!$B$2:$G1602,
  5,
  0
),
"-"
)</f>
        <v>Set 3</v>
      </c>
      <c r="J224" s="14" t="str">
        <f>IFNA(
vlookup(
  $G224,
  '_Working1_'!$B$2:$G1602,
  6,
  0
),
"-"
)</f>
        <v>Feiya - 1</v>
      </c>
    </row>
    <row r="225" ht="15.75" customHeight="1">
      <c r="A225" s="47" t="str">
        <f>IFERROR(__xludf.DUMMYFUNCTION("""COMPUTED_VALUE"""),43908.0)</f>
        <v>3/18/2020</v>
      </c>
      <c r="B225" s="27" t="str">
        <f>IFERROR(__xludf.DUMMYFUNCTION("""COMPUTED_VALUE"""),"Arjun")</f>
        <v>Arjun</v>
      </c>
      <c r="C225" s="27" t="str">
        <f>IFERROR(__xludf.DUMMYFUNCTION("""COMPUTED_VALUE"""),"Arjun")</f>
        <v>Arjun</v>
      </c>
      <c r="D225" s="27" t="str">
        <f t="shared" si="1"/>
        <v>3/18/2020|Arjun</v>
      </c>
      <c r="E225" s="14" t="str">
        <f>IF(
A225,
IFNA(
vlookup(
  D225,
  '_Working2_'!$A$3:$B1223,
  2,
  0
),
0
),
"")</f>
        <v>140261</v>
      </c>
      <c r="F225" s="14" t="str">
        <f>IF(
A225,
(E225/1000)*vlookup(
B225,
MasterData!$C$2:$G1000,
4,
0
)
,
"")</f>
        <v>140.261</v>
      </c>
      <c r="G225" s="14" t="str">
        <f t="shared" si="2"/>
        <v>3/18/2020|Arjun|140261</v>
      </c>
      <c r="H225" s="14" t="str">
        <f>IFNA(
vlookup(
  $G225,
  '_Working1_'!$B$2:$G1603,
  4,
  0
),
"-"
)</f>
        <v>Day</v>
      </c>
      <c r="I225" s="14" t="str">
        <f>IFNA(
vlookup(
  $G225,
  '_Working1_'!$B$2:$G1603,
  5,
  0
),
"-"
)</f>
        <v>Set 5</v>
      </c>
      <c r="J225" s="14" t="str">
        <f>IFNA(
vlookup(
  $G225,
  '_Working1_'!$B$2:$G1603,
  6,
  0
),
"-"
)</f>
        <v>SWF - 2</v>
      </c>
    </row>
    <row r="226" ht="15.75" customHeight="1">
      <c r="A226" s="47" t="str">
        <f>IFERROR(__xludf.DUMMYFUNCTION("""COMPUTED_VALUE"""),43908.0)</f>
        <v>3/18/2020</v>
      </c>
      <c r="B226" s="27" t="str">
        <f>IFERROR(__xludf.DUMMYFUNCTION("""COMPUTED_VALUE"""),"Dhaneshwar")</f>
        <v>Dhaneshwar</v>
      </c>
      <c r="C226" s="27" t="str">
        <f>IFERROR(__xludf.DUMMYFUNCTION("""COMPUTED_VALUE"""),"Dhaneshwar")</f>
        <v>Dhaneshwar</v>
      </c>
      <c r="D226" s="27" t="str">
        <f t="shared" si="1"/>
        <v>3/18/2020|Dhaneshwar</v>
      </c>
      <c r="E226" s="14" t="str">
        <f>IF(
A226,
IFNA(
vlookup(
  D226,
  '_Working2_'!$A$3:$B1224,
  2,
  0
),
0
),
"")</f>
        <v>120721</v>
      </c>
      <c r="F226" s="14" t="str">
        <f>IF(
A226,
(E226/1000)*vlookup(
B226,
MasterData!$C$2:$G1000,
4,
0
)
,
"")</f>
        <v>120.721</v>
      </c>
      <c r="G226" s="14" t="str">
        <f t="shared" si="2"/>
        <v>3/18/2020|Dhaneshwar|120721</v>
      </c>
      <c r="H226" s="14" t="str">
        <f>IFNA(
vlookup(
  $G226,
  '_Working1_'!$B$2:$G1604,
  4,
  0
),
"-"
)</f>
        <v>Day</v>
      </c>
      <c r="I226" s="14" t="str">
        <f>IFNA(
vlookup(
  $G226,
  '_Working1_'!$B$2:$G1604,
  5,
  0
),
"-"
)</f>
        <v>Set 5</v>
      </c>
      <c r="J226" s="14" t="str">
        <f>IFNA(
vlookup(
  $G226,
  '_Working1_'!$B$2:$G1604,
  6,
  0
),
"-"
)</f>
        <v>SWF - 2</v>
      </c>
    </row>
    <row r="227" ht="15.75" customHeight="1">
      <c r="A227" s="47" t="str">
        <f>IFERROR(__xludf.DUMMYFUNCTION("""COMPUTED_VALUE"""),43909.0)</f>
        <v>3/19/2020</v>
      </c>
      <c r="B227" s="27" t="str">
        <f>IFERROR(__xludf.DUMMYFUNCTION("""COMPUTED_VALUE"""),"Keshav Patil")</f>
        <v>Keshav Patil</v>
      </c>
      <c r="C227" s="27" t="str">
        <f>IFERROR(__xludf.DUMMYFUNCTION("""COMPUTED_VALUE"""),"Keshav Patil")</f>
        <v>Keshav Patil</v>
      </c>
      <c r="D227" s="27" t="str">
        <f t="shared" si="1"/>
        <v>3/19/2020|Keshav Patil</v>
      </c>
      <c r="E227" s="14" t="str">
        <f>IF(
A227,
IFNA(
vlookup(
  D227,
  '_Working2_'!$A$3:$B1225,
  2,
  0
),
0
),
"")</f>
        <v>0</v>
      </c>
      <c r="F227" s="14" t="str">
        <f>IF(
A227,
(E227/1000)*vlookup(
B227,
MasterData!$C$2:$G1000,
4,
0
)
,
"")</f>
        <v>0</v>
      </c>
      <c r="G227" s="14" t="str">
        <f t="shared" si="2"/>
        <v>3/19/2020|Keshav Patil|0</v>
      </c>
      <c r="H227" s="14" t="str">
        <f>IFNA(
vlookup(
  $G227,
  '_Working1_'!$B$2:$G1605,
  4,
  0
),
"-"
)</f>
        <v>Night</v>
      </c>
      <c r="I227" s="14" t="str">
        <f>IFNA(
vlookup(
  $G227,
  '_Working1_'!$B$2:$G1605,
  5,
  0
),
"-"
)</f>
        <v>Set 1</v>
      </c>
      <c r="J227" s="14" t="str">
        <f>IFNA(
vlookup(
  $G227,
  '_Working1_'!$B$2:$G1605,
  6,
  0
),
"-"
)</f>
        <v>Sheen 2</v>
      </c>
    </row>
    <row r="228" ht="15.75" customHeight="1">
      <c r="A228" s="47" t="str">
        <f>IFERROR(__xludf.DUMMYFUNCTION("""COMPUTED_VALUE"""),43909.0)</f>
        <v>3/19/2020</v>
      </c>
      <c r="B228" s="27" t="str">
        <f>IFERROR(__xludf.DUMMYFUNCTION("""COMPUTED_VALUE"""),"Rahul")</f>
        <v>Rahul</v>
      </c>
      <c r="C228" s="27" t="str">
        <f>IFERROR(__xludf.DUMMYFUNCTION("""COMPUTED_VALUE"""),"Rahul")</f>
        <v>Rahul</v>
      </c>
      <c r="D228" s="27" t="str">
        <f t="shared" si="1"/>
        <v>3/19/2020|Rahul</v>
      </c>
      <c r="E228" s="14" t="str">
        <f>IF(
A228,
IFNA(
vlookup(
  D228,
  '_Working2_'!$A$3:$B1226,
  2,
  0
),
0
),
"")</f>
        <v>135695</v>
      </c>
      <c r="F228" s="14" t="str">
        <f>IF(
A228,
(E228/1000)*vlookup(
B228,
MasterData!$C$2:$G1000,
4,
0
)
,
"")</f>
        <v>135.695</v>
      </c>
      <c r="G228" s="14" t="str">
        <f t="shared" si="2"/>
        <v>3/19/2020|Rahul|135695</v>
      </c>
      <c r="H228" s="14" t="str">
        <f>IFNA(
vlookup(
  $G228,
  '_Working1_'!$B$2:$G1606,
  4,
  0
),
"-"
)</f>
        <v>Day</v>
      </c>
      <c r="I228" s="14" t="str">
        <f>IFNA(
vlookup(
  $G228,
  '_Working1_'!$B$2:$G1606,
  5,
  0
),
"-"
)</f>
        <v>Set 4</v>
      </c>
      <c r="J228" s="14" t="str">
        <f>IFNA(
vlookup(
  $G228,
  '_Working1_'!$B$2:$G1606,
  6,
  0
),
"-"
)</f>
        <v>Feiya- 16</v>
      </c>
    </row>
    <row r="229" ht="15.75" customHeight="1">
      <c r="A229" s="47" t="str">
        <f>IFERROR(__xludf.DUMMYFUNCTION("""COMPUTED_VALUE"""),43909.0)</f>
        <v>3/19/2020</v>
      </c>
      <c r="B229" s="27" t="str">
        <f>IFERROR(__xludf.DUMMYFUNCTION("""COMPUTED_VALUE"""),"Kayam")</f>
        <v>Kayam</v>
      </c>
      <c r="C229" s="27" t="str">
        <f>IFERROR(__xludf.DUMMYFUNCTION("""COMPUTED_VALUE"""),"Kayam")</f>
        <v>Kayam</v>
      </c>
      <c r="D229" s="27" t="str">
        <f t="shared" si="1"/>
        <v>3/19/2020|Kayam</v>
      </c>
      <c r="E229" s="14" t="str">
        <f>IF(
A229,
IFNA(
vlookup(
  D229,
  '_Working2_'!$A$3:$B1227,
  2,
  0
),
0
),
"")</f>
        <v>165625</v>
      </c>
      <c r="F229" s="14" t="str">
        <f>IF(
A229,
(E229/1000)*vlookup(
B229,
MasterData!$C$2:$G1000,
4,
0
)
,
"")</f>
        <v>165.625</v>
      </c>
      <c r="G229" s="14" t="str">
        <f t="shared" si="2"/>
        <v>3/19/2020|Kayam|165625</v>
      </c>
      <c r="H229" s="14" t="str">
        <f>IFNA(
vlookup(
  $G229,
  '_Working1_'!$B$2:$G1607,
  4,
  0
),
"-"
)</f>
        <v>Night</v>
      </c>
      <c r="I229" s="14" t="str">
        <f>IFNA(
vlookup(
  $G229,
  '_Working1_'!$B$2:$G1607,
  5,
  0
),
"-"
)</f>
        <v>Set 2</v>
      </c>
      <c r="J229" s="14" t="str">
        <f>IFNA(
vlookup(
  $G229,
  '_Working1_'!$B$2:$G1607,
  6,
  0
),
"-"
)</f>
        <v>Mtex- 2</v>
      </c>
    </row>
    <row r="230" ht="15.75" customHeight="1">
      <c r="A230" s="47" t="str">
        <f>IFERROR(__xludf.DUMMYFUNCTION("""COMPUTED_VALUE"""),43909.0)</f>
        <v>3/19/2020</v>
      </c>
      <c r="B230" s="27" t="str">
        <f>IFERROR(__xludf.DUMMYFUNCTION("""COMPUTED_VALUE"""),"Manish")</f>
        <v>Manish</v>
      </c>
      <c r="C230" s="27" t="str">
        <f>IFERROR(__xludf.DUMMYFUNCTION("""COMPUTED_VALUE"""),"Manish")</f>
        <v>Manish</v>
      </c>
      <c r="D230" s="27" t="str">
        <f t="shared" si="1"/>
        <v>3/19/2020|Manish</v>
      </c>
      <c r="E230" s="14" t="str">
        <f>IF(
A230,
IFNA(
vlookup(
  D230,
  '_Working2_'!$A$3:$B1228,
  2,
  0
),
0
),
"")</f>
        <v>0</v>
      </c>
      <c r="F230" s="14" t="str">
        <f>IF(
A230,
(E230/1000)*vlookup(
B230,
MasterData!$C$2:$G1000,
4,
0
)
,
"")</f>
        <v>0</v>
      </c>
      <c r="G230" s="14" t="str">
        <f t="shared" si="2"/>
        <v>3/19/2020|Manish|0</v>
      </c>
      <c r="H230" s="14" t="str">
        <f>IFNA(
vlookup(
  $G230,
  '_Working1_'!$B$2:$G1608,
  4,
  0
),
"-"
)</f>
        <v>-</v>
      </c>
      <c r="I230" s="14" t="str">
        <f>IFNA(
vlookup(
  $G230,
  '_Working1_'!$B$2:$G1608,
  5,
  0
),
"-"
)</f>
        <v>-</v>
      </c>
      <c r="J230" s="14" t="str">
        <f>IFNA(
vlookup(
  $G230,
  '_Working1_'!$B$2:$G1608,
  6,
  0
),
"-"
)</f>
        <v>-</v>
      </c>
    </row>
    <row r="231" ht="15.75" customHeight="1">
      <c r="A231" s="47" t="str">
        <f>IFERROR(__xludf.DUMMYFUNCTION("""COMPUTED_VALUE"""),43909.0)</f>
        <v>3/19/2020</v>
      </c>
      <c r="B231" s="27" t="str">
        <f>IFERROR(__xludf.DUMMYFUNCTION("""COMPUTED_VALUE"""),"Anand")</f>
        <v>Anand</v>
      </c>
      <c r="C231" s="27" t="str">
        <f>IFERROR(__xludf.DUMMYFUNCTION("""COMPUTED_VALUE"""),"Anand")</f>
        <v>Anand</v>
      </c>
      <c r="D231" s="27" t="str">
        <f t="shared" si="1"/>
        <v>3/19/2020|Anand</v>
      </c>
      <c r="E231" s="14" t="str">
        <f>IF(
A231,
IFNA(
vlookup(
  D231,
  '_Working2_'!$A$3:$B1229,
  2,
  0
),
0
),
"")</f>
        <v>155966</v>
      </c>
      <c r="F231" s="14" t="str">
        <f>IF(
A231,
(E231/1000)*vlookup(
B231,
MasterData!$C$2:$G1000,
4,
0
)
,
"")</f>
        <v>0</v>
      </c>
      <c r="G231" s="14" t="str">
        <f t="shared" si="2"/>
        <v>3/19/2020|Anand|155966</v>
      </c>
      <c r="H231" s="14" t="str">
        <f>IFNA(
vlookup(
  $G231,
  '_Working1_'!$B$2:$G1609,
  4,
  0
),
"-"
)</f>
        <v>Day</v>
      </c>
      <c r="I231" s="14" t="str">
        <f>IFNA(
vlookup(
  $G231,
  '_Working1_'!$B$2:$G1609,
  5,
  0
),
"-"
)</f>
        <v>Set 3</v>
      </c>
      <c r="J231" s="14" t="str">
        <f>IFNA(
vlookup(
  $G231,
  '_Working1_'!$B$2:$G1609,
  6,
  0
),
"-"
)</f>
        <v>Mtex- 1</v>
      </c>
    </row>
    <row r="232" ht="15.75" customHeight="1">
      <c r="A232" s="47" t="str">
        <f>IFERROR(__xludf.DUMMYFUNCTION("""COMPUTED_VALUE"""),43909.0)</f>
        <v>3/19/2020</v>
      </c>
      <c r="B232" s="27" t="str">
        <f>IFERROR(__xludf.DUMMYFUNCTION("""COMPUTED_VALUE"""),"Guddu")</f>
        <v>Guddu</v>
      </c>
      <c r="C232" s="27" t="str">
        <f>IFERROR(__xludf.DUMMYFUNCTION("""COMPUTED_VALUE"""),"Anand")</f>
        <v>Anand</v>
      </c>
      <c r="D232" s="27" t="str">
        <f t="shared" si="1"/>
        <v>3/19/2020|Guddu</v>
      </c>
      <c r="E232" s="14" t="str">
        <f>IF(
A232,
IFNA(
vlookup(
  D232,
  '_Working2_'!$A$3:$B1230,
  2,
  0
),
0
),
"")</f>
        <v>0</v>
      </c>
      <c r="F232" s="14" t="str">
        <f>IF(
A232,
(E232/1000)*vlookup(
B232,
MasterData!$C$2:$G1000,
4,
0
)
,
"")</f>
        <v>0</v>
      </c>
      <c r="G232" s="14" t="str">
        <f t="shared" si="2"/>
        <v>3/19/2020|Guddu|0</v>
      </c>
      <c r="H232" s="14" t="str">
        <f>IFNA(
vlookup(
  $G232,
  '_Working1_'!$B$2:$G1610,
  4,
  0
),
"-"
)</f>
        <v>-</v>
      </c>
      <c r="I232" s="14" t="str">
        <f>IFNA(
vlookup(
  $G232,
  '_Working1_'!$B$2:$G1610,
  5,
  0
),
"-"
)</f>
        <v>-</v>
      </c>
      <c r="J232" s="14" t="str">
        <f>IFNA(
vlookup(
  $G232,
  '_Working1_'!$B$2:$G1610,
  6,
  0
),
"-"
)</f>
        <v>-</v>
      </c>
    </row>
    <row r="233" ht="15.75" customHeight="1">
      <c r="A233" s="47" t="str">
        <f>IFERROR(__xludf.DUMMYFUNCTION("""COMPUTED_VALUE"""),43909.0)</f>
        <v>3/19/2020</v>
      </c>
      <c r="B233" s="27" t="str">
        <f>IFERROR(__xludf.DUMMYFUNCTION("""COMPUTED_VALUE""")," Rakesh")</f>
        <v> Rakesh</v>
      </c>
      <c r="C233" s="27" t="str">
        <f>IFERROR(__xludf.DUMMYFUNCTION("""COMPUTED_VALUE"""),"Anand")</f>
        <v>Anand</v>
      </c>
      <c r="D233" s="27" t="str">
        <f t="shared" si="1"/>
        <v>3/19/2020| Rakesh</v>
      </c>
      <c r="E233" s="14" t="str">
        <f>IF(
A233,
IFNA(
vlookup(
  D233,
  '_Working2_'!$A$3:$B1231,
  2,
  0
),
0
),
"")</f>
        <v>0</v>
      </c>
      <c r="F233" s="14" t="str">
        <f>IF(
A233,
(E233/1000)*vlookup(
B233,
MasterData!$C$2:$G1000,
4,
0
)
,
"")</f>
        <v>0</v>
      </c>
      <c r="G233" s="14" t="str">
        <f t="shared" si="2"/>
        <v>3/19/2020| Rakesh|0</v>
      </c>
      <c r="H233" s="14" t="str">
        <f>IFNA(
vlookup(
  $G233,
  '_Working1_'!$B$2:$G1611,
  4,
  0
),
"-"
)</f>
        <v>-</v>
      </c>
      <c r="I233" s="14" t="str">
        <f>IFNA(
vlookup(
  $G233,
  '_Working1_'!$B$2:$G1611,
  5,
  0
),
"-"
)</f>
        <v>-</v>
      </c>
      <c r="J233" s="14" t="str">
        <f>IFNA(
vlookup(
  $G233,
  '_Working1_'!$B$2:$G1611,
  6,
  0
),
"-"
)</f>
        <v>-</v>
      </c>
    </row>
    <row r="234" ht="15.75" customHeight="1">
      <c r="A234" s="47" t="str">
        <f>IFERROR(__xludf.DUMMYFUNCTION("""COMPUTED_VALUE"""),43909.0)</f>
        <v>3/19/2020</v>
      </c>
      <c r="B234" s="27" t="str">
        <f>IFERROR(__xludf.DUMMYFUNCTION("""COMPUTED_VALUE"""),"Deepak patil")</f>
        <v>Deepak patil</v>
      </c>
      <c r="C234" s="27" t="str">
        <f>IFERROR(__xludf.DUMMYFUNCTION("""COMPUTED_VALUE"""),"Deepak patil")</f>
        <v>Deepak patil</v>
      </c>
      <c r="D234" s="27" t="str">
        <f t="shared" si="1"/>
        <v>3/19/2020|Deepak patil</v>
      </c>
      <c r="E234" s="14" t="str">
        <f>IF(
A234,
IFNA(
vlookup(
  D234,
  '_Working2_'!$A$3:$B1232,
  2,
  0
),
0
),
"")</f>
        <v>165326</v>
      </c>
      <c r="F234" s="14" t="str">
        <f>IF(
A234,
(E234/1000)*vlookup(
B234,
MasterData!$C$2:$G1000,
4,
0
)
,
"")</f>
        <v>165.326</v>
      </c>
      <c r="G234" s="14" t="str">
        <f t="shared" si="2"/>
        <v>3/19/2020|Deepak patil|165326</v>
      </c>
      <c r="H234" s="14" t="str">
        <f>IFNA(
vlookup(
  $G234,
  '_Working1_'!$B$2:$G1612,
  4,
  0
),
"-"
)</f>
        <v>Night</v>
      </c>
      <c r="I234" s="14" t="str">
        <f>IFNA(
vlookup(
  $G234,
  '_Working1_'!$B$2:$G1612,
  5,
  0
),
"-"
)</f>
        <v>Set 4</v>
      </c>
      <c r="J234" s="14" t="str">
        <f>IFNA(
vlookup(
  $G234,
  '_Working1_'!$B$2:$G1612,
  6,
  0
),
"-"
)</f>
        <v>Feiya- 16</v>
      </c>
    </row>
    <row r="235" ht="15.75" customHeight="1">
      <c r="A235" s="47" t="str">
        <f>IFERROR(__xludf.DUMMYFUNCTION("""COMPUTED_VALUE"""),43909.0)</f>
        <v>3/19/2020</v>
      </c>
      <c r="B235" s="27" t="str">
        <f>IFERROR(__xludf.DUMMYFUNCTION("""COMPUTED_VALUE"""),"Munna Kumar")</f>
        <v>Munna Kumar</v>
      </c>
      <c r="C235" s="27" t="str">
        <f>IFERROR(__xludf.DUMMYFUNCTION("""COMPUTED_VALUE"""),"Munna Kumar")</f>
        <v>Munna Kumar</v>
      </c>
      <c r="D235" s="27" t="str">
        <f t="shared" si="1"/>
        <v>3/19/2020|Munna Kumar</v>
      </c>
      <c r="E235" s="14" t="str">
        <f>IF(
A235,
IFNA(
vlookup(
  D235,
  '_Working2_'!$A$3:$B1233,
  2,
  0
),
0
),
"")</f>
        <v>0</v>
      </c>
      <c r="F235" s="14" t="str">
        <f>IF(
A235,
(E235/1000)*vlookup(
B235,
MasterData!$C$2:$G1000,
4,
0
)
,
"")</f>
        <v>0</v>
      </c>
      <c r="G235" s="14" t="str">
        <f t="shared" si="2"/>
        <v>3/19/2020|Munna Kumar|0</v>
      </c>
      <c r="H235" s="14" t="str">
        <f>IFNA(
vlookup(
  $G235,
  '_Working1_'!$B$2:$G1613,
  4,
  0
),
"-"
)</f>
        <v>-</v>
      </c>
      <c r="I235" s="14" t="str">
        <f>IFNA(
vlookup(
  $G235,
  '_Working1_'!$B$2:$G1613,
  5,
  0
),
"-"
)</f>
        <v>-</v>
      </c>
      <c r="J235" s="14" t="str">
        <f>IFNA(
vlookup(
  $G235,
  '_Working1_'!$B$2:$G1613,
  6,
  0
),
"-"
)</f>
        <v>-</v>
      </c>
    </row>
    <row r="236" ht="15.75" customHeight="1">
      <c r="A236" s="47" t="str">
        <f>IFERROR(__xludf.DUMMYFUNCTION("""COMPUTED_VALUE"""),43909.0)</f>
        <v>3/19/2020</v>
      </c>
      <c r="B236" s="27" t="str">
        <f>IFERROR(__xludf.DUMMYFUNCTION("""COMPUTED_VALUE"""),"Laxmikant")</f>
        <v>Laxmikant</v>
      </c>
      <c r="C236" s="27" t="str">
        <f>IFERROR(__xludf.DUMMYFUNCTION("""COMPUTED_VALUE"""),"Laxmikant")</f>
        <v>Laxmikant</v>
      </c>
      <c r="D236" s="27" t="str">
        <f t="shared" si="1"/>
        <v>3/19/2020|Laxmikant</v>
      </c>
      <c r="E236" s="14" t="str">
        <f>IF(
A236,
IFNA(
vlookup(
  D236,
  '_Working2_'!$A$3:$B1234,
  2,
  0
),
0
),
"")</f>
        <v>160689</v>
      </c>
      <c r="F236" s="14" t="str">
        <f>IF(
A236,
(E236/1000)*vlookup(
B236,
MasterData!$C$2:$G1000,
4,
0
)
,
"")</f>
        <v>160.689</v>
      </c>
      <c r="G236" s="14" t="str">
        <f t="shared" si="2"/>
        <v>3/19/2020|Laxmikant|160689</v>
      </c>
      <c r="H236" s="14" t="str">
        <f>IFNA(
vlookup(
  $G236,
  '_Working1_'!$B$2:$G1614,
  4,
  0
),
"-"
)</f>
        <v>Night</v>
      </c>
      <c r="I236" s="14" t="str">
        <f>IFNA(
vlookup(
  $G236,
  '_Working1_'!$B$2:$G1614,
  5,
  0
),
"-"
)</f>
        <v>Set 5</v>
      </c>
      <c r="J236" s="14" t="str">
        <f>IFNA(
vlookup(
  $G236,
  '_Working1_'!$B$2:$G1614,
  6,
  0
),
"-"
)</f>
        <v>SWF - 2</v>
      </c>
    </row>
    <row r="237" ht="15.75" customHeight="1">
      <c r="A237" s="47" t="str">
        <f>IFERROR(__xludf.DUMMYFUNCTION("""COMPUTED_VALUE"""),43909.0)</f>
        <v>3/19/2020</v>
      </c>
      <c r="B237" s="27" t="str">
        <f>IFERROR(__xludf.DUMMYFUNCTION("""COMPUTED_VALUE"""),"Raj")</f>
        <v>Raj</v>
      </c>
      <c r="C237" s="27" t="str">
        <f>IFERROR(__xludf.DUMMYFUNCTION("""COMPUTED_VALUE"""),"Raj")</f>
        <v>Raj</v>
      </c>
      <c r="D237" s="27" t="str">
        <f t="shared" si="1"/>
        <v>3/19/2020|Raj</v>
      </c>
      <c r="E237" s="14" t="str">
        <f>IF(
A237,
IFNA(
vlookup(
  D237,
  '_Working2_'!$A$3:$B1235,
  2,
  0
),
0
),
"")</f>
        <v>217956</v>
      </c>
      <c r="F237" s="14" t="str">
        <f>IF(
A237,
(E237/1000)*vlookup(
B237,
MasterData!$C$2:$G1000,
4,
0
)
,
"")</f>
        <v>217.956</v>
      </c>
      <c r="G237" s="14" t="str">
        <f t="shared" si="2"/>
        <v>3/19/2020|Raj|217956</v>
      </c>
      <c r="H237" s="14" t="str">
        <f>IFNA(
vlookup(
  $G237,
  '_Working1_'!$B$2:$G1615,
  4,
  0
),
"-"
)</f>
        <v>Night</v>
      </c>
      <c r="I237" s="14" t="str">
        <f>IFNA(
vlookup(
  $G237,
  '_Working1_'!$B$2:$G1615,
  5,
  0
),
"-"
)</f>
        <v>Set 2</v>
      </c>
      <c r="J237" s="14" t="str">
        <f>IFNA(
vlookup(
  $G237,
  '_Working1_'!$B$2:$G1615,
  6,
  0
),
"-"
)</f>
        <v>Mtex- 2</v>
      </c>
    </row>
    <row r="238" ht="15.75" customHeight="1">
      <c r="A238" s="47" t="str">
        <f>IFERROR(__xludf.DUMMYFUNCTION("""COMPUTED_VALUE"""),43909.0)</f>
        <v>3/19/2020</v>
      </c>
      <c r="B238" s="27" t="str">
        <f>IFERROR(__xludf.DUMMYFUNCTION("""COMPUTED_VALUE"""),"Anil")</f>
        <v>Anil</v>
      </c>
      <c r="C238" s="27" t="str">
        <f>IFERROR(__xludf.DUMMYFUNCTION("""COMPUTED_VALUE"""),"Anil")</f>
        <v>Anil</v>
      </c>
      <c r="D238" s="27" t="str">
        <f t="shared" si="1"/>
        <v>3/19/2020|Anil</v>
      </c>
      <c r="E238" s="14" t="str">
        <f>IF(
A238,
IFNA(
vlookup(
  D238,
  '_Working2_'!$A$3:$B1236,
  2,
  0
),
0
),
"")</f>
        <v>0</v>
      </c>
      <c r="F238" s="14" t="str">
        <f>IF(
A238,
(E238/1000)*vlookup(
B238,
MasterData!$C$2:$G1000,
4,
0
)
,
"")</f>
        <v>0</v>
      </c>
      <c r="G238" s="14" t="str">
        <f t="shared" si="2"/>
        <v>3/19/2020|Anil|0</v>
      </c>
      <c r="H238" s="14" t="str">
        <f>IFNA(
vlookup(
  $G238,
  '_Working1_'!$B$2:$G1616,
  4,
  0
),
"-"
)</f>
        <v>-</v>
      </c>
      <c r="I238" s="14" t="str">
        <f>IFNA(
vlookup(
  $G238,
  '_Working1_'!$B$2:$G1616,
  5,
  0
),
"-"
)</f>
        <v>-</v>
      </c>
      <c r="J238" s="14" t="str">
        <f>IFNA(
vlookup(
  $G238,
  '_Working1_'!$B$2:$G1616,
  6,
  0
),
"-"
)</f>
        <v>-</v>
      </c>
    </row>
    <row r="239" ht="15.75" customHeight="1">
      <c r="A239" s="47" t="str">
        <f>IFERROR(__xludf.DUMMYFUNCTION("""COMPUTED_VALUE"""),43909.0)</f>
        <v>3/19/2020</v>
      </c>
      <c r="B239" s="27" t="str">
        <f>IFERROR(__xludf.DUMMYFUNCTION("""COMPUTED_VALUE"""),"Niranjan")</f>
        <v>Niranjan</v>
      </c>
      <c r="C239" s="27" t="str">
        <f>IFERROR(__xludf.DUMMYFUNCTION("""COMPUTED_VALUE"""),"Niranjan")</f>
        <v>Niranjan</v>
      </c>
      <c r="D239" s="27" t="str">
        <f t="shared" si="1"/>
        <v>3/19/2020|Niranjan</v>
      </c>
      <c r="E239" s="14" t="str">
        <f>IF(
A239,
IFNA(
vlookup(
  D239,
  '_Working2_'!$A$3:$B1237,
  2,
  0
),
0
),
"")</f>
        <v>183491</v>
      </c>
      <c r="F239" s="14" t="str">
        <f>IF(
A239,
(E239/1000)*vlookup(
B239,
MasterData!$C$2:$G1000,
4,
0
)
,
"")</f>
        <v>183.491</v>
      </c>
      <c r="G239" s="14" t="str">
        <f t="shared" si="2"/>
        <v>3/19/2020|Niranjan|183491</v>
      </c>
      <c r="H239" s="14" t="str">
        <f>IFNA(
vlookup(
  $G239,
  '_Working1_'!$B$2:$G1617,
  4,
  0
),
"-"
)</f>
        <v>Night</v>
      </c>
      <c r="I239" s="14" t="str">
        <f>IFNA(
vlookup(
  $G239,
  '_Working1_'!$B$2:$G1617,
  5,
  0
),
"-"
)</f>
        <v>Set 3</v>
      </c>
      <c r="J239" s="14" t="str">
        <f>IFNA(
vlookup(
  $G239,
  '_Working1_'!$B$2:$G1617,
  6,
  0
),
"-"
)</f>
        <v>Mtex- 1</v>
      </c>
    </row>
    <row r="240" ht="15.75" customHeight="1">
      <c r="A240" s="47" t="str">
        <f>IFERROR(__xludf.DUMMYFUNCTION("""COMPUTED_VALUE"""),43909.0)</f>
        <v>3/19/2020</v>
      </c>
      <c r="B240" s="27" t="str">
        <f>IFERROR(__xludf.DUMMYFUNCTION("""COMPUTED_VALUE"""),"Arjun")</f>
        <v>Arjun</v>
      </c>
      <c r="C240" s="27" t="str">
        <f>IFERROR(__xludf.DUMMYFUNCTION("""COMPUTED_VALUE"""),"Arjun")</f>
        <v>Arjun</v>
      </c>
      <c r="D240" s="27" t="str">
        <f t="shared" si="1"/>
        <v>3/19/2020|Arjun</v>
      </c>
      <c r="E240" s="14" t="str">
        <f>IF(
A240,
IFNA(
vlookup(
  D240,
  '_Working2_'!$A$3:$B1238,
  2,
  0
),
0
),
"")</f>
        <v>0</v>
      </c>
      <c r="F240" s="14" t="str">
        <f>IF(
A240,
(E240/1000)*vlookup(
B240,
MasterData!$C$2:$G1000,
4,
0
)
,
"")</f>
        <v>0</v>
      </c>
      <c r="G240" s="14" t="str">
        <f t="shared" si="2"/>
        <v>3/19/2020|Arjun|0</v>
      </c>
      <c r="H240" s="14" t="str">
        <f>IFNA(
vlookup(
  $G240,
  '_Working1_'!$B$2:$G1618,
  4,
  0
),
"-"
)</f>
        <v>-</v>
      </c>
      <c r="I240" s="14" t="str">
        <f>IFNA(
vlookup(
  $G240,
  '_Working1_'!$B$2:$G1618,
  5,
  0
),
"-"
)</f>
        <v>-</v>
      </c>
      <c r="J240" s="14" t="str">
        <f>IFNA(
vlookup(
  $G240,
  '_Working1_'!$B$2:$G1618,
  6,
  0
),
"-"
)</f>
        <v>-</v>
      </c>
    </row>
    <row r="241" ht="15.75" customHeight="1">
      <c r="A241" s="47" t="str">
        <f>IFERROR(__xludf.DUMMYFUNCTION("""COMPUTED_VALUE"""),43909.0)</f>
        <v>3/19/2020</v>
      </c>
      <c r="B241" s="27" t="str">
        <f>IFERROR(__xludf.DUMMYFUNCTION("""COMPUTED_VALUE"""),"Dhaneshwar")</f>
        <v>Dhaneshwar</v>
      </c>
      <c r="C241" s="27" t="str">
        <f>IFERROR(__xludf.DUMMYFUNCTION("""COMPUTED_VALUE"""),"Dhaneshwar")</f>
        <v>Dhaneshwar</v>
      </c>
      <c r="D241" s="27" t="str">
        <f t="shared" si="1"/>
        <v>3/19/2020|Dhaneshwar</v>
      </c>
      <c r="E241" s="14" t="str">
        <f>IF(
A241,
IFNA(
vlookup(
  D241,
  '_Working2_'!$A$3:$B1239,
  2,
  0
),
0
),
"")</f>
        <v>140582</v>
      </c>
      <c r="F241" s="14" t="str">
        <f>IF(
A241,
(E241/1000)*vlookup(
B241,
MasterData!$C$2:$G1000,
4,
0
)
,
"")</f>
        <v>140.582</v>
      </c>
      <c r="G241" s="14" t="str">
        <f t="shared" si="2"/>
        <v>3/19/2020|Dhaneshwar|140582</v>
      </c>
      <c r="H241" s="14" t="str">
        <f>IFNA(
vlookup(
  $G241,
  '_Working1_'!$B$2:$G1619,
  4,
  0
),
"-"
)</f>
        <v>Day</v>
      </c>
      <c r="I241" s="14" t="str">
        <f>IFNA(
vlookup(
  $G241,
  '_Working1_'!$B$2:$G1619,
  5,
  0
),
"-"
)</f>
        <v>Set 5</v>
      </c>
      <c r="J241" s="14" t="str">
        <f>IFNA(
vlookup(
  $G241,
  '_Working1_'!$B$2:$G1619,
  6,
  0
),
"-"
)</f>
        <v>SWF - 2</v>
      </c>
    </row>
    <row r="242" ht="15.75" customHeight="1">
      <c r="A242" s="47"/>
      <c r="B242" s="27"/>
      <c r="C242" s="27"/>
      <c r="D242" s="27" t="str">
        <f t="shared" si="1"/>
        <v/>
      </c>
      <c r="E242" s="14" t="str">
        <f>IF(
A242,
IFNA(
vlookup(
  D242,
  '_Working2_'!$A$3:$B1240,
  2,
  0
),
0
),
"")</f>
        <v/>
      </c>
      <c r="F242" s="14" t="str">
        <f>IF(
A242,
(E242/1000)*vlookup(
B242,
MasterData!$C$2:$G1001,
4,
0
)
,
"")</f>
        <v/>
      </c>
      <c r="G242" s="14" t="str">
        <f t="shared" si="2"/>
        <v/>
      </c>
      <c r="H242" s="14"/>
      <c r="I242" s="14" t="str">
        <f>IFNA(
vlookup(
  $G242,
  '_Working1_'!$B$2:$G1620,
  5,
  0
),
"-"
)</f>
        <v/>
      </c>
      <c r="J242" s="14" t="str">
        <f>IFNA(
vlookup(
  $G242,
  '_Working1_'!$B$2:$G1620,
  6,
  0
),
"-"
)</f>
        <v/>
      </c>
    </row>
    <row r="243" ht="15.75" customHeight="1">
      <c r="A243" s="47"/>
      <c r="B243" s="27"/>
      <c r="C243" s="27"/>
      <c r="D243" s="27" t="str">
        <f t="shared" si="1"/>
        <v/>
      </c>
      <c r="E243" s="14" t="str">
        <f>IF(
A243,
IFNA(
vlookup(
  D243,
  '_Working2_'!$A$3:$B1241,
  2,
  0
),
0
),
"")</f>
        <v/>
      </c>
      <c r="F243" s="14" t="str">
        <f>IF(
A243,
(E243/1000)*vlookup(
B243,
MasterData!$C$2:$G1002,
4,
0
)
,
"")</f>
        <v/>
      </c>
      <c r="G243" s="14" t="str">
        <f t="shared" si="2"/>
        <v/>
      </c>
      <c r="H243" s="14"/>
      <c r="I243" s="14" t="str">
        <f>IFNA(
vlookup(
  $G243,
  '_Working1_'!$B$2:$G1621,
  5,
  0
),
"-"
)</f>
        <v/>
      </c>
      <c r="J243" s="14" t="str">
        <f>IFNA(
vlookup(
  $G243,
  '_Working1_'!$B$2:$G1621,
  6,
  0
),
"-"
)</f>
        <v/>
      </c>
    </row>
    <row r="244" ht="15.75" customHeight="1">
      <c r="A244" s="47"/>
      <c r="B244" s="27"/>
      <c r="C244" s="27"/>
      <c r="D244" s="27" t="str">
        <f t="shared" si="1"/>
        <v/>
      </c>
      <c r="E244" s="14" t="str">
        <f>IF(
A244,
IFNA(
vlookup(
  D244,
  '_Working2_'!$A$3:$B1242,
  2,
  0
),
0
),
"")</f>
        <v/>
      </c>
      <c r="F244" s="14" t="str">
        <f>IF(
A244,
(E244/1000)*vlookup(
B244,
MasterData!$C$2:$G1003,
4,
0
)
,
"")</f>
        <v/>
      </c>
      <c r="G244" s="14" t="str">
        <f t="shared" si="2"/>
        <v/>
      </c>
      <c r="H244" s="14"/>
      <c r="I244" s="14" t="str">
        <f>IFNA(
vlookup(
  $G244,
  '_Working1_'!$B$2:$G1622,
  5,
  0
),
"-"
)</f>
        <v/>
      </c>
      <c r="J244" s="14" t="str">
        <f>IFNA(
vlookup(
  $G244,
  '_Working1_'!$B$2:$G1622,
  6,
  0
),
"-"
)</f>
        <v/>
      </c>
    </row>
    <row r="245" ht="15.75" customHeight="1">
      <c r="A245" s="47"/>
      <c r="B245" s="27"/>
      <c r="C245" s="27"/>
      <c r="D245" s="27" t="str">
        <f t="shared" si="1"/>
        <v/>
      </c>
      <c r="E245" s="14" t="str">
        <f>IF(
A245,
IFNA(
vlookup(
  D245,
  '_Working2_'!$A$3:$B1243,
  2,
  0
),
0
),
"")</f>
        <v/>
      </c>
      <c r="F245" s="14" t="str">
        <f>IF(
A245,
(E245/1000)*vlookup(
B245,
MasterData!$C$2:$G1004,
4,
0
)
,
"")</f>
        <v/>
      </c>
      <c r="G245" s="14" t="str">
        <f t="shared" si="2"/>
        <v/>
      </c>
      <c r="H245" s="14"/>
      <c r="I245" s="14" t="str">
        <f>IFNA(
vlookup(
  $G245,
  '_Working1_'!$B$2:$G1623,
  5,
  0
),
"-"
)</f>
        <v/>
      </c>
      <c r="J245" s="14" t="str">
        <f>IFNA(
vlookup(
  $G245,
  '_Working1_'!$B$2:$G1623,
  6,
  0
),
"-"
)</f>
        <v/>
      </c>
    </row>
    <row r="246" ht="15.75" customHeight="1">
      <c r="A246" s="47"/>
      <c r="B246" s="27"/>
      <c r="C246" s="27"/>
      <c r="D246" s="27" t="str">
        <f t="shared" si="1"/>
        <v/>
      </c>
      <c r="E246" s="14" t="str">
        <f>IF(
A246,
IFNA(
vlookup(
  D246,
  '_Working2_'!$A$3:$B1244,
  2,
  0
),
0
),
"")</f>
        <v/>
      </c>
      <c r="F246" s="14" t="str">
        <f>IF(
A246,
(E246/1000)*vlookup(
B246,
MasterData!$C$2:$G1005,
4,
0
)
,
"")</f>
        <v/>
      </c>
      <c r="G246" s="14" t="str">
        <f t="shared" si="2"/>
        <v/>
      </c>
      <c r="H246" s="14"/>
      <c r="I246" s="14" t="str">
        <f>IFNA(
vlookup(
  $G246,
  '_Working1_'!$B$2:$G1624,
  5,
  0
),
"-"
)</f>
        <v/>
      </c>
      <c r="J246" s="14" t="str">
        <f>IFNA(
vlookup(
  $G246,
  '_Working1_'!$B$2:$G1624,
  6,
  0
),
"-"
)</f>
        <v/>
      </c>
    </row>
    <row r="247" ht="15.75" customHeight="1">
      <c r="A247" s="47"/>
      <c r="B247" s="27"/>
      <c r="C247" s="27"/>
      <c r="D247" s="27" t="str">
        <f t="shared" si="1"/>
        <v/>
      </c>
      <c r="E247" s="14" t="str">
        <f>IF(
A247,
IFNA(
vlookup(
  D247,
  '_Working2_'!$A$3:$B1245,
  2,
  0
),
0
),
"")</f>
        <v/>
      </c>
      <c r="F247" s="14" t="str">
        <f>IF(
A247,
(E247/1000)*vlookup(
B247,
MasterData!$C$2:$G1006,
4,
0
)
,
"")</f>
        <v/>
      </c>
      <c r="G247" s="14" t="str">
        <f t="shared" si="2"/>
        <v/>
      </c>
      <c r="H247" s="14"/>
      <c r="I247" s="14" t="str">
        <f>IFNA(
vlookup(
  $G247,
  '_Working1_'!$B$2:$G1625,
  5,
  0
),
"-"
)</f>
        <v/>
      </c>
      <c r="J247" s="14" t="str">
        <f>IFNA(
vlookup(
  $G247,
  '_Working1_'!$B$2:$G1625,
  6,
  0
),
"-"
)</f>
        <v/>
      </c>
    </row>
    <row r="248" ht="15.75" customHeight="1">
      <c r="A248" s="47"/>
      <c r="B248" s="27"/>
      <c r="C248" s="27"/>
      <c r="D248" s="27" t="str">
        <f t="shared" si="1"/>
        <v/>
      </c>
      <c r="E248" s="14" t="str">
        <f>IF(
A248,
IFNA(
vlookup(
  D248,
  '_Working2_'!$A$3:$B1246,
  2,
  0
),
0
),
"")</f>
        <v/>
      </c>
      <c r="F248" s="14" t="str">
        <f>IF(
A248,
(E248/1000)*vlookup(
B248,
MasterData!$C$2:$G1007,
4,
0
)
,
"")</f>
        <v/>
      </c>
      <c r="G248" s="14" t="str">
        <f t="shared" si="2"/>
        <v/>
      </c>
      <c r="H248" s="14"/>
      <c r="I248" s="14" t="str">
        <f>IFNA(
vlookup(
  $G248,
  '_Working1_'!$B$2:$G1626,
  5,
  0
),
"-"
)</f>
        <v/>
      </c>
      <c r="J248" s="14" t="str">
        <f>IFNA(
vlookup(
  $G248,
  '_Working1_'!$B$2:$G1626,
  6,
  0
),
"-"
)</f>
        <v/>
      </c>
    </row>
    <row r="249" ht="15.75" customHeight="1">
      <c r="A249" s="47"/>
      <c r="B249" s="27"/>
      <c r="C249" s="27"/>
      <c r="D249" s="27" t="str">
        <f t="shared" si="1"/>
        <v/>
      </c>
      <c r="E249" s="14" t="str">
        <f>IF(
A249,
IFNA(
vlookup(
  D249,
  '_Working2_'!$A$3:$B1247,
  2,
  0
),
0
),
"")</f>
        <v/>
      </c>
      <c r="F249" s="14" t="str">
        <f>IF(
A249,
(E249/1000)*vlookup(
B249,
MasterData!$C$2:$G1008,
4,
0
)
,
"")</f>
        <v/>
      </c>
      <c r="G249" s="14" t="str">
        <f t="shared" si="2"/>
        <v/>
      </c>
      <c r="H249" s="14"/>
      <c r="I249" s="14" t="str">
        <f>IFNA(
vlookup(
  $G249,
  '_Working1_'!$B$2:$G1627,
  5,
  0
),
"-"
)</f>
        <v/>
      </c>
      <c r="J249" s="14" t="str">
        <f>IFNA(
vlookup(
  $G249,
  '_Working1_'!$B$2:$G1627,
  6,
  0
),
"-"
)</f>
        <v/>
      </c>
    </row>
    <row r="250" ht="15.75" customHeight="1">
      <c r="A250" s="47"/>
      <c r="B250" s="27"/>
      <c r="C250" s="27"/>
      <c r="D250" s="27" t="str">
        <f t="shared" si="1"/>
        <v/>
      </c>
      <c r="E250" s="14" t="str">
        <f>IF(
A250,
IFNA(
vlookup(
  D250,
  '_Working2_'!$A$3:$B1248,
  2,
  0
),
0
),
"")</f>
        <v/>
      </c>
      <c r="F250" s="14" t="str">
        <f>IF(
A250,
(E250/1000)*vlookup(
B250,
MasterData!$C$2:$G1009,
4,
0
)
,
"")</f>
        <v/>
      </c>
      <c r="G250" s="14" t="str">
        <f t="shared" si="2"/>
        <v/>
      </c>
      <c r="H250" s="14"/>
      <c r="I250" s="14" t="str">
        <f>IFNA(
vlookup(
  $G250,
  '_Working1_'!$B$2:$G1628,
  5,
  0
),
"-"
)</f>
        <v/>
      </c>
      <c r="J250" s="14" t="str">
        <f>IFNA(
vlookup(
  $G250,
  '_Working1_'!$B$2:$G1628,
  6,
  0
),
"-"
)</f>
        <v/>
      </c>
    </row>
    <row r="251" ht="15.75" customHeight="1">
      <c r="A251" s="47"/>
      <c r="B251" s="27"/>
      <c r="C251" s="27"/>
      <c r="D251" s="27" t="str">
        <f t="shared" si="1"/>
        <v/>
      </c>
      <c r="E251" s="14" t="str">
        <f>IF(
A251,
IFNA(
vlookup(
  D251,
  '_Working2_'!$A$3:$B1249,
  2,
  0
),
0
),
"")</f>
        <v/>
      </c>
      <c r="F251" s="14" t="str">
        <f>IF(
A251,
(E251/1000)*vlookup(
B251,
MasterData!$C$2:$G1010,
4,
0
)
,
"")</f>
        <v/>
      </c>
      <c r="G251" s="14" t="str">
        <f t="shared" si="2"/>
        <v/>
      </c>
      <c r="H251" s="14"/>
      <c r="I251" s="14" t="str">
        <f>IFNA(
vlookup(
  $G251,
  '_Working1_'!$B$2:$G1629,
  5,
  0
),
"-"
)</f>
        <v/>
      </c>
      <c r="J251" s="14" t="str">
        <f>IFNA(
vlookup(
  $G251,
  '_Working1_'!$B$2:$G1629,
  6,
  0
),
"-"
)</f>
        <v/>
      </c>
    </row>
    <row r="252" ht="15.75" customHeight="1">
      <c r="A252" s="47"/>
      <c r="B252" s="27"/>
      <c r="C252" s="27"/>
      <c r="D252" s="27" t="str">
        <f t="shared" si="1"/>
        <v/>
      </c>
      <c r="E252" s="14" t="str">
        <f>IF(
A252,
IFNA(
vlookup(
  D252,
  '_Working2_'!$A$3:$B1250,
  2,
  0
),
0
),
"")</f>
        <v/>
      </c>
      <c r="F252" s="14" t="str">
        <f>IF(
A252,
(E252/1000)*vlookup(
B252,
MasterData!$C$2:$G1011,
4,
0
)
,
"")</f>
        <v/>
      </c>
      <c r="G252" s="14" t="str">
        <f t="shared" si="2"/>
        <v/>
      </c>
      <c r="H252" s="14"/>
      <c r="I252" s="14" t="str">
        <f>IFNA(
vlookup(
  $G252,
  '_Working1_'!$B$2:$G1630,
  5,
  0
),
"-"
)</f>
        <v/>
      </c>
      <c r="J252" s="14" t="str">
        <f>IFNA(
vlookup(
  $G252,
  '_Working1_'!$B$2:$G1630,
  6,
  0
),
"-"
)</f>
        <v/>
      </c>
    </row>
    <row r="253" ht="15.75" customHeight="1">
      <c r="A253" s="47"/>
      <c r="B253" s="27"/>
      <c r="C253" s="27"/>
      <c r="D253" s="27" t="str">
        <f t="shared" si="1"/>
        <v/>
      </c>
      <c r="E253" s="14" t="str">
        <f>IF(
A253,
IFNA(
vlookup(
  D253,
  '_Working2_'!$A$3:$B1251,
  2,
  0
),
0
),
"")</f>
        <v/>
      </c>
      <c r="F253" s="14" t="str">
        <f>IF(
A253,
(E253/1000)*vlookup(
B253,
MasterData!$C$2:$G1012,
4,
0
)
,
"")</f>
        <v/>
      </c>
      <c r="G253" s="14" t="str">
        <f t="shared" si="2"/>
        <v/>
      </c>
      <c r="H253" s="14"/>
      <c r="I253" s="14" t="str">
        <f>IFNA(
vlookup(
  $G253,
  '_Working1_'!$B$2:$G1631,
  5,
  0
),
"-"
)</f>
        <v/>
      </c>
      <c r="J253" s="14" t="str">
        <f>IFNA(
vlookup(
  $G253,
  '_Working1_'!$B$2:$G1631,
  6,
  0
),
"-"
)</f>
        <v/>
      </c>
    </row>
    <row r="254" ht="15.75" customHeight="1">
      <c r="A254" s="47"/>
      <c r="B254" s="27"/>
      <c r="C254" s="27"/>
      <c r="D254" s="27" t="str">
        <f t="shared" si="1"/>
        <v/>
      </c>
      <c r="E254" s="14" t="str">
        <f>IF(
A254,
IFNA(
vlookup(
  D254,
  '_Working2_'!$A$3:$B1252,
  2,
  0
),
0
),
"")</f>
        <v/>
      </c>
      <c r="F254" s="14" t="str">
        <f>IF(
A254,
(E254/1000)*vlookup(
B254,
MasterData!$C$2:$G1013,
4,
0
)
,
"")</f>
        <v/>
      </c>
      <c r="G254" s="14" t="str">
        <f t="shared" si="2"/>
        <v/>
      </c>
      <c r="H254" s="14"/>
      <c r="I254" s="14" t="str">
        <f>IFNA(
vlookup(
  $G254,
  '_Working1_'!$B$2:$G1632,
  5,
  0
),
"-"
)</f>
        <v/>
      </c>
      <c r="J254" s="14" t="str">
        <f>IFNA(
vlookup(
  $G254,
  '_Working1_'!$B$2:$G1632,
  6,
  0
),
"-"
)</f>
        <v/>
      </c>
    </row>
    <row r="255" ht="15.75" customHeight="1">
      <c r="A255" s="47"/>
      <c r="B255" s="27"/>
      <c r="C255" s="27"/>
      <c r="D255" s="27" t="str">
        <f t="shared" si="1"/>
        <v/>
      </c>
      <c r="E255" s="14" t="str">
        <f>IF(
A255,
IFNA(
vlookup(
  D255,
  '_Working2_'!$A$3:$B1253,
  2,
  0
),
0
),
"")</f>
        <v/>
      </c>
      <c r="F255" s="14" t="str">
        <f>IF(
A255,
(E255/1000)*vlookup(
B255,
MasterData!$C$2:$G1014,
4,
0
)
,
"")</f>
        <v/>
      </c>
      <c r="G255" s="14" t="str">
        <f t="shared" si="2"/>
        <v/>
      </c>
      <c r="H255" s="14"/>
      <c r="I255" s="14" t="str">
        <f>IFNA(
vlookup(
  $G255,
  '_Working1_'!$B$2:$G1633,
  5,
  0
),
"-"
)</f>
        <v/>
      </c>
      <c r="J255" s="14" t="str">
        <f>IFNA(
vlookup(
  $G255,
  '_Working1_'!$B$2:$G1633,
  6,
  0
),
"-"
)</f>
        <v/>
      </c>
    </row>
    <row r="256" ht="15.75" customHeight="1">
      <c r="A256" s="47"/>
      <c r="B256" s="27"/>
      <c r="C256" s="27"/>
      <c r="D256" s="27" t="str">
        <f t="shared" si="1"/>
        <v/>
      </c>
      <c r="E256" s="14" t="str">
        <f>IF(
A256,
IFNA(
vlookup(
  D256,
  '_Working2_'!$A$3:$B1254,
  2,
  0
),
0
),
"")</f>
        <v/>
      </c>
      <c r="F256" s="14" t="str">
        <f>IF(
A256,
(E256/1000)*vlookup(
B256,
MasterData!$C$2:$G1015,
4,
0
)
,
"")</f>
        <v/>
      </c>
      <c r="G256" s="14" t="str">
        <f t="shared" si="2"/>
        <v/>
      </c>
      <c r="H256" s="14"/>
      <c r="I256" s="14" t="str">
        <f>IFNA(
vlookup(
  $G256,
  '_Working1_'!$B$2:$G1634,
  5,
  0
),
"-"
)</f>
        <v/>
      </c>
      <c r="J256" s="14" t="str">
        <f>IFNA(
vlookup(
  $G256,
  '_Working1_'!$B$2:$G1634,
  6,
  0
),
"-"
)</f>
        <v/>
      </c>
    </row>
    <row r="257" ht="15.75" customHeight="1">
      <c r="A257" s="47"/>
      <c r="B257" s="27"/>
      <c r="C257" s="27"/>
      <c r="D257" s="27" t="str">
        <f t="shared" si="1"/>
        <v/>
      </c>
      <c r="E257" s="14" t="str">
        <f>IF(
A257,
IFNA(
vlookup(
  D257,
  '_Working2_'!$A$3:$B1255,
  2,
  0
),
0
),
"")</f>
        <v/>
      </c>
      <c r="F257" s="14" t="str">
        <f>IF(
A257,
(E257/1000)*vlookup(
B257,
MasterData!$C$2:$G1016,
4,
0
)
,
"")</f>
        <v/>
      </c>
      <c r="G257" s="14" t="str">
        <f t="shared" si="2"/>
        <v/>
      </c>
      <c r="H257" s="14"/>
      <c r="I257" s="14" t="str">
        <f>IFNA(
vlookup(
  $G257,
  '_Working1_'!$B$2:$G1635,
  5,
  0
),
"-"
)</f>
        <v/>
      </c>
      <c r="J257" s="14" t="str">
        <f>IFNA(
vlookup(
  $G257,
  '_Working1_'!$B$2:$G1635,
  6,
  0
),
"-"
)</f>
        <v/>
      </c>
    </row>
    <row r="258" ht="15.75" customHeight="1">
      <c r="A258" s="47"/>
      <c r="B258" s="27"/>
      <c r="C258" s="27"/>
      <c r="D258" s="27" t="str">
        <f t="shared" si="1"/>
        <v/>
      </c>
      <c r="E258" s="14" t="str">
        <f>IF(
A258,
IFNA(
vlookup(
  D258,
  '_Working2_'!$A$3:$B1256,
  2,
  0
),
0
),
"")</f>
        <v/>
      </c>
      <c r="F258" s="14" t="str">
        <f>IF(
A258,
(E258/1000)*vlookup(
B258,
MasterData!$C$2:$G1017,
4,
0
)
,
"")</f>
        <v/>
      </c>
      <c r="G258" s="14" t="str">
        <f t="shared" si="2"/>
        <v/>
      </c>
      <c r="H258" s="14"/>
      <c r="I258" s="14" t="str">
        <f>IFNA(
vlookup(
  $G258,
  '_Working1_'!$B$2:$G1636,
  5,
  0
),
"-"
)</f>
        <v/>
      </c>
      <c r="J258" s="14" t="str">
        <f>IFNA(
vlookup(
  $G258,
  '_Working1_'!$B$2:$G1636,
  6,
  0
),
"-"
)</f>
        <v/>
      </c>
    </row>
    <row r="259" ht="15.75" customHeight="1">
      <c r="A259" s="47"/>
      <c r="B259" s="27"/>
      <c r="C259" s="27"/>
      <c r="D259" s="27" t="str">
        <f t="shared" si="1"/>
        <v/>
      </c>
      <c r="E259" s="14" t="str">
        <f>IF(
A259,
IFNA(
vlookup(
  D259,
  '_Working2_'!$A$3:$B1257,
  2,
  0
),
0
),
"")</f>
        <v/>
      </c>
      <c r="F259" s="14" t="str">
        <f>IF(
A259,
(E259/1000)*vlookup(
B259,
MasterData!$C$2:$G1018,
4,
0
)
,
"")</f>
        <v/>
      </c>
      <c r="G259" s="14" t="str">
        <f t="shared" si="2"/>
        <v/>
      </c>
      <c r="H259" s="14"/>
      <c r="I259" s="14" t="str">
        <f>IFNA(
vlookup(
  $G259,
  '_Working1_'!$B$2:$G1637,
  5,
  0
),
"-"
)</f>
        <v/>
      </c>
      <c r="J259" s="14" t="str">
        <f>IFNA(
vlookup(
  $G259,
  '_Working1_'!$B$2:$G1637,
  6,
  0
),
"-"
)</f>
        <v/>
      </c>
    </row>
    <row r="260" ht="15.75" customHeight="1">
      <c r="A260" s="47"/>
      <c r="B260" s="27"/>
      <c r="C260" s="27"/>
      <c r="D260" s="27" t="str">
        <f t="shared" si="1"/>
        <v/>
      </c>
      <c r="E260" s="14" t="str">
        <f>IF(
A260,
IFNA(
vlookup(
  D260,
  '_Working2_'!$A$3:$B1258,
  2,
  0
),
0
),
"")</f>
        <v/>
      </c>
      <c r="F260" s="14" t="str">
        <f>IF(
A260,
(E260/1000)*vlookup(
B260,
MasterData!$C$2:$G1019,
4,
0
)
,
"")</f>
        <v/>
      </c>
      <c r="G260" s="14" t="str">
        <f t="shared" si="2"/>
        <v/>
      </c>
      <c r="H260" s="14"/>
      <c r="I260" s="14" t="str">
        <f>IFNA(
vlookup(
  $G260,
  '_Working1_'!$B$2:$G1638,
  5,
  0
),
"-"
)</f>
        <v/>
      </c>
      <c r="J260" s="14" t="str">
        <f>IFNA(
vlookup(
  $G260,
  '_Working1_'!$B$2:$G1638,
  6,
  0
),
"-"
)</f>
        <v/>
      </c>
    </row>
    <row r="261" ht="15.75" customHeight="1">
      <c r="A261" s="47"/>
      <c r="B261" s="27"/>
      <c r="C261" s="27"/>
      <c r="D261" s="27" t="str">
        <f t="shared" si="1"/>
        <v/>
      </c>
      <c r="E261" s="14" t="str">
        <f>IF(
A261,
IFNA(
vlookup(
  D261,
  '_Working2_'!$A$3:$B1259,
  2,
  0
),
0
),
"")</f>
        <v/>
      </c>
      <c r="F261" s="14" t="str">
        <f>IF(
A261,
(E261/1000)*vlookup(
B261,
MasterData!$C$2:$G1020,
4,
0
)
,
"")</f>
        <v/>
      </c>
      <c r="G261" s="14" t="str">
        <f t="shared" si="2"/>
        <v/>
      </c>
      <c r="H261" s="14"/>
      <c r="I261" s="14" t="str">
        <f>IFNA(
vlookup(
  $G261,
  '_Working1_'!$B$2:$G1639,
  5,
  0
),
"-"
)</f>
        <v/>
      </c>
      <c r="J261" s="14" t="str">
        <f>IFNA(
vlookup(
  $G261,
  '_Working1_'!$B$2:$G1639,
  6,
  0
),
"-"
)</f>
        <v/>
      </c>
    </row>
    <row r="262" ht="15.75" customHeight="1">
      <c r="A262" s="47"/>
      <c r="B262" s="27"/>
      <c r="C262" s="27"/>
      <c r="D262" s="27" t="str">
        <f t="shared" si="1"/>
        <v/>
      </c>
      <c r="E262" s="14" t="str">
        <f>IF(
A262,
IFNA(
vlookup(
  D262,
  '_Working2_'!$A$3:$B1260,
  2,
  0
),
0
),
"")</f>
        <v/>
      </c>
      <c r="F262" s="14" t="str">
        <f>IF(
A262,
(E262/1000)*vlookup(
B262,
MasterData!$C$2:$G1021,
4,
0
)
,
"")</f>
        <v/>
      </c>
      <c r="G262" s="14" t="str">
        <f t="shared" si="2"/>
        <v/>
      </c>
      <c r="H262" s="14"/>
      <c r="I262" s="14" t="str">
        <f>IFNA(
vlookup(
  $G262,
  '_Working1_'!$B$2:$G1640,
  5,
  0
),
"-"
)</f>
        <v/>
      </c>
      <c r="J262" s="14" t="str">
        <f>IFNA(
vlookup(
  $G262,
  '_Working1_'!$B$2:$G1640,
  6,
  0
),
"-"
)</f>
        <v/>
      </c>
    </row>
    <row r="263" ht="15.75" customHeight="1">
      <c r="A263" s="47"/>
      <c r="B263" s="27"/>
      <c r="C263" s="27"/>
      <c r="D263" s="27" t="str">
        <f t="shared" si="1"/>
        <v/>
      </c>
      <c r="E263" s="14" t="str">
        <f>IF(
A263,
IFNA(
vlookup(
  D263,
  '_Working2_'!$A$3:$B1261,
  2,
  0
),
0
),
"")</f>
        <v/>
      </c>
      <c r="F263" s="14" t="str">
        <f>IF(
A263,
(E263/1000)*vlookup(
B263,
MasterData!$C$2:$G1022,
4,
0
)
,
"")</f>
        <v/>
      </c>
      <c r="G263" s="14" t="str">
        <f t="shared" si="2"/>
        <v/>
      </c>
      <c r="H263" s="14"/>
      <c r="I263" s="14" t="str">
        <f>IFNA(
vlookup(
  $G263,
  '_Working1_'!$B$2:$G1641,
  5,
  0
),
"-"
)</f>
        <v/>
      </c>
      <c r="J263" s="14" t="str">
        <f>IFNA(
vlookup(
  $G263,
  '_Working1_'!$B$2:$G1641,
  6,
  0
),
"-"
)</f>
        <v/>
      </c>
    </row>
    <row r="264" ht="15.75" customHeight="1">
      <c r="A264" s="47"/>
      <c r="B264" s="27"/>
      <c r="C264" s="27"/>
      <c r="D264" s="27" t="str">
        <f t="shared" si="1"/>
        <v/>
      </c>
      <c r="E264" s="14" t="str">
        <f>IF(
A264,
IFNA(
vlookup(
  D264,
  '_Working2_'!$A$3:$B1262,
  2,
  0
),
0
),
"")</f>
        <v/>
      </c>
      <c r="F264" s="14" t="str">
        <f>IF(
A264,
(E264/1000)*vlookup(
B264,
MasterData!$C$2:$G1023,
4,
0
)
,
"")</f>
        <v/>
      </c>
      <c r="G264" s="14" t="str">
        <f t="shared" si="2"/>
        <v/>
      </c>
      <c r="H264" s="14"/>
      <c r="I264" s="14" t="str">
        <f>IFNA(
vlookup(
  $G264,
  '_Working1_'!$B$2:$G1642,
  5,
  0
),
"-"
)</f>
        <v/>
      </c>
      <c r="J264" s="14" t="str">
        <f>IFNA(
vlookup(
  $G264,
  '_Working1_'!$B$2:$G1642,
  6,
  0
),
"-"
)</f>
        <v/>
      </c>
    </row>
    <row r="265" ht="15.75" customHeight="1">
      <c r="A265" s="47"/>
      <c r="B265" s="27"/>
      <c r="C265" s="27"/>
      <c r="D265" s="27" t="str">
        <f t="shared" si="1"/>
        <v/>
      </c>
      <c r="E265" s="14" t="str">
        <f>IF(
A265,
IFNA(
vlookup(
  D265,
  '_Working2_'!$A$3:$B1263,
  2,
  0
),
0
),
"")</f>
        <v/>
      </c>
      <c r="F265" s="14" t="str">
        <f>IF(
A265,
(E265/1000)*vlookup(
B265,
MasterData!$C$2:$G1024,
4,
0
)
,
"")</f>
        <v/>
      </c>
      <c r="G265" s="14" t="str">
        <f t="shared" si="2"/>
        <v/>
      </c>
      <c r="H265" s="14"/>
      <c r="I265" s="14" t="str">
        <f>IFNA(
vlookup(
  $G265,
  '_Working1_'!$B$2:$G1643,
  5,
  0
),
"-"
)</f>
        <v/>
      </c>
      <c r="J265" s="14" t="str">
        <f>IFNA(
vlookup(
  $G265,
  '_Working1_'!$B$2:$G1643,
  6,
  0
),
"-"
)</f>
        <v/>
      </c>
    </row>
    <row r="266" ht="15.75" customHeight="1">
      <c r="A266" s="47"/>
      <c r="B266" s="27"/>
      <c r="C266" s="27"/>
      <c r="D266" s="27" t="str">
        <f t="shared" si="1"/>
        <v/>
      </c>
      <c r="E266" s="14" t="str">
        <f>IF(
A266,
IFNA(
vlookup(
  D266,
  '_Working2_'!$A$3:$B1264,
  2,
  0
),
0
),
"")</f>
        <v/>
      </c>
      <c r="F266" s="14" t="str">
        <f>IF(
A266,
(E266/1000)*vlookup(
B266,
MasterData!$C$2:$G1000,
4,
0
)
,
"")</f>
        <v/>
      </c>
      <c r="G266" s="14" t="str">
        <f t="shared" si="2"/>
        <v/>
      </c>
      <c r="H266" s="14"/>
      <c r="I266" s="14" t="str">
        <f>IFNA(
vlookup(
  $G266,
  '_Working1_'!$B$2:$G1644,
  5,
  0
),
"-"
)</f>
        <v/>
      </c>
      <c r="J266" s="14" t="str">
        <f>IFNA(
vlookup(
  $G266,
  '_Working1_'!$B$2:$G1644,
  6,
  0
),
"-"
)</f>
        <v/>
      </c>
    </row>
    <row r="267" ht="15.75" customHeight="1">
      <c r="A267" s="47"/>
      <c r="B267" s="27"/>
      <c r="C267" s="27"/>
      <c r="D267" s="27" t="str">
        <f t="shared" si="1"/>
        <v/>
      </c>
      <c r="E267" s="14" t="str">
        <f>IF(
A267,
IFNA(
vlookup(
  D267,
  '_Working2_'!$A$3:$B1265,
  2,
  0
),
0
),
"")</f>
        <v/>
      </c>
      <c r="F267" s="14" t="str">
        <f>IF(
A267,
(E267/1000)*vlookup(
B267,
MasterData!$C$2:$G1000,
4,
0
)
,
"")</f>
        <v/>
      </c>
      <c r="G267" s="14" t="str">
        <f t="shared" si="2"/>
        <v/>
      </c>
      <c r="H267" s="14"/>
      <c r="I267" s="14" t="str">
        <f>IFNA(
vlookup(
  $G267,
  '_Working1_'!$B$2:$G1645,
  5,
  0
),
"-"
)</f>
        <v/>
      </c>
      <c r="J267" s="14" t="str">
        <f>IFNA(
vlookup(
  $G267,
  '_Working1_'!$B$2:$G1645,
  6,
  0
),
"-"
)</f>
        <v/>
      </c>
    </row>
    <row r="268" ht="15.75" customHeight="1">
      <c r="A268" s="47"/>
      <c r="B268" s="27"/>
      <c r="C268" s="27"/>
      <c r="D268" s="27" t="str">
        <f t="shared" si="1"/>
        <v/>
      </c>
      <c r="E268" s="14" t="str">
        <f>IF(
A268,
IFNA(
vlookup(
  D268,
  '_Working2_'!$A$3:$B1266,
  2,
  0
),
0
),
"")</f>
        <v/>
      </c>
      <c r="F268" s="14" t="str">
        <f>IF(
A268,
(E268/1000)*vlookup(
B268,
MasterData!$C$2:$G1000,
4,
0
)
,
"")</f>
        <v/>
      </c>
      <c r="G268" s="14" t="str">
        <f t="shared" si="2"/>
        <v/>
      </c>
      <c r="H268" s="14"/>
      <c r="I268" s="14" t="str">
        <f>IFNA(
vlookup(
  $G268,
  '_Working1_'!$B$2:$G1646,
  5,
  0
),
"-"
)</f>
        <v/>
      </c>
      <c r="J268" s="14" t="str">
        <f>IFNA(
vlookup(
  $G268,
  '_Working1_'!$B$2:$G1646,
  6,
  0
),
"-"
)</f>
        <v/>
      </c>
    </row>
    <row r="269" ht="15.75" customHeight="1">
      <c r="A269" s="47"/>
      <c r="B269" s="27"/>
      <c r="C269" s="27"/>
      <c r="D269" s="27" t="str">
        <f t="shared" si="1"/>
        <v/>
      </c>
      <c r="E269" s="14" t="str">
        <f>IF(
A269,
IFNA(
vlookup(
  D269,
  '_Working2_'!$A$3:$B1267,
  2,
  0
),
0
),
"")</f>
        <v/>
      </c>
      <c r="F269" s="14" t="str">
        <f>IF(
A269,
(E269/1000)*vlookup(
B269,
MasterData!$C$2:$G1000,
4,
0
)
,
"")</f>
        <v/>
      </c>
      <c r="G269" s="14" t="str">
        <f t="shared" si="2"/>
        <v/>
      </c>
      <c r="H269" s="14"/>
      <c r="I269" s="14" t="str">
        <f>IFNA(
vlookup(
  $G269,
  '_Working1_'!$B$2:$G1647,
  5,
  0
),
"-"
)</f>
        <v/>
      </c>
      <c r="J269" s="14" t="str">
        <f>IFNA(
vlookup(
  $G269,
  '_Working1_'!$B$2:$G1647,
  6,
  0
),
"-"
)</f>
        <v/>
      </c>
    </row>
    <row r="270" ht="15.75" customHeight="1">
      <c r="A270" s="47"/>
      <c r="B270" s="27"/>
      <c r="C270" s="27"/>
      <c r="D270" s="27" t="str">
        <f t="shared" si="1"/>
        <v/>
      </c>
      <c r="E270" s="14" t="str">
        <f>IF(
A270,
IFNA(
vlookup(
  D270,
  '_Working2_'!$A$3:$B1268,
  2,
  0
),
0
),
"")</f>
        <v/>
      </c>
      <c r="F270" s="14" t="str">
        <f>IF(
A270,
(E270/1000)*vlookup(
B270,
MasterData!$C$2:$G1000,
4,
0
)
,
"")</f>
        <v/>
      </c>
      <c r="G270" s="14" t="str">
        <f t="shared" si="2"/>
        <v/>
      </c>
      <c r="H270" s="14"/>
      <c r="I270" s="14" t="str">
        <f>IFNA(
vlookup(
  $G270,
  '_Working1_'!$B$2:$G1648,
  5,
  0
),
"-"
)</f>
        <v/>
      </c>
      <c r="J270" s="14" t="str">
        <f>IFNA(
vlookup(
  $G270,
  '_Working1_'!$B$2:$G1648,
  6,
  0
),
"-"
)</f>
        <v/>
      </c>
    </row>
    <row r="271" ht="15.75" customHeight="1">
      <c r="A271" s="47"/>
      <c r="B271" s="27"/>
      <c r="C271" s="27"/>
      <c r="D271" s="27" t="str">
        <f t="shared" si="1"/>
        <v/>
      </c>
      <c r="E271" s="14" t="str">
        <f>IF(
A271,
IFNA(
vlookup(
  D271,
  '_Working2_'!$A$3:$B1269,
  2,
  0
),
0
),
"")</f>
        <v/>
      </c>
      <c r="F271" s="14" t="str">
        <f>IF(
A271,
(E271/1000)*vlookup(
B271,
MasterData!$C$2:$G1000,
4,
0
)
,
"")</f>
        <v/>
      </c>
      <c r="G271" s="14" t="str">
        <f t="shared" si="2"/>
        <v/>
      </c>
      <c r="H271" s="14"/>
      <c r="I271" s="14" t="str">
        <f>IFNA(
vlookup(
  $G271,
  '_Working1_'!$B$2:$G1649,
  5,
  0
),
"-"
)</f>
        <v/>
      </c>
      <c r="J271" s="14" t="str">
        <f>IFNA(
vlookup(
  $G271,
  '_Working1_'!$B$2:$G1649,
  6,
  0
),
"-"
)</f>
        <v/>
      </c>
    </row>
    <row r="272" ht="15.75" customHeight="1">
      <c r="A272" s="47"/>
      <c r="B272" s="27"/>
      <c r="C272" s="27"/>
      <c r="D272" s="27" t="str">
        <f t="shared" si="1"/>
        <v/>
      </c>
      <c r="E272" s="14" t="str">
        <f>IF(
A272,
IFNA(
vlookup(
  D272,
  '_Working2_'!$A$3:$B1270,
  2,
  0
),
0
),
"")</f>
        <v/>
      </c>
      <c r="F272" s="14" t="str">
        <f>IF(
A272,
(E272/1000)*vlookup(
B272,
MasterData!$C$2:$G1000,
4,
0
)
,
"")</f>
        <v/>
      </c>
      <c r="G272" s="14" t="str">
        <f t="shared" si="2"/>
        <v/>
      </c>
      <c r="H272" s="14"/>
      <c r="I272" s="14" t="str">
        <f>IFNA(
vlookup(
  $G272,
  '_Working1_'!$B$2:$G1650,
  5,
  0
),
"-"
)</f>
        <v/>
      </c>
      <c r="J272" s="14" t="str">
        <f>IFNA(
vlookup(
  $G272,
  '_Working1_'!$B$2:$G1650,
  6,
  0
),
"-"
)</f>
        <v/>
      </c>
    </row>
    <row r="273" ht="15.75" customHeight="1">
      <c r="A273" s="47"/>
      <c r="B273" s="27"/>
      <c r="C273" s="27"/>
      <c r="D273" s="27" t="str">
        <f t="shared" si="1"/>
        <v/>
      </c>
      <c r="E273" s="14" t="str">
        <f>IF(
A273,
IFNA(
vlookup(
  D273,
  '_Working2_'!$A$3:$B1271,
  2,
  0
),
0
),
"")</f>
        <v/>
      </c>
      <c r="F273" s="14" t="str">
        <f>IF(
A273,
(E273/1000)*vlookup(
B273,
MasterData!$C$2:$G1000,
4,
0
)
,
"")</f>
        <v/>
      </c>
      <c r="G273" s="14" t="str">
        <f t="shared" si="2"/>
        <v/>
      </c>
      <c r="H273" s="14"/>
      <c r="I273" s="14" t="str">
        <f>IFNA(
vlookup(
  $G273,
  '_Working1_'!$B$2:$G1651,
  5,
  0
),
"-"
)</f>
        <v/>
      </c>
      <c r="J273" s="14" t="str">
        <f>IFNA(
vlookup(
  $G273,
  '_Working1_'!$B$2:$G1651,
  6,
  0
),
"-"
)</f>
        <v/>
      </c>
    </row>
    <row r="274" ht="15.75" customHeight="1">
      <c r="A274" s="47"/>
      <c r="B274" s="27"/>
      <c r="C274" s="27"/>
      <c r="D274" s="27" t="str">
        <f t="shared" si="1"/>
        <v/>
      </c>
      <c r="E274" s="14" t="str">
        <f>IF(
A274,
IFNA(
vlookup(
  D274,
  '_Working2_'!$A$3:$B1272,
  2,
  0
),
0
),
"")</f>
        <v/>
      </c>
      <c r="F274" s="14" t="str">
        <f>IF(
A274,
(E274/1000)*vlookup(
B274,
MasterData!$C$2:$G1000,
4,
0
)
,
"")</f>
        <v/>
      </c>
      <c r="G274" s="14" t="str">
        <f t="shared" si="2"/>
        <v/>
      </c>
      <c r="H274" s="14"/>
      <c r="I274" s="14" t="str">
        <f>IFNA(
vlookup(
  $G274,
  '_Working1_'!$B$2:$G1652,
  5,
  0
),
"-"
)</f>
        <v/>
      </c>
      <c r="J274" s="14" t="str">
        <f>IFNA(
vlookup(
  $G274,
  '_Working1_'!$B$2:$G1652,
  6,
  0
),
"-"
)</f>
        <v/>
      </c>
    </row>
    <row r="275" ht="15.75" customHeight="1">
      <c r="A275" s="47"/>
      <c r="B275" s="27"/>
      <c r="C275" s="27"/>
      <c r="D275" s="27" t="str">
        <f t="shared" si="1"/>
        <v/>
      </c>
      <c r="E275" s="14" t="str">
        <f>IF(
A275,
IFNA(
vlookup(
  D275,
  '_Working2_'!$A$3:$B1273,
  2,
  0
),
0
),
"")</f>
        <v/>
      </c>
      <c r="F275" s="14" t="str">
        <f>IF(
A275,
(E275/1000)*vlookup(
B275,
MasterData!$C$2:$G1000,
4,
0
)
,
"")</f>
        <v/>
      </c>
      <c r="G275" s="14" t="str">
        <f t="shared" si="2"/>
        <v/>
      </c>
      <c r="H275" s="14"/>
      <c r="I275" s="14" t="str">
        <f>IFNA(
vlookup(
  $G275,
  '_Working1_'!$B$2:$G1653,
  5,
  0
),
"-"
)</f>
        <v/>
      </c>
      <c r="J275" s="14" t="str">
        <f>IFNA(
vlookup(
  $G275,
  '_Working1_'!$B$2:$G1653,
  6,
  0
),
"-"
)</f>
        <v/>
      </c>
    </row>
    <row r="276" ht="15.75" customHeight="1">
      <c r="A276" s="47"/>
      <c r="B276" s="27"/>
      <c r="C276" s="27"/>
      <c r="D276" s="27" t="str">
        <f t="shared" si="1"/>
        <v/>
      </c>
      <c r="E276" s="14" t="str">
        <f>IF(
A276,
IFNA(
vlookup(
  D276,
  '_Working2_'!$A$3:$B1274,
  2,
  0
),
0
),
"")</f>
        <v/>
      </c>
      <c r="F276" s="14" t="str">
        <f>IF(
A276,
(E276/1000)*vlookup(
B276,
MasterData!$C$2:$G1000,
4,
0
)
,
"")</f>
        <v/>
      </c>
      <c r="G276" s="14" t="str">
        <f t="shared" si="2"/>
        <v/>
      </c>
      <c r="H276" s="14"/>
      <c r="I276" s="14" t="str">
        <f>IFNA(
vlookup(
  $G276,
  '_Working1_'!$B$2:$G1654,
  5,
  0
),
"-"
)</f>
        <v/>
      </c>
      <c r="J276" s="14" t="str">
        <f>IFNA(
vlookup(
  $G276,
  '_Working1_'!$B$2:$G1654,
  6,
  0
),
"-"
)</f>
        <v/>
      </c>
    </row>
    <row r="277" ht="15.75" customHeight="1">
      <c r="A277" s="47"/>
      <c r="B277" s="27"/>
      <c r="C277" s="27"/>
      <c r="D277" s="27" t="str">
        <f t="shared" si="1"/>
        <v/>
      </c>
      <c r="E277" s="14" t="str">
        <f>IF(
A277,
IFNA(
vlookup(
  D277,
  '_Working2_'!$A$3:$B1275,
  2,
  0
),
0
),
"")</f>
        <v/>
      </c>
      <c r="F277" s="14" t="str">
        <f>IF(
A277,
(E277/1000)*vlookup(
B277,
MasterData!$C$2:$G1000,
4,
0
)
,
"")</f>
        <v/>
      </c>
      <c r="G277" s="14" t="str">
        <f t="shared" si="2"/>
        <v/>
      </c>
      <c r="H277" s="14"/>
      <c r="I277" s="14" t="str">
        <f>IFNA(
vlookup(
  $G277,
  '_Working1_'!$B$2:$G1655,
  5,
  0
),
"-"
)</f>
        <v/>
      </c>
      <c r="J277" s="14" t="str">
        <f>IFNA(
vlookup(
  $G277,
  '_Working1_'!$B$2:$G1655,
  6,
  0
),
"-"
)</f>
        <v/>
      </c>
    </row>
    <row r="278" ht="15.75" customHeight="1">
      <c r="A278" s="47"/>
      <c r="B278" s="27"/>
      <c r="C278" s="27"/>
      <c r="D278" s="27" t="str">
        <f t="shared" si="1"/>
        <v/>
      </c>
      <c r="E278" s="14" t="str">
        <f>IF(
A278,
IFNA(
vlookup(
  D278,
  '_Working2_'!$A$3:$B1276,
  2,
  0
),
0
),
"")</f>
        <v/>
      </c>
      <c r="F278" s="14" t="str">
        <f>IF(
A278,
(E278/1000)*vlookup(
B278,
MasterData!$C$2:$G1000,
4,
0
)
,
"")</f>
        <v/>
      </c>
      <c r="G278" s="14" t="str">
        <f t="shared" si="2"/>
        <v/>
      </c>
      <c r="H278" s="14"/>
      <c r="I278" s="14" t="str">
        <f>IFNA(
vlookup(
  $G278,
  '_Working1_'!$B$2:$G1656,
  5,
  0
),
"-"
)</f>
        <v/>
      </c>
      <c r="J278" s="14" t="str">
        <f>IFNA(
vlookup(
  $G278,
  '_Working1_'!$B$2:$G1656,
  6,
  0
),
"-"
)</f>
        <v/>
      </c>
    </row>
    <row r="279" ht="15.75" customHeight="1">
      <c r="A279" s="47"/>
      <c r="B279" s="27"/>
      <c r="C279" s="27"/>
      <c r="D279" s="27" t="str">
        <f t="shared" si="1"/>
        <v/>
      </c>
      <c r="E279" s="14" t="str">
        <f>IF(
A279,
IFNA(
vlookup(
  D279,
  '_Working2_'!$A$3:$B1277,
  2,
  0
),
0
),
"")</f>
        <v/>
      </c>
      <c r="F279" s="14" t="str">
        <f>IF(
A279,
(E279/1000)*vlookup(
B279,
MasterData!$C$2:$G1000,
4,
0
)
,
"")</f>
        <v/>
      </c>
      <c r="G279" s="14" t="str">
        <f t="shared" si="2"/>
        <v/>
      </c>
      <c r="H279" s="14"/>
      <c r="I279" s="14" t="str">
        <f>IFNA(
vlookup(
  $G279,
  '_Working1_'!$B$2:$G1657,
  5,
  0
),
"-"
)</f>
        <v/>
      </c>
      <c r="J279" s="14" t="str">
        <f>IFNA(
vlookup(
  $G279,
  '_Working1_'!$B$2:$G1657,
  6,
  0
),
"-"
)</f>
        <v/>
      </c>
    </row>
    <row r="280" ht="15.75" customHeight="1">
      <c r="A280" s="47"/>
      <c r="B280" s="27"/>
      <c r="C280" s="27"/>
      <c r="D280" s="27" t="str">
        <f t="shared" si="1"/>
        <v/>
      </c>
      <c r="E280" s="14" t="str">
        <f>IF(
A280,
IFNA(
vlookup(
  D280,
  '_Working2_'!$A$3:$B1278,
  2,
  0
),
0
),
"")</f>
        <v/>
      </c>
      <c r="F280" s="14" t="str">
        <f>IF(
A280,
(E280/1000)*vlookup(
B280,
MasterData!$C$2:$G1000,
4,
0
)
,
"")</f>
        <v/>
      </c>
      <c r="G280" s="14" t="str">
        <f t="shared" si="2"/>
        <v/>
      </c>
      <c r="H280" s="14"/>
      <c r="I280" s="14" t="str">
        <f>IFNA(
vlookup(
  $G280,
  '_Working1_'!$B$2:$G1658,
  5,
  0
),
"-"
)</f>
        <v/>
      </c>
      <c r="J280" s="14" t="str">
        <f>IFNA(
vlookup(
  $G280,
  '_Working1_'!$B$2:$G1658,
  6,
  0
),
"-"
)</f>
        <v/>
      </c>
    </row>
    <row r="281" ht="15.75" customHeight="1">
      <c r="A281" s="47"/>
      <c r="B281" s="27"/>
      <c r="C281" s="27"/>
      <c r="D281" s="27" t="str">
        <f t="shared" si="1"/>
        <v/>
      </c>
      <c r="E281" s="14" t="str">
        <f>IF(
A281,
IFNA(
vlookup(
  D281,
  '_Working2_'!$A$3:$B1279,
  2,
  0
),
0
),
"")</f>
        <v/>
      </c>
      <c r="F281" s="14" t="str">
        <f>IF(
A281,
(E281/1000)*vlookup(
B281,
MasterData!$C$2:$G1000,
4,
0
)
,
"")</f>
        <v/>
      </c>
      <c r="G281" s="14" t="str">
        <f t="shared" si="2"/>
        <v/>
      </c>
      <c r="H281" s="14"/>
      <c r="I281" s="14" t="str">
        <f>IFNA(
vlookup(
  $G281,
  '_Working1_'!$B$2:$G1659,
  5,
  0
),
"-"
)</f>
        <v/>
      </c>
      <c r="J281" s="14" t="str">
        <f>IFNA(
vlookup(
  $G281,
  '_Working1_'!$B$2:$G1659,
  6,
  0
),
"-"
)</f>
        <v/>
      </c>
    </row>
    <row r="282" ht="15.75" customHeight="1">
      <c r="A282" s="47"/>
      <c r="B282" s="27"/>
      <c r="C282" s="27"/>
      <c r="D282" s="27" t="str">
        <f t="shared" si="1"/>
        <v/>
      </c>
      <c r="E282" s="14" t="str">
        <f>IF(
A282,
IFNA(
vlookup(
  D282,
  '_Working2_'!$A$3:$B1280,
  2,
  0
),
0
),
"")</f>
        <v/>
      </c>
      <c r="F282" s="14" t="str">
        <f>IF(
A282,
(E282/1000)*vlookup(
B282,
MasterData!$C$2:$G1000,
4,
0
)
,
"")</f>
        <v/>
      </c>
      <c r="G282" s="14" t="str">
        <f t="shared" si="2"/>
        <v/>
      </c>
      <c r="H282" s="14"/>
      <c r="I282" s="14" t="str">
        <f>IFNA(
vlookup(
  $G282,
  '_Working1_'!$B$2:$G1660,
  5,
  0
),
"-"
)</f>
        <v/>
      </c>
      <c r="J282" s="14" t="str">
        <f>IFNA(
vlookup(
  $G282,
  '_Working1_'!$B$2:$G1660,
  6,
  0
),
"-"
)</f>
        <v/>
      </c>
    </row>
    <row r="283" ht="15.75" customHeight="1">
      <c r="A283" s="47"/>
      <c r="B283" s="27"/>
      <c r="C283" s="27"/>
      <c r="D283" s="27" t="str">
        <f t="shared" si="1"/>
        <v/>
      </c>
      <c r="E283" s="14" t="str">
        <f>IF(
A283,
IFNA(
vlookup(
  D283,
  '_Working2_'!$A$3:$B1281,
  2,
  0
),
0
),
"")</f>
        <v/>
      </c>
      <c r="F283" s="14" t="str">
        <f>IF(
A283,
(E283/1000)*vlookup(
B283,
MasterData!$C$2:$G1000,
4,
0
)
,
"")</f>
        <v/>
      </c>
      <c r="G283" s="14" t="str">
        <f t="shared" si="2"/>
        <v/>
      </c>
      <c r="H283" s="14"/>
      <c r="I283" s="14" t="str">
        <f>IFNA(
vlookup(
  $G283,
  '_Working1_'!$B$2:$G1661,
  5,
  0
),
"-"
)</f>
        <v/>
      </c>
      <c r="J283" s="14" t="str">
        <f>IFNA(
vlookup(
  $G283,
  '_Working1_'!$B$2:$G1661,
  6,
  0
),
"-"
)</f>
        <v/>
      </c>
    </row>
    <row r="284" ht="15.75" customHeight="1">
      <c r="A284" s="47"/>
      <c r="B284" s="27"/>
      <c r="C284" s="27"/>
      <c r="D284" s="27" t="str">
        <f t="shared" si="1"/>
        <v/>
      </c>
      <c r="E284" s="14" t="str">
        <f>IF(
A284,
IFNA(
vlookup(
  D284,
  '_Working2_'!$A$3:$B1282,
  2,
  0
),
0
),
"")</f>
        <v/>
      </c>
      <c r="F284" s="14" t="str">
        <f>IF(
A284,
(E284/1000)*vlookup(
B284,
MasterData!$C$2:$G1000,
4,
0
)
,
"")</f>
        <v/>
      </c>
      <c r="G284" s="14" t="str">
        <f t="shared" si="2"/>
        <v/>
      </c>
      <c r="H284" s="14"/>
      <c r="I284" s="14" t="str">
        <f>IFNA(
vlookup(
  $G284,
  '_Working1_'!$B$2:$G1662,
  5,
  0
),
"-"
)</f>
        <v/>
      </c>
      <c r="J284" s="14" t="str">
        <f>IFNA(
vlookup(
  $G284,
  '_Working1_'!$B$2:$G1662,
  6,
  0
),
"-"
)</f>
        <v/>
      </c>
    </row>
    <row r="285" ht="15.75" customHeight="1">
      <c r="A285" s="47"/>
      <c r="B285" s="27"/>
      <c r="C285" s="27"/>
      <c r="D285" s="27" t="str">
        <f t="shared" si="1"/>
        <v/>
      </c>
      <c r="E285" s="14" t="str">
        <f>IF(
A285,
IFNA(
vlookup(
  D285,
  '_Working2_'!$A$3:$B1283,
  2,
  0
),
0
),
"")</f>
        <v/>
      </c>
      <c r="F285" s="14" t="str">
        <f>IF(
A285,
(E285/1000)*vlookup(
B285,
MasterData!$C$2:$G1000,
4,
0
)
,
"")</f>
        <v/>
      </c>
      <c r="G285" s="14" t="str">
        <f t="shared" si="2"/>
        <v/>
      </c>
      <c r="H285" s="14"/>
      <c r="I285" s="14" t="str">
        <f>IFNA(
vlookup(
  $G285,
  '_Working1_'!$B$2:$G1663,
  5,
  0
),
"-"
)</f>
        <v/>
      </c>
      <c r="J285" s="14" t="str">
        <f>IFNA(
vlookup(
  $G285,
  '_Working1_'!$B$2:$G1663,
  6,
  0
),
"-"
)</f>
        <v/>
      </c>
    </row>
    <row r="286" ht="15.75" customHeight="1">
      <c r="A286" s="47"/>
      <c r="B286" s="27"/>
      <c r="C286" s="27"/>
      <c r="D286" s="27" t="str">
        <f t="shared" si="1"/>
        <v/>
      </c>
      <c r="E286" s="14" t="str">
        <f>IF(
A286,
IFNA(
vlookup(
  D286,
  '_Working2_'!$A$3:$B1284,
  2,
  0
),
0
),
"")</f>
        <v/>
      </c>
      <c r="F286" s="14" t="str">
        <f>IF(
A286,
(E286/1000)*vlookup(
B286,
MasterData!$C$2:$G1000,
4,
0
)
,
"")</f>
        <v/>
      </c>
      <c r="G286" s="14" t="str">
        <f t="shared" si="2"/>
        <v/>
      </c>
      <c r="H286" s="14"/>
      <c r="I286" s="14" t="str">
        <f>IFNA(
vlookup(
  $G286,
  '_Working1_'!$B$2:$G1664,
  5,
  0
),
"-"
)</f>
        <v/>
      </c>
      <c r="J286" s="14" t="str">
        <f>IFNA(
vlookup(
  $G286,
  '_Working1_'!$B$2:$G1664,
  6,
  0
),
"-"
)</f>
        <v/>
      </c>
    </row>
    <row r="287" ht="15.75" customHeight="1">
      <c r="A287" s="47"/>
      <c r="B287" s="27"/>
      <c r="C287" s="27"/>
      <c r="D287" s="27" t="str">
        <f t="shared" si="1"/>
        <v/>
      </c>
      <c r="E287" s="14" t="str">
        <f>IF(
A287,
IFNA(
vlookup(
  D287,
  '_Working2_'!$A$3:$B1285,
  2,
  0
),
0
),
"")</f>
        <v/>
      </c>
      <c r="F287" s="14" t="str">
        <f>IF(
A287,
(E287/1000)*vlookup(
B287,
MasterData!$C$2:$G1000,
4,
0
)
,
"")</f>
        <v/>
      </c>
      <c r="G287" s="14" t="str">
        <f t="shared" si="2"/>
        <v/>
      </c>
      <c r="H287" s="14"/>
      <c r="I287" s="14" t="str">
        <f>IFNA(
vlookup(
  $G287,
  '_Working1_'!$B$2:$G1665,
  5,
  0
),
"-"
)</f>
        <v/>
      </c>
      <c r="J287" s="14" t="str">
        <f>IFNA(
vlookup(
  $G287,
  '_Working1_'!$B$2:$G1665,
  6,
  0
),
"-"
)</f>
        <v/>
      </c>
    </row>
    <row r="288" ht="15.75" customHeight="1">
      <c r="A288" s="47"/>
      <c r="B288" s="27"/>
      <c r="C288" s="27"/>
      <c r="D288" s="27" t="str">
        <f t="shared" si="1"/>
        <v/>
      </c>
      <c r="E288" s="14" t="str">
        <f>IF(
A288,
IFNA(
vlookup(
  D288,
  '_Working2_'!$A$3:$B1286,
  2,
  0
),
0
),
"")</f>
        <v/>
      </c>
      <c r="F288" s="14" t="str">
        <f>IF(
A288,
(E288/1000)*vlookup(
B288,
MasterData!$C$2:$G1000,
4,
0
)
,
"")</f>
        <v/>
      </c>
      <c r="G288" s="14" t="str">
        <f t="shared" si="2"/>
        <v/>
      </c>
      <c r="H288" s="14"/>
      <c r="I288" s="14" t="str">
        <f>IFNA(
vlookup(
  $G288,
  '_Working1_'!$B$2:$G1666,
  5,
  0
),
"-"
)</f>
        <v/>
      </c>
      <c r="J288" s="14" t="str">
        <f>IFNA(
vlookup(
  $G288,
  '_Working1_'!$B$2:$G1666,
  6,
  0
),
"-"
)</f>
        <v/>
      </c>
    </row>
    <row r="289" ht="15.75" customHeight="1">
      <c r="A289" s="47"/>
      <c r="B289" s="27"/>
      <c r="C289" s="27"/>
      <c r="D289" s="27" t="str">
        <f t="shared" si="1"/>
        <v/>
      </c>
      <c r="E289" s="14" t="str">
        <f>IF(
A289,
IFNA(
vlookup(
  D289,
  '_Working2_'!$A$3:$B1287,
  2,
  0
),
0
),
"")</f>
        <v/>
      </c>
      <c r="F289" s="14" t="str">
        <f>IF(
A289,
(E289/1000)*vlookup(
B289,
MasterData!$C$2:$G1000,
4,
0
)
,
"")</f>
        <v/>
      </c>
      <c r="G289" s="14" t="str">
        <f t="shared" si="2"/>
        <v/>
      </c>
      <c r="H289" s="14"/>
      <c r="I289" s="14" t="str">
        <f>IFNA(
vlookup(
  $G289,
  '_Working1_'!$B$2:$G1667,
  5,
  0
),
"-"
)</f>
        <v/>
      </c>
      <c r="J289" s="14" t="str">
        <f>IFNA(
vlookup(
  $G289,
  '_Working1_'!$B$2:$G1667,
  6,
  0
),
"-"
)</f>
        <v/>
      </c>
    </row>
    <row r="290" ht="15.75" customHeight="1">
      <c r="A290" s="47"/>
      <c r="B290" s="27"/>
      <c r="C290" s="27"/>
      <c r="D290" s="27" t="str">
        <f t="shared" si="1"/>
        <v/>
      </c>
      <c r="E290" s="14" t="str">
        <f>IF(
A290,
IFNA(
vlookup(
  D290,
  '_Working2_'!$A$3:$B1288,
  2,
  0
),
0
),
"")</f>
        <v/>
      </c>
      <c r="F290" s="14" t="str">
        <f>IF(
A290,
(E290/1000)*vlookup(
B290,
MasterData!$C$2:$G1000,
4,
0
)
,
"")</f>
        <v/>
      </c>
      <c r="G290" s="14" t="str">
        <f t="shared" si="2"/>
        <v/>
      </c>
      <c r="H290" s="14"/>
      <c r="I290" s="14" t="str">
        <f>IFNA(
vlookup(
  $G290,
  '_Working1_'!$B$2:$G1668,
  5,
  0
),
"-"
)</f>
        <v/>
      </c>
      <c r="J290" s="14" t="str">
        <f>IFNA(
vlookup(
  $G290,
  '_Working1_'!$B$2:$G1668,
  6,
  0
),
"-"
)</f>
        <v/>
      </c>
    </row>
    <row r="291" ht="15.75" customHeight="1">
      <c r="A291" s="47"/>
      <c r="B291" s="27"/>
      <c r="C291" s="27"/>
      <c r="D291" s="27" t="str">
        <f t="shared" si="1"/>
        <v/>
      </c>
      <c r="E291" s="14" t="str">
        <f>IF(
A291,
IFNA(
vlookup(
  D291,
  '_Working2_'!$A$3:$B1289,
  2,
  0
),
0
),
"")</f>
        <v/>
      </c>
      <c r="F291" s="14" t="str">
        <f>IF(
A291,
(E291/1000)*vlookup(
B291,
MasterData!$C$2:$G1000,
4,
0
)
,
"")</f>
        <v/>
      </c>
      <c r="G291" s="14" t="str">
        <f t="shared" si="2"/>
        <v/>
      </c>
      <c r="H291" s="14"/>
      <c r="I291" s="14" t="str">
        <f>IFNA(
vlookup(
  $G291,
  '_Working1_'!$B$2:$G1669,
  5,
  0
),
"-"
)</f>
        <v/>
      </c>
      <c r="J291" s="14" t="str">
        <f>IFNA(
vlookup(
  $G291,
  '_Working1_'!$B$2:$G1669,
  6,
  0
),
"-"
)</f>
        <v/>
      </c>
    </row>
    <row r="292" ht="15.75" customHeight="1">
      <c r="A292" s="47"/>
      <c r="B292" s="27"/>
      <c r="C292" s="27"/>
      <c r="D292" s="27" t="str">
        <f t="shared" si="1"/>
        <v/>
      </c>
      <c r="E292" s="14" t="str">
        <f>IF(
A292,
IFNA(
vlookup(
  D292,
  '_Working2_'!$A$3:$B1290,
  2,
  0
),
0
),
"")</f>
        <v/>
      </c>
      <c r="F292" s="14" t="str">
        <f>IF(
A292,
(E292/1000)*vlookup(
B292,
MasterData!$C$2:$G1000,
4,
0
)
,
"")</f>
        <v/>
      </c>
      <c r="G292" s="14" t="str">
        <f t="shared" si="2"/>
        <v/>
      </c>
      <c r="H292" s="14"/>
      <c r="I292" s="14" t="str">
        <f>IFNA(
vlookup(
  $G292,
  '_Working1_'!$B$2:$G1670,
  5,
  0
),
"-"
)</f>
        <v/>
      </c>
      <c r="J292" s="14" t="str">
        <f>IFNA(
vlookup(
  $G292,
  '_Working1_'!$B$2:$G1670,
  6,
  0
),
"-"
)</f>
        <v/>
      </c>
    </row>
    <row r="293" ht="15.75" customHeight="1">
      <c r="A293" s="47"/>
      <c r="B293" s="27"/>
      <c r="C293" s="27"/>
      <c r="D293" s="27" t="str">
        <f t="shared" si="1"/>
        <v/>
      </c>
      <c r="E293" s="14" t="str">
        <f>IF(
A293,
IFNA(
vlookup(
  D293,
  '_Working2_'!$A$3:$B1291,
  2,
  0
),
0
),
"")</f>
        <v/>
      </c>
      <c r="F293" s="14" t="str">
        <f>IF(
A293,
(E293/1000)*vlookup(
B293,
MasterData!$C$2:$G1000,
4,
0
)
,
"")</f>
        <v/>
      </c>
      <c r="G293" s="14" t="str">
        <f t="shared" si="2"/>
        <v/>
      </c>
      <c r="H293" s="14"/>
      <c r="I293" s="14" t="str">
        <f>IFNA(
vlookup(
  $G293,
  '_Working1_'!$B$2:$G1671,
  5,
  0
),
"-"
)</f>
        <v/>
      </c>
      <c r="J293" s="14" t="str">
        <f>IFNA(
vlookup(
  $G293,
  '_Working1_'!$B$2:$G1671,
  6,
  0
),
"-"
)</f>
        <v/>
      </c>
    </row>
    <row r="294" ht="15.75" customHeight="1">
      <c r="A294" s="47"/>
      <c r="B294" s="27"/>
      <c r="C294" s="27"/>
      <c r="D294" s="27" t="str">
        <f t="shared" si="1"/>
        <v/>
      </c>
      <c r="E294" s="14" t="str">
        <f>IF(
A294,
IFNA(
vlookup(
  D294,
  '_Working2_'!$A$3:$B1292,
  2,
  0
),
0
),
"")</f>
        <v/>
      </c>
      <c r="F294" s="14" t="str">
        <f>IF(
A294,
(E294/1000)*vlookup(
B294,
MasterData!$C$2:$G1000,
4,
0
)
,
"")</f>
        <v/>
      </c>
      <c r="G294" s="14" t="str">
        <f t="shared" si="2"/>
        <v/>
      </c>
      <c r="H294" s="14"/>
      <c r="I294" s="14" t="str">
        <f>IFNA(
vlookup(
  $G294,
  '_Working1_'!$B$2:$G1672,
  5,
  0
),
"-"
)</f>
        <v/>
      </c>
      <c r="J294" s="14" t="str">
        <f>IFNA(
vlookup(
  $G294,
  '_Working1_'!$B$2:$G1672,
  6,
  0
),
"-"
)</f>
        <v/>
      </c>
    </row>
    <row r="295" ht="15.75" customHeight="1">
      <c r="A295" s="47"/>
      <c r="B295" s="27"/>
      <c r="C295" s="27"/>
      <c r="D295" s="27" t="str">
        <f t="shared" si="1"/>
        <v/>
      </c>
      <c r="E295" s="14" t="str">
        <f>IF(
A295,
IFNA(
vlookup(
  D295,
  '_Working2_'!$A$3:$B1293,
  2,
  0
),
0
),
"")</f>
        <v/>
      </c>
      <c r="F295" s="14" t="str">
        <f>IF(
A295,
(E295/1000)*vlookup(
B295,
MasterData!$C$2:$G1000,
4,
0
)
,
"")</f>
        <v/>
      </c>
      <c r="G295" s="14" t="str">
        <f t="shared" si="2"/>
        <v/>
      </c>
      <c r="H295" s="14"/>
      <c r="I295" s="14" t="str">
        <f>IFNA(
vlookup(
  $G295,
  '_Working1_'!$B$2:$G1673,
  5,
  0
),
"-"
)</f>
        <v/>
      </c>
      <c r="J295" s="14" t="str">
        <f>IFNA(
vlookup(
  $G295,
  '_Working1_'!$B$2:$G1673,
  6,
  0
),
"-"
)</f>
        <v/>
      </c>
    </row>
    <row r="296" ht="15.75" customHeight="1">
      <c r="A296" s="47"/>
      <c r="B296" s="27"/>
      <c r="C296" s="27"/>
      <c r="D296" s="27" t="str">
        <f t="shared" si="1"/>
        <v/>
      </c>
      <c r="E296" s="14" t="str">
        <f>IF(
A296,
IFNA(
vlookup(
  D296,
  '_Working2_'!$A$3:$B1294,
  2,
  0
),
0
),
"")</f>
        <v/>
      </c>
      <c r="F296" s="14" t="str">
        <f>IF(
A296,
(E296/1000)*vlookup(
B296,
MasterData!$C$2:$G1000,
4,
0
)
,
"")</f>
        <v/>
      </c>
      <c r="G296" s="14" t="str">
        <f t="shared" si="2"/>
        <v/>
      </c>
      <c r="H296" s="14"/>
      <c r="I296" s="14" t="str">
        <f>IFNA(
vlookup(
  $G296,
  '_Working1_'!$B$2:$G1674,
  5,
  0
),
"-"
)</f>
        <v/>
      </c>
      <c r="J296" s="14" t="str">
        <f>IFNA(
vlookup(
  $G296,
  '_Working1_'!$B$2:$G1674,
  6,
  0
),
"-"
)</f>
        <v/>
      </c>
    </row>
    <row r="297" ht="15.75" customHeight="1">
      <c r="A297" s="47"/>
      <c r="B297" s="27"/>
      <c r="C297" s="27"/>
      <c r="D297" s="27" t="str">
        <f t="shared" si="1"/>
        <v/>
      </c>
      <c r="E297" s="14" t="str">
        <f>IF(
A297,
IFNA(
vlookup(
  D297,
  '_Working2_'!$A$3:$B1295,
  2,
  0
),
0
),
"")</f>
        <v/>
      </c>
      <c r="F297" s="14" t="str">
        <f>IF(
A297,
(E297/1000)*vlookup(
B297,
MasterData!$C$2:$G1000,
4,
0
)
,
"")</f>
        <v/>
      </c>
      <c r="G297" s="14" t="str">
        <f t="shared" si="2"/>
        <v/>
      </c>
      <c r="H297" s="14"/>
      <c r="I297" s="14" t="str">
        <f>IFNA(
vlookup(
  $G297,
  '_Working1_'!$B$2:$G1675,
  5,
  0
),
"-"
)</f>
        <v/>
      </c>
      <c r="J297" s="14" t="str">
        <f>IFNA(
vlookup(
  $G297,
  '_Working1_'!$B$2:$G1675,
  6,
  0
),
"-"
)</f>
        <v/>
      </c>
    </row>
    <row r="298" ht="15.75" customHeight="1">
      <c r="A298" s="47"/>
      <c r="B298" s="27"/>
      <c r="C298" s="27"/>
      <c r="D298" s="27" t="str">
        <f t="shared" si="1"/>
        <v/>
      </c>
      <c r="E298" s="14" t="str">
        <f>IF(
A298,
IFNA(
vlookup(
  D298,
  '_Working2_'!$A$3:$B1296,
  2,
  0
),
0
),
"")</f>
        <v/>
      </c>
      <c r="F298" s="14" t="str">
        <f>IF(
A298,
(E298/1000)*vlookup(
B298,
MasterData!$C$2:$G1000,
4,
0
)
,
"")</f>
        <v/>
      </c>
      <c r="G298" s="14" t="str">
        <f t="shared" si="2"/>
        <v/>
      </c>
      <c r="H298" s="14"/>
      <c r="I298" s="14" t="str">
        <f>IFNA(
vlookup(
  $G298,
  '_Working1_'!$B$2:$G1676,
  5,
  0
),
"-"
)</f>
        <v/>
      </c>
      <c r="J298" s="14" t="str">
        <f>IFNA(
vlookup(
  $G298,
  '_Working1_'!$B$2:$G1676,
  6,
  0
),
"-"
)</f>
        <v/>
      </c>
    </row>
    <row r="299" ht="15.75" customHeight="1">
      <c r="A299" s="47"/>
      <c r="B299" s="27"/>
      <c r="C299" s="27"/>
      <c r="D299" s="27" t="str">
        <f t="shared" si="1"/>
        <v/>
      </c>
      <c r="E299" s="14" t="str">
        <f>IF(
A299,
IFNA(
vlookup(
  D299,
  '_Working2_'!$A$3:$B1297,
  2,
  0
),
0
),
"")</f>
        <v/>
      </c>
      <c r="F299" s="14" t="str">
        <f>IF(
A299,
(E299/1000)*vlookup(
B299,
MasterData!$C$2:$G1000,
4,
0
)
,
"")</f>
        <v/>
      </c>
      <c r="G299" s="14" t="str">
        <f t="shared" si="2"/>
        <v/>
      </c>
      <c r="H299" s="14"/>
      <c r="I299" s="14" t="str">
        <f>IFNA(
vlookup(
  $G299,
  '_Working1_'!$B$2:$G1677,
  5,
  0
),
"-"
)</f>
        <v/>
      </c>
      <c r="J299" s="14" t="str">
        <f>IFNA(
vlookup(
  $G299,
  '_Working1_'!$B$2:$G1677,
  6,
  0
),
"-"
)</f>
        <v/>
      </c>
    </row>
    <row r="300" ht="15.75" customHeight="1">
      <c r="A300" s="47"/>
      <c r="B300" s="27"/>
      <c r="C300" s="27"/>
      <c r="D300" s="27" t="str">
        <f t="shared" si="1"/>
        <v/>
      </c>
      <c r="E300" s="14" t="str">
        <f>IF(
A300,
IFNA(
vlookup(
  D300,
  '_Working2_'!$A$3:$B1298,
  2,
  0
),
0
),
"")</f>
        <v/>
      </c>
      <c r="F300" s="14" t="str">
        <f>IF(
A300,
(E300/1000)*vlookup(
B300,
MasterData!$C$2:$G1000,
4,
0
)
,
"")</f>
        <v/>
      </c>
      <c r="G300" s="14" t="str">
        <f t="shared" si="2"/>
        <v/>
      </c>
      <c r="H300" s="14"/>
      <c r="I300" s="14" t="str">
        <f>IFNA(
vlookup(
  $G300,
  '_Working1_'!$B$2:$G1678,
  5,
  0
),
"-"
)</f>
        <v/>
      </c>
      <c r="J300" s="14" t="str">
        <f>IFNA(
vlookup(
  $G300,
  '_Working1_'!$B$2:$G1678,
  6,
  0
),
"-"
)</f>
        <v/>
      </c>
    </row>
    <row r="301" ht="15.75" customHeight="1">
      <c r="A301" s="47"/>
      <c r="B301" s="27"/>
      <c r="C301" s="27"/>
      <c r="D301" s="27" t="str">
        <f t="shared" si="1"/>
        <v/>
      </c>
      <c r="E301" s="14" t="str">
        <f>IF(
A301,
IFNA(
vlookup(
  D301,
  '_Working2_'!$A$3:$B1299,
  2,
  0
),
0
),
"")</f>
        <v/>
      </c>
      <c r="F301" s="14" t="str">
        <f>IF(
A301,
(E301/1000)*vlookup(
B301,
MasterData!$C$2:$G1000,
4,
0
)
,
"")</f>
        <v/>
      </c>
      <c r="G301" s="14" t="str">
        <f t="shared" si="2"/>
        <v/>
      </c>
      <c r="H301" s="14"/>
      <c r="I301" s="14" t="str">
        <f>IFNA(
vlookup(
  $G301,
  '_Working1_'!$B$2:$G1679,
  5,
  0
),
"-"
)</f>
        <v/>
      </c>
      <c r="J301" s="14" t="str">
        <f>IFNA(
vlookup(
  $G301,
  '_Working1_'!$B$2:$G1679,
  6,
  0
),
"-"
)</f>
        <v/>
      </c>
    </row>
    <row r="302" ht="15.75" customHeight="1">
      <c r="A302" s="47"/>
      <c r="B302" s="27"/>
      <c r="C302" s="27"/>
      <c r="D302" s="27" t="str">
        <f t="shared" si="1"/>
        <v/>
      </c>
      <c r="E302" s="14" t="str">
        <f>IF(
A302,
IFNA(
vlookup(
  D302,
  '_Working2_'!$A$3:$B1300,
  2,
  0
),
0
),
"")</f>
        <v/>
      </c>
      <c r="F302" s="14" t="str">
        <f>IF(
A302,
(E302/1000)*vlookup(
B302,
MasterData!$C$2:$G1000,
4,
0
)
,
"")</f>
        <v/>
      </c>
      <c r="G302" s="14" t="str">
        <f t="shared" si="2"/>
        <v/>
      </c>
      <c r="H302" s="14"/>
      <c r="I302" s="14" t="str">
        <f>IFNA(
vlookup(
  $G302,
  '_Working1_'!$B$2:$G1680,
  5,
  0
),
"-"
)</f>
        <v/>
      </c>
      <c r="J302" s="14" t="str">
        <f>IFNA(
vlookup(
  $G302,
  '_Working1_'!$B$2:$G1680,
  6,
  0
),
"-"
)</f>
        <v/>
      </c>
    </row>
    <row r="303" ht="15.75" customHeight="1">
      <c r="A303" s="47"/>
      <c r="B303" s="27"/>
      <c r="C303" s="27"/>
      <c r="D303" s="27" t="str">
        <f t="shared" si="1"/>
        <v/>
      </c>
      <c r="E303" s="14" t="str">
        <f>IF(
A303,
IFNA(
vlookup(
  D303,
  '_Working2_'!$A$3:$B1301,
  2,
  0
),
0
),
"")</f>
        <v/>
      </c>
      <c r="F303" s="14" t="str">
        <f>IF(
A303,
(E303/1000)*vlookup(
B303,
MasterData!$C$2:$G1000,
4,
0
)
,
"")</f>
        <v/>
      </c>
      <c r="G303" s="14" t="str">
        <f t="shared" si="2"/>
        <v/>
      </c>
      <c r="H303" s="14"/>
      <c r="I303" s="14" t="str">
        <f>IFNA(
vlookup(
  $G303,
  '_Working1_'!$B$2:$G1681,
  5,
  0
),
"-"
)</f>
        <v/>
      </c>
      <c r="J303" s="14" t="str">
        <f>IFNA(
vlookup(
  $G303,
  '_Working1_'!$B$2:$G1681,
  6,
  0
),
"-"
)</f>
        <v/>
      </c>
    </row>
    <row r="304" ht="15.75" customHeight="1">
      <c r="A304" s="47"/>
      <c r="B304" s="27"/>
      <c r="C304" s="27"/>
      <c r="D304" s="27" t="str">
        <f t="shared" si="1"/>
        <v/>
      </c>
      <c r="E304" s="14" t="str">
        <f>IF(
A304,
IFNA(
vlookup(
  D304,
  '_Working2_'!$A$3:$B1302,
  2,
  0
),
0
),
"")</f>
        <v/>
      </c>
      <c r="F304" s="14" t="str">
        <f>IF(
A304,
(E304/1000)*vlookup(
B304,
MasterData!$C$2:$G1000,
4,
0
)
,
"")</f>
        <v/>
      </c>
      <c r="G304" s="14" t="str">
        <f t="shared" si="2"/>
        <v/>
      </c>
      <c r="H304" s="14"/>
      <c r="I304" s="14" t="str">
        <f>IFNA(
vlookup(
  $G304,
  '_Working1_'!$B$2:$G1682,
  5,
  0
),
"-"
)</f>
        <v/>
      </c>
      <c r="J304" s="14" t="str">
        <f>IFNA(
vlookup(
  $G304,
  '_Working1_'!$B$2:$G1682,
  6,
  0
),
"-"
)</f>
        <v/>
      </c>
    </row>
    <row r="305" ht="15.75" customHeight="1">
      <c r="A305" s="47"/>
      <c r="B305" s="27"/>
      <c r="C305" s="27"/>
      <c r="D305" s="27" t="str">
        <f t="shared" si="1"/>
        <v/>
      </c>
      <c r="E305" s="14" t="str">
        <f>IF(
A305,
IFNA(
vlookup(
  D305,
  '_Working2_'!$A$3:$B1303,
  2,
  0
),
0
),
"")</f>
        <v/>
      </c>
      <c r="F305" s="14" t="str">
        <f>IF(
A305,
(E305/1000)*vlookup(
B305,
MasterData!$C$2:$G1000,
4,
0
)
,
"")</f>
        <v/>
      </c>
      <c r="G305" s="14" t="str">
        <f t="shared" si="2"/>
        <v/>
      </c>
      <c r="H305" s="14"/>
      <c r="I305" s="14" t="str">
        <f>IFNA(
vlookup(
  $G305,
  '_Working1_'!$B$2:$G1683,
  5,
  0
),
"-"
)</f>
        <v/>
      </c>
      <c r="J305" s="14" t="str">
        <f>IFNA(
vlookup(
  $G305,
  '_Working1_'!$B$2:$G1683,
  6,
  0
),
"-"
)</f>
        <v/>
      </c>
    </row>
    <row r="306" ht="15.75" customHeight="1">
      <c r="A306" s="47"/>
      <c r="B306" s="27"/>
      <c r="C306" s="27"/>
      <c r="D306" s="27" t="str">
        <f t="shared" si="1"/>
        <v/>
      </c>
      <c r="E306" s="14" t="str">
        <f>IF(
A306,
IFNA(
vlookup(
  D306,
  '_Working2_'!$A$3:$B1304,
  2,
  0
),
0
),
"")</f>
        <v/>
      </c>
      <c r="F306" s="14" t="str">
        <f>IF(
A306,
(E306/1000)*vlookup(
B306,
MasterData!$C$2:$G1000,
4,
0
)
,
"")</f>
        <v/>
      </c>
      <c r="G306" s="14" t="str">
        <f t="shared" si="2"/>
        <v/>
      </c>
      <c r="H306" s="14"/>
      <c r="I306" s="14" t="str">
        <f>IFNA(
vlookup(
  $G306,
  '_Working1_'!$B$2:$G1684,
  5,
  0
),
"-"
)</f>
        <v/>
      </c>
      <c r="J306" s="14" t="str">
        <f>IFNA(
vlookup(
  $G306,
  '_Working1_'!$B$2:$G1684,
  6,
  0
),
"-"
)</f>
        <v/>
      </c>
    </row>
    <row r="307" ht="15.75" customHeight="1">
      <c r="A307" s="47"/>
      <c r="B307" s="27"/>
      <c r="C307" s="27"/>
      <c r="D307" s="27" t="str">
        <f t="shared" si="1"/>
        <v/>
      </c>
      <c r="E307" s="14" t="str">
        <f>IF(
A307,
IFNA(
vlookup(
  D307,
  '_Working2_'!$A$3:$B1305,
  2,
  0
),
0
),
"")</f>
        <v/>
      </c>
      <c r="F307" s="14" t="str">
        <f>IF(
A307,
(E307/1000)*vlookup(
B307,
MasterData!$C$2:$G1000,
4,
0
)
,
"")</f>
        <v/>
      </c>
      <c r="G307" s="14" t="str">
        <f t="shared" si="2"/>
        <v/>
      </c>
      <c r="H307" s="14"/>
      <c r="I307" s="14" t="str">
        <f>IFNA(
vlookup(
  $G307,
  '_Working1_'!$B$2:$G1685,
  5,
  0
),
"-"
)</f>
        <v/>
      </c>
      <c r="J307" s="14" t="str">
        <f>IFNA(
vlookup(
  $G307,
  '_Working1_'!$B$2:$G1685,
  6,
  0
),
"-"
)</f>
        <v/>
      </c>
    </row>
    <row r="308" ht="15.75" customHeight="1">
      <c r="A308" s="47"/>
      <c r="B308" s="27"/>
      <c r="C308" s="27"/>
      <c r="D308" s="27" t="str">
        <f t="shared" si="1"/>
        <v/>
      </c>
      <c r="E308" s="14" t="str">
        <f>IF(
A308,
IFNA(
vlookup(
  D308,
  '_Working2_'!$A$3:$B1306,
  2,
  0
),
0
),
"")</f>
        <v/>
      </c>
      <c r="F308" s="14" t="str">
        <f>IF(
A308,
(E308/1000)*vlookup(
B308,
MasterData!$C$2:$G1000,
4,
0
)
,
"")</f>
        <v/>
      </c>
      <c r="G308" s="14" t="str">
        <f t="shared" si="2"/>
        <v/>
      </c>
      <c r="H308" s="14"/>
      <c r="I308" s="14" t="str">
        <f>IFNA(
vlookup(
  $G308,
  '_Working1_'!$B$2:$G1686,
  5,
  0
),
"-"
)</f>
        <v/>
      </c>
      <c r="J308" s="14" t="str">
        <f>IFNA(
vlookup(
  $G308,
  '_Working1_'!$B$2:$G1686,
  6,
  0
),
"-"
)</f>
        <v/>
      </c>
    </row>
    <row r="309" ht="15.75" customHeight="1">
      <c r="A309" s="47"/>
      <c r="B309" s="27"/>
      <c r="C309" s="27"/>
      <c r="D309" s="27" t="str">
        <f t="shared" si="1"/>
        <v/>
      </c>
      <c r="E309" s="14" t="str">
        <f>IF(
A309,
IFNA(
vlookup(
  D309,
  '_Working2_'!$A$3:$B1307,
  2,
  0
),
0
),
"")</f>
        <v/>
      </c>
      <c r="F309" s="14" t="str">
        <f>IF(
A309,
(E309/1000)*vlookup(
B309,
MasterData!$C$2:$G1000,
4,
0
)
,
"")</f>
        <v/>
      </c>
      <c r="G309" s="14" t="str">
        <f t="shared" si="2"/>
        <v/>
      </c>
      <c r="H309" s="14"/>
      <c r="I309" s="14" t="str">
        <f>IFNA(
vlookup(
  $G309,
  '_Working1_'!$B$2:$G1687,
  5,
  0
),
"-"
)</f>
        <v/>
      </c>
      <c r="J309" s="14" t="str">
        <f>IFNA(
vlookup(
  $G309,
  '_Working1_'!$B$2:$G1687,
  6,
  0
),
"-"
)</f>
        <v/>
      </c>
    </row>
    <row r="310" ht="15.75" customHeight="1">
      <c r="A310" s="47"/>
      <c r="B310" s="27"/>
      <c r="C310" s="27"/>
      <c r="D310" s="27" t="str">
        <f t="shared" si="1"/>
        <v/>
      </c>
      <c r="E310" s="14" t="str">
        <f>IF(
A310,
IFNA(
vlookup(
  D310,
  '_Working2_'!$A$3:$B1308,
  2,
  0
),
0
),
"")</f>
        <v/>
      </c>
      <c r="F310" s="14" t="str">
        <f>IF(
A310,
(E310/1000)*vlookup(
B310,
MasterData!$C$2:$G1000,
4,
0
)
,
"")</f>
        <v/>
      </c>
      <c r="G310" s="14" t="str">
        <f t="shared" si="2"/>
        <v/>
      </c>
      <c r="H310" s="14"/>
      <c r="I310" s="14" t="str">
        <f>IFNA(
vlookup(
  $G310,
  '_Working1_'!$B$2:$G1688,
  5,
  0
),
"-"
)</f>
        <v/>
      </c>
      <c r="J310" s="14" t="str">
        <f>IFNA(
vlookup(
  $G310,
  '_Working1_'!$B$2:$G1688,
  6,
  0
),
"-"
)</f>
        <v/>
      </c>
    </row>
    <row r="311" ht="15.75" customHeight="1">
      <c r="A311" s="47"/>
      <c r="B311" s="27"/>
      <c r="C311" s="27"/>
      <c r="D311" s="27" t="str">
        <f t="shared" si="1"/>
        <v/>
      </c>
      <c r="E311" s="14" t="str">
        <f>IF(
A311,
IFNA(
vlookup(
  D311,
  '_Working2_'!$A$3:$B1309,
  2,
  0
),
0
),
"")</f>
        <v/>
      </c>
      <c r="F311" s="14" t="str">
        <f>IF(
A311,
(E311/1000)*vlookup(
B311,
MasterData!$C$2:$G1000,
4,
0
)
,
"")</f>
        <v/>
      </c>
      <c r="G311" s="14" t="str">
        <f t="shared" si="2"/>
        <v/>
      </c>
      <c r="H311" s="14"/>
      <c r="I311" s="14" t="str">
        <f>IFNA(
vlookup(
  $G311,
  '_Working1_'!$B$2:$G1689,
  5,
  0
),
"-"
)</f>
        <v/>
      </c>
      <c r="J311" s="14" t="str">
        <f>IFNA(
vlookup(
  $G311,
  '_Working1_'!$B$2:$G1689,
  6,
  0
),
"-"
)</f>
        <v/>
      </c>
    </row>
    <row r="312" ht="15.75" customHeight="1">
      <c r="A312" s="47"/>
      <c r="B312" s="27"/>
      <c r="C312" s="27"/>
      <c r="D312" s="27" t="str">
        <f t="shared" si="1"/>
        <v/>
      </c>
      <c r="E312" s="14" t="str">
        <f>IF(
A312,
IFNA(
vlookup(
  D312,
  '_Working2_'!$A$3:$B1310,
  2,
  0
),
0
),
"")</f>
        <v/>
      </c>
      <c r="F312" s="14" t="str">
        <f>IF(
A312,
(E312/1000)*vlookup(
B312,
MasterData!$C$2:$G1000,
4,
0
)
,
"")</f>
        <v/>
      </c>
      <c r="G312" s="14" t="str">
        <f t="shared" si="2"/>
        <v/>
      </c>
      <c r="H312" s="14"/>
      <c r="I312" s="14" t="str">
        <f>IFNA(
vlookup(
  $G312,
  '_Working1_'!$B$2:$G1690,
  5,
  0
),
"-"
)</f>
        <v/>
      </c>
      <c r="J312" s="14" t="str">
        <f>IFNA(
vlookup(
  $G312,
  '_Working1_'!$B$2:$G1690,
  6,
  0
),
"-"
)</f>
        <v/>
      </c>
    </row>
    <row r="313" ht="15.75" customHeight="1">
      <c r="A313" s="47"/>
      <c r="B313" s="27"/>
      <c r="C313" s="27"/>
      <c r="D313" s="27" t="str">
        <f t="shared" si="1"/>
        <v/>
      </c>
      <c r="E313" s="14" t="str">
        <f>IF(
A313,
IFNA(
vlookup(
  D313,
  '_Working2_'!$A$3:$B1311,
  2,
  0
),
0
),
"")</f>
        <v/>
      </c>
      <c r="F313" s="14" t="str">
        <f>IF(
A313,
(E313/1000)*vlookup(
B313,
MasterData!$C$2:$G1000,
4,
0
)
,
"")</f>
        <v/>
      </c>
      <c r="G313" s="14" t="str">
        <f t="shared" si="2"/>
        <v/>
      </c>
      <c r="H313" s="14"/>
      <c r="I313" s="14" t="str">
        <f>IFNA(
vlookup(
  $G313,
  '_Working1_'!$B$2:$G1691,
  5,
  0
),
"-"
)</f>
        <v/>
      </c>
      <c r="J313" s="14" t="str">
        <f>IFNA(
vlookup(
  $G313,
  '_Working1_'!$B$2:$G1691,
  6,
  0
),
"-"
)</f>
        <v/>
      </c>
    </row>
    <row r="314" ht="15.75" customHeight="1">
      <c r="A314" s="47"/>
      <c r="B314" s="27"/>
      <c r="C314" s="27"/>
      <c r="D314" s="27" t="str">
        <f t="shared" si="1"/>
        <v/>
      </c>
      <c r="E314" s="14" t="str">
        <f>IF(
A314,
IFNA(
vlookup(
  D314,
  '_Working2_'!$A$3:$B1312,
  2,
  0
),
0
),
"")</f>
        <v/>
      </c>
      <c r="F314" s="14" t="str">
        <f>IF(
A314,
(E314/1000)*vlookup(
B314,
MasterData!$C$2:$G1000,
4,
0
)
,
"")</f>
        <v/>
      </c>
      <c r="G314" s="14" t="str">
        <f t="shared" si="2"/>
        <v/>
      </c>
      <c r="H314" s="14"/>
      <c r="I314" s="14" t="str">
        <f>IFNA(
vlookup(
  $G314,
  '_Working1_'!$B$2:$G1692,
  5,
  0
),
"-"
)</f>
        <v/>
      </c>
      <c r="J314" s="14" t="str">
        <f>IFNA(
vlookup(
  $G314,
  '_Working1_'!$B$2:$G1692,
  6,
  0
),
"-"
)</f>
        <v/>
      </c>
    </row>
    <row r="315" ht="15.75" customHeight="1">
      <c r="A315" s="47"/>
      <c r="B315" s="27"/>
      <c r="C315" s="27"/>
      <c r="D315" s="27" t="str">
        <f t="shared" si="1"/>
        <v/>
      </c>
      <c r="E315" s="14" t="str">
        <f>IF(
A315,
IFNA(
vlookup(
  D315,
  '_Working2_'!$A$3:$B1313,
  2,
  0
),
0
),
"")</f>
        <v/>
      </c>
      <c r="F315" s="14" t="str">
        <f>IF(
A315,
(E315/1000)*vlookup(
B315,
MasterData!$C$2:$G1000,
4,
0
)
,
"")</f>
        <v/>
      </c>
      <c r="G315" s="14" t="str">
        <f t="shared" si="2"/>
        <v/>
      </c>
      <c r="H315" s="14"/>
      <c r="I315" s="14" t="str">
        <f>IFNA(
vlookup(
  $G315,
  '_Working1_'!$B$2:$G1693,
  5,
  0
),
"-"
)</f>
        <v/>
      </c>
      <c r="J315" s="14" t="str">
        <f>IFNA(
vlookup(
  $G315,
  '_Working1_'!$B$2:$G1693,
  6,
  0
),
"-"
)</f>
        <v/>
      </c>
    </row>
    <row r="316" ht="15.75" customHeight="1">
      <c r="A316" s="47"/>
      <c r="B316" s="27"/>
      <c r="C316" s="27"/>
      <c r="D316" s="27" t="str">
        <f t="shared" si="1"/>
        <v/>
      </c>
      <c r="E316" s="14" t="str">
        <f>IF(
A316,
IFNA(
vlookup(
  D316,
  '_Working2_'!$A$3:$B1314,
  2,
  0
),
0
),
"")</f>
        <v/>
      </c>
      <c r="F316" s="14" t="str">
        <f>IF(
A316,
(E316/1000)*vlookup(
B316,
MasterData!$C$2:$G1000,
4,
0
)
,
"")</f>
        <v/>
      </c>
      <c r="G316" s="14" t="str">
        <f t="shared" si="2"/>
        <v/>
      </c>
      <c r="H316" s="14"/>
      <c r="I316" s="14" t="str">
        <f>IFNA(
vlookup(
  $G316,
  '_Working1_'!$B$2:$G1694,
  5,
  0
),
"-"
)</f>
        <v/>
      </c>
      <c r="J316" s="14" t="str">
        <f>IFNA(
vlookup(
  $G316,
  '_Working1_'!$B$2:$G1694,
  6,
  0
),
"-"
)</f>
        <v/>
      </c>
    </row>
    <row r="317" ht="15.75" customHeight="1">
      <c r="A317" s="47"/>
      <c r="B317" s="27"/>
      <c r="C317" s="27"/>
      <c r="D317" s="27" t="str">
        <f t="shared" si="1"/>
        <v/>
      </c>
      <c r="E317" s="14" t="str">
        <f>IF(
A317,
IFNA(
vlookup(
  D317,
  '_Working2_'!$A$3:$B1315,
  2,
  0
),
0
),
"")</f>
        <v/>
      </c>
      <c r="F317" s="14" t="str">
        <f>IF(
A317,
(E317/1000)*vlookup(
B317,
MasterData!$C$2:$G1000,
4,
0
)
,
"")</f>
        <v/>
      </c>
      <c r="G317" s="14" t="str">
        <f t="shared" si="2"/>
        <v/>
      </c>
      <c r="H317" s="14"/>
      <c r="I317" s="14" t="str">
        <f>IFNA(
vlookup(
  $G317,
  '_Working1_'!$B$2:$G1695,
  5,
  0
),
"-"
)</f>
        <v/>
      </c>
      <c r="J317" s="14" t="str">
        <f>IFNA(
vlookup(
  $G317,
  '_Working1_'!$B$2:$G1695,
  6,
  0
),
"-"
)</f>
        <v/>
      </c>
    </row>
    <row r="318" ht="15.75" customHeight="1">
      <c r="A318" s="47"/>
      <c r="B318" s="27"/>
      <c r="C318" s="27"/>
      <c r="D318" s="27" t="str">
        <f t="shared" si="1"/>
        <v/>
      </c>
      <c r="E318" s="14" t="str">
        <f>IF(
A318,
IFNA(
vlookup(
  D318,
  '_Working2_'!$A$3:$B1316,
  2,
  0
),
0
),
"")</f>
        <v/>
      </c>
      <c r="F318" s="14" t="str">
        <f>IF(
A318,
(E318/1000)*vlookup(
B318,
MasterData!$C$2:$G1000,
4,
0
)
,
"")</f>
        <v/>
      </c>
      <c r="G318" s="14" t="str">
        <f t="shared" si="2"/>
        <v/>
      </c>
      <c r="H318" s="14"/>
      <c r="I318" s="14" t="str">
        <f>IFNA(
vlookup(
  $G318,
  '_Working1_'!$B$2:$G1696,
  5,
  0
),
"-"
)</f>
        <v/>
      </c>
      <c r="J318" s="14" t="str">
        <f>IFNA(
vlookup(
  $G318,
  '_Working1_'!$B$2:$G1696,
  6,
  0
),
"-"
)</f>
        <v/>
      </c>
    </row>
    <row r="319" ht="15.75" customHeight="1">
      <c r="A319" s="47"/>
      <c r="B319" s="27"/>
      <c r="C319" s="27"/>
      <c r="D319" s="27" t="str">
        <f t="shared" si="1"/>
        <v/>
      </c>
      <c r="E319" s="14" t="str">
        <f>IF(
A319,
IFNA(
vlookup(
  D319,
  '_Working2_'!$A$3:$B1317,
  2,
  0
),
0
),
"")</f>
        <v/>
      </c>
      <c r="F319" s="14" t="str">
        <f>IF(
A319,
(E319/1000)*vlookup(
B319,
MasterData!$C$2:$G1000,
4,
0
)
,
"")</f>
        <v/>
      </c>
      <c r="G319" s="14" t="str">
        <f t="shared" si="2"/>
        <v/>
      </c>
      <c r="H319" s="14"/>
      <c r="I319" s="14" t="str">
        <f>IFNA(
vlookup(
  $G319,
  '_Working1_'!$B$2:$G1697,
  5,
  0
),
"-"
)</f>
        <v/>
      </c>
      <c r="J319" s="14" t="str">
        <f>IFNA(
vlookup(
  $G319,
  '_Working1_'!$B$2:$G1697,
  6,
  0
),
"-"
)</f>
        <v/>
      </c>
    </row>
    <row r="320" ht="15.75" customHeight="1">
      <c r="A320" s="47"/>
      <c r="B320" s="27"/>
      <c r="C320" s="27"/>
      <c r="D320" s="27" t="str">
        <f t="shared" si="1"/>
        <v/>
      </c>
      <c r="E320" s="14" t="str">
        <f>IF(
A320,
IFNA(
vlookup(
  D320,
  '_Working2_'!$A$3:$B1318,
  2,
  0
),
0
),
"")</f>
        <v/>
      </c>
      <c r="F320" s="14" t="str">
        <f>IF(
A320,
(E320/1000)*vlookup(
B320,
MasterData!$C$2:$G1000,
4,
0
)
,
"")</f>
        <v/>
      </c>
      <c r="G320" s="14" t="str">
        <f t="shared" si="2"/>
        <v/>
      </c>
      <c r="H320" s="14"/>
      <c r="I320" s="14" t="str">
        <f>IFNA(
vlookup(
  $G320,
  '_Working1_'!$B$2:$G1698,
  5,
  0
),
"-"
)</f>
        <v/>
      </c>
      <c r="J320" s="14" t="str">
        <f>IFNA(
vlookup(
  $G320,
  '_Working1_'!$B$2:$G1698,
  6,
  0
),
"-"
)</f>
        <v/>
      </c>
    </row>
    <row r="321" ht="15.75" customHeight="1">
      <c r="A321" s="47"/>
      <c r="B321" s="27"/>
      <c r="C321" s="27"/>
      <c r="D321" s="27" t="str">
        <f t="shared" si="1"/>
        <v/>
      </c>
      <c r="E321" s="14" t="str">
        <f>IF(
A321,
IFNA(
vlookup(
  D321,
  '_Working2_'!$A$3:$B1319,
  2,
  0
),
0
),
"")</f>
        <v/>
      </c>
      <c r="F321" s="14" t="str">
        <f>IF(
A321,
(E321/1000)*vlookup(
B321,
MasterData!$C$2:$G1000,
4,
0
)
,
"")</f>
        <v/>
      </c>
      <c r="G321" s="14" t="str">
        <f t="shared" si="2"/>
        <v/>
      </c>
      <c r="H321" s="14"/>
      <c r="I321" s="14" t="str">
        <f>IFNA(
vlookup(
  $G321,
  '_Working1_'!$B$2:$G1699,
  5,
  0
),
"-"
)</f>
        <v/>
      </c>
      <c r="J321" s="14" t="str">
        <f>IFNA(
vlookup(
  $G321,
  '_Working1_'!$B$2:$G1699,
  6,
  0
),
"-"
)</f>
        <v/>
      </c>
    </row>
    <row r="322" ht="15.75" customHeight="1">
      <c r="A322" s="47"/>
      <c r="B322" s="27"/>
      <c r="C322" s="27"/>
      <c r="D322" s="27" t="str">
        <f t="shared" si="1"/>
        <v/>
      </c>
      <c r="E322" s="14" t="str">
        <f>IF(
A322,
IFNA(
vlookup(
  D322,
  '_Working2_'!$A$3:$B1320,
  2,
  0
),
0
),
"")</f>
        <v/>
      </c>
      <c r="F322" s="14" t="str">
        <f>IF(
A322,
(E322/1000)*vlookup(
B322,
MasterData!$C$2:$G1000,
4,
0
)
,
"")</f>
        <v/>
      </c>
      <c r="G322" s="14" t="str">
        <f t="shared" si="2"/>
        <v/>
      </c>
      <c r="H322" s="14"/>
      <c r="I322" s="14" t="str">
        <f>IFNA(
vlookup(
  $G322,
  '_Working1_'!$B$2:$G1700,
  5,
  0
),
"-"
)</f>
        <v/>
      </c>
      <c r="J322" s="14" t="str">
        <f>IFNA(
vlookup(
  $G322,
  '_Working1_'!$B$2:$G1700,
  6,
  0
),
"-"
)</f>
        <v/>
      </c>
    </row>
    <row r="323" ht="15.75" customHeight="1">
      <c r="A323" s="47"/>
      <c r="B323" s="27"/>
      <c r="C323" s="27"/>
      <c r="D323" s="27" t="str">
        <f t="shared" si="1"/>
        <v/>
      </c>
      <c r="E323" s="14" t="str">
        <f>IF(
A323,
IFNA(
vlookup(
  D323,
  '_Working2_'!$A$3:$B1321,
  2,
  0
),
0
),
"")</f>
        <v/>
      </c>
      <c r="F323" s="14" t="str">
        <f>IF(
A323,
(E323/1000)*vlookup(
B323,
MasterData!$C$2:$G1000,
4,
0
)
,
"")</f>
        <v/>
      </c>
      <c r="G323" s="14" t="str">
        <f t="shared" si="2"/>
        <v/>
      </c>
      <c r="H323" s="14"/>
      <c r="I323" s="14" t="str">
        <f>IFNA(
vlookup(
  $G323,
  '_Working1_'!$B$2:$G1701,
  5,
  0
),
"-"
)</f>
        <v/>
      </c>
      <c r="J323" s="14" t="str">
        <f>IFNA(
vlookup(
  $G323,
  '_Working1_'!$B$2:$G1701,
  6,
  0
),
"-"
)</f>
        <v/>
      </c>
    </row>
    <row r="324" ht="15.75" customHeight="1">
      <c r="A324" s="47"/>
      <c r="B324" s="27"/>
      <c r="C324" s="27"/>
      <c r="D324" s="27" t="str">
        <f t="shared" si="1"/>
        <v/>
      </c>
      <c r="E324" s="14" t="str">
        <f>IF(
A324,
IFNA(
vlookup(
  D324,
  '_Working2_'!$A$3:$B1322,
  2,
  0
),
0
),
"")</f>
        <v/>
      </c>
      <c r="F324" s="14" t="str">
        <f>IF(
A324,
(E324/1000)*vlookup(
B324,
MasterData!$C$2:$G1000,
4,
0
)
,
"")</f>
        <v/>
      </c>
      <c r="G324" s="14" t="str">
        <f t="shared" si="2"/>
        <v/>
      </c>
      <c r="H324" s="14"/>
      <c r="I324" s="14" t="str">
        <f>IFNA(
vlookup(
  $G324,
  '_Working1_'!$B$2:$G1702,
  5,
  0
),
"-"
)</f>
        <v/>
      </c>
      <c r="J324" s="14" t="str">
        <f>IFNA(
vlookup(
  $G324,
  '_Working1_'!$B$2:$G1702,
  6,
  0
),
"-"
)</f>
        <v/>
      </c>
    </row>
    <row r="325" ht="15.75" customHeight="1">
      <c r="A325" s="47"/>
      <c r="B325" s="27"/>
      <c r="C325" s="27"/>
      <c r="D325" s="27" t="str">
        <f t="shared" si="1"/>
        <v/>
      </c>
      <c r="E325" s="14" t="str">
        <f>IF(
A325,
IFNA(
vlookup(
  D325,
  '_Working2_'!$A$3:$B1323,
  2,
  0
),
0
),
"")</f>
        <v/>
      </c>
      <c r="F325" s="14" t="str">
        <f>IF(
A325,
(E325/1000)*vlookup(
B325,
MasterData!$C$2:$G1000,
4,
0
)
,
"")</f>
        <v/>
      </c>
      <c r="G325" s="14" t="str">
        <f t="shared" si="2"/>
        <v/>
      </c>
      <c r="H325" s="14"/>
      <c r="I325" s="14" t="str">
        <f>IFNA(
vlookup(
  $G325,
  '_Working1_'!$B$2:$G1703,
  5,
  0
),
"-"
)</f>
        <v/>
      </c>
      <c r="J325" s="14" t="str">
        <f>IFNA(
vlookup(
  $G325,
  '_Working1_'!$B$2:$G1703,
  6,
  0
),
"-"
)</f>
        <v/>
      </c>
    </row>
    <row r="326" ht="15.75" customHeight="1">
      <c r="A326" s="47"/>
      <c r="B326" s="27"/>
      <c r="C326" s="27"/>
      <c r="D326" s="27" t="str">
        <f t="shared" si="1"/>
        <v/>
      </c>
      <c r="E326" s="14" t="str">
        <f>IF(
A326,
IFNA(
vlookup(
  D326,
  '_Working2_'!$A$3:$B1324,
  2,
  0
),
0
),
"")</f>
        <v/>
      </c>
      <c r="F326" s="14" t="str">
        <f>IF(
A326,
(E326/1000)*vlookup(
B326,
MasterData!$C$2:$G1000,
4,
0
)
,
"")</f>
        <v/>
      </c>
      <c r="G326" s="14" t="str">
        <f t="shared" si="2"/>
        <v/>
      </c>
      <c r="H326" s="14"/>
      <c r="I326" s="14" t="str">
        <f>IFNA(
vlookup(
  $G326,
  '_Working1_'!$B$2:$G1704,
  5,
  0
),
"-"
)</f>
        <v/>
      </c>
      <c r="J326" s="14" t="str">
        <f>IFNA(
vlookup(
  $G326,
  '_Working1_'!$B$2:$G1704,
  6,
  0
),
"-"
)</f>
        <v/>
      </c>
    </row>
    <row r="327" ht="15.75" customHeight="1">
      <c r="A327" s="47"/>
      <c r="B327" s="27"/>
      <c r="C327" s="27"/>
      <c r="D327" s="27" t="str">
        <f t="shared" si="1"/>
        <v/>
      </c>
      <c r="E327" s="14" t="str">
        <f>IF(
A327,
IFNA(
vlookup(
  D327,
  '_Working2_'!$A$3:$B1325,
  2,
  0
),
0
),
"")</f>
        <v/>
      </c>
      <c r="F327" s="14" t="str">
        <f>IF(
A327,
(E327/1000)*vlookup(
B327,
MasterData!$C$2:$G1000,
4,
0
)
,
"")</f>
        <v/>
      </c>
      <c r="G327" s="14" t="str">
        <f t="shared" si="2"/>
        <v/>
      </c>
      <c r="H327" s="14"/>
      <c r="I327" s="14" t="str">
        <f>IFNA(
vlookup(
  $G327,
  '_Working1_'!$B$2:$G1705,
  5,
  0
),
"-"
)</f>
        <v/>
      </c>
      <c r="J327" s="14" t="str">
        <f>IFNA(
vlookup(
  $G327,
  '_Working1_'!$B$2:$G1705,
  6,
  0
),
"-"
)</f>
        <v/>
      </c>
    </row>
    <row r="328" ht="15.75" customHeight="1">
      <c r="A328" s="47"/>
      <c r="B328" s="27"/>
      <c r="C328" s="27"/>
      <c r="D328" s="27" t="str">
        <f t="shared" si="1"/>
        <v/>
      </c>
      <c r="E328" s="14" t="str">
        <f>IF(
A328,
IFNA(
vlookup(
  D328,
  '_Working2_'!$A$3:$B1326,
  2,
  0
),
0
),
"")</f>
        <v/>
      </c>
      <c r="F328" s="14" t="str">
        <f>IF(
A328,
(E328/1000)*vlookup(
B328,
MasterData!$C$2:$G1000,
4,
0
)
,
"")</f>
        <v/>
      </c>
      <c r="G328" s="14" t="str">
        <f t="shared" si="2"/>
        <v/>
      </c>
      <c r="H328" s="14"/>
      <c r="I328" s="14" t="str">
        <f>IFNA(
vlookup(
  $G328,
  '_Working1_'!$B$2:$G1706,
  5,
  0
),
"-"
)</f>
        <v/>
      </c>
      <c r="J328" s="14" t="str">
        <f>IFNA(
vlookup(
  $G328,
  '_Working1_'!$B$2:$G1706,
  6,
  0
),
"-"
)</f>
        <v/>
      </c>
    </row>
    <row r="329" ht="15.75" customHeight="1">
      <c r="A329" s="47"/>
      <c r="B329" s="27"/>
      <c r="C329" s="27"/>
      <c r="D329" s="27" t="str">
        <f t="shared" si="1"/>
        <v/>
      </c>
      <c r="E329" s="14" t="str">
        <f>IF(
A329,
IFNA(
vlookup(
  D329,
  '_Working2_'!$A$3:$B1327,
  2,
  0
),
0
),
"")</f>
        <v/>
      </c>
      <c r="F329" s="14" t="str">
        <f>IF(
A329,
(E329/1000)*vlookup(
B329,
MasterData!$C$2:$G1000,
4,
0
)
,
"")</f>
        <v/>
      </c>
      <c r="G329" s="14" t="str">
        <f t="shared" si="2"/>
        <v/>
      </c>
      <c r="H329" s="14"/>
      <c r="I329" s="14" t="str">
        <f>IFNA(
vlookup(
  $G329,
  '_Working1_'!$B$2:$G1707,
  5,
  0
),
"-"
)</f>
        <v/>
      </c>
      <c r="J329" s="14" t="str">
        <f>IFNA(
vlookup(
  $G329,
  '_Working1_'!$B$2:$G1707,
  6,
  0
),
"-"
)</f>
        <v/>
      </c>
    </row>
    <row r="330" ht="15.75" customHeight="1">
      <c r="A330" s="47"/>
      <c r="B330" s="27"/>
      <c r="C330" s="27"/>
      <c r="D330" s="27" t="str">
        <f t="shared" si="1"/>
        <v/>
      </c>
      <c r="E330" s="14" t="str">
        <f>IF(
A330,
IFNA(
vlookup(
  D330,
  '_Working2_'!$A$3:$B1328,
  2,
  0
),
0
),
"")</f>
        <v/>
      </c>
      <c r="F330" s="14" t="str">
        <f>IF(
A330,
(E330/1000)*vlookup(
B330,
MasterData!$C$2:$G1000,
4,
0
)
,
"")</f>
        <v/>
      </c>
      <c r="G330" s="14" t="str">
        <f t="shared" si="2"/>
        <v/>
      </c>
      <c r="H330" s="14"/>
      <c r="I330" s="14" t="str">
        <f>IFNA(
vlookup(
  $G330,
  '_Working1_'!$B$2:$G1708,
  5,
  0
),
"-"
)</f>
        <v/>
      </c>
      <c r="J330" s="14" t="str">
        <f>IFNA(
vlookup(
  $G330,
  '_Working1_'!$B$2:$G1708,
  6,
  0
),
"-"
)</f>
        <v/>
      </c>
    </row>
    <row r="331" ht="15.75" customHeight="1">
      <c r="A331" s="47"/>
      <c r="B331" s="27"/>
      <c r="C331" s="27"/>
      <c r="D331" s="27" t="str">
        <f t="shared" si="1"/>
        <v/>
      </c>
      <c r="E331" s="14" t="str">
        <f>IF(
A331,
IFNA(
vlookup(
  D331,
  '_Working2_'!$A$3:$B1329,
  2,
  0
),
0
),
"")</f>
        <v/>
      </c>
      <c r="F331" s="14" t="str">
        <f>IF(
A331,
(E331/1000)*vlookup(
B331,
MasterData!$C$2:$G1000,
4,
0
)
,
"")</f>
        <v/>
      </c>
      <c r="G331" s="14" t="str">
        <f t="shared" si="2"/>
        <v/>
      </c>
      <c r="H331" s="14"/>
      <c r="I331" s="14" t="str">
        <f>IFNA(
vlookup(
  $G331,
  '_Working1_'!$B$2:$G1709,
  5,
  0
),
"-"
)</f>
        <v/>
      </c>
      <c r="J331" s="14" t="str">
        <f>IFNA(
vlookup(
  $G331,
  '_Working1_'!$B$2:$G1709,
  6,
  0
),
"-"
)</f>
        <v/>
      </c>
    </row>
    <row r="332" ht="15.75" customHeight="1">
      <c r="A332" s="47"/>
      <c r="B332" s="27"/>
      <c r="C332" s="27"/>
      <c r="D332" s="27" t="str">
        <f t="shared" si="1"/>
        <v/>
      </c>
      <c r="E332" s="14" t="str">
        <f>IF(
A332,
IFNA(
vlookup(
  D332,
  '_Working2_'!$A$3:$B1330,
  2,
  0
),
0
),
"")</f>
        <v/>
      </c>
      <c r="F332" s="14" t="str">
        <f>IF(
A332,
(E332/1000)*vlookup(
B332,
MasterData!$C$2:$G1000,
4,
0
)
,
"")</f>
        <v/>
      </c>
      <c r="G332" s="14" t="str">
        <f t="shared" si="2"/>
        <v/>
      </c>
      <c r="H332" s="14"/>
      <c r="I332" s="14" t="str">
        <f>IFNA(
vlookup(
  $G332,
  '_Working1_'!$B$2:$G1710,
  5,
  0
),
"-"
)</f>
        <v/>
      </c>
      <c r="J332" s="14" t="str">
        <f>IFNA(
vlookup(
  $G332,
  '_Working1_'!$B$2:$G1710,
  6,
  0
),
"-"
)</f>
        <v/>
      </c>
    </row>
    <row r="333" ht="15.75" customHeight="1">
      <c r="A333" s="47"/>
      <c r="B333" s="27"/>
      <c r="C333" s="27"/>
      <c r="D333" s="27" t="str">
        <f t="shared" si="1"/>
        <v/>
      </c>
      <c r="E333" s="14" t="str">
        <f>IF(
A333,
IFNA(
vlookup(
  D333,
  '_Working2_'!$A$3:$B1331,
  2,
  0
),
0
),
"")</f>
        <v/>
      </c>
      <c r="F333" s="14" t="str">
        <f>IF(
A333,
(E333/1000)*vlookup(
B333,
MasterData!$C$2:$G1000,
4,
0
)
,
"")</f>
        <v/>
      </c>
      <c r="G333" s="14" t="str">
        <f t="shared" si="2"/>
        <v/>
      </c>
      <c r="H333" s="14"/>
      <c r="I333" s="14" t="str">
        <f>IFNA(
vlookup(
  $G333,
  '_Working1_'!$B$2:$G1711,
  5,
  0
),
"-"
)</f>
        <v/>
      </c>
      <c r="J333" s="14" t="str">
        <f>IFNA(
vlookup(
  $G333,
  '_Working1_'!$B$2:$G1711,
  6,
  0
),
"-"
)</f>
        <v/>
      </c>
    </row>
    <row r="334" ht="15.75" customHeight="1">
      <c r="A334" s="47"/>
      <c r="B334" s="27"/>
      <c r="C334" s="27"/>
      <c r="D334" s="27" t="str">
        <f t="shared" si="1"/>
        <v/>
      </c>
      <c r="E334" s="14" t="str">
        <f>IF(
A334,
IFNA(
vlookup(
  D334,
  '_Working2_'!$A$3:$B1332,
  2,
  0
),
0
),
"")</f>
        <v/>
      </c>
      <c r="F334" s="14" t="str">
        <f>IF(
A334,
(E334/1000)*vlookup(
B334,
MasterData!$C$2:$G1000,
4,
0
)
,
"")</f>
        <v/>
      </c>
      <c r="G334" s="14" t="str">
        <f t="shared" si="2"/>
        <v/>
      </c>
      <c r="H334" s="14"/>
      <c r="I334" s="14" t="str">
        <f>IFNA(
vlookup(
  $G334,
  '_Working1_'!$B$2:$G1712,
  5,
  0
),
"-"
)</f>
        <v/>
      </c>
      <c r="J334" s="14" t="str">
        <f>IFNA(
vlookup(
  $G334,
  '_Working1_'!$B$2:$G1712,
  6,
  0
),
"-"
)</f>
        <v/>
      </c>
    </row>
    <row r="335" ht="15.75" customHeight="1">
      <c r="A335" s="47"/>
      <c r="B335" s="27"/>
      <c r="C335" s="27"/>
      <c r="D335" s="27" t="str">
        <f t="shared" si="1"/>
        <v/>
      </c>
      <c r="E335" s="14" t="str">
        <f>IF(
A335,
IFNA(
vlookup(
  D335,
  '_Working2_'!$A$3:$B1333,
  2,
  0
),
0
),
"")</f>
        <v/>
      </c>
      <c r="F335" s="14" t="str">
        <f>IF(
A335,
(E335/1000)*vlookup(
B335,
MasterData!$C$2:$G1000,
4,
0
)
,
"")</f>
        <v/>
      </c>
      <c r="G335" s="14" t="str">
        <f t="shared" si="2"/>
        <v/>
      </c>
      <c r="H335" s="14"/>
      <c r="I335" s="14" t="str">
        <f>IFNA(
vlookup(
  $G335,
  '_Working1_'!$B$2:$G1713,
  5,
  0
),
"-"
)</f>
        <v/>
      </c>
      <c r="J335" s="14" t="str">
        <f>IFNA(
vlookup(
  $G335,
  '_Working1_'!$B$2:$G1713,
  6,
  0
),
"-"
)</f>
        <v/>
      </c>
    </row>
    <row r="336" ht="15.75" customHeight="1">
      <c r="A336" s="47"/>
      <c r="B336" s="27"/>
      <c r="C336" s="27"/>
      <c r="D336" s="27" t="str">
        <f t="shared" si="1"/>
        <v/>
      </c>
      <c r="E336" s="14" t="str">
        <f>IF(
A336,
IFNA(
vlookup(
  D336,
  '_Working2_'!$A$3:$B1334,
  2,
  0
),
0
),
"")</f>
        <v/>
      </c>
      <c r="F336" s="14" t="str">
        <f>IF(
A336,
(E336/1000)*vlookup(
B336,
MasterData!$C$2:$G1000,
4,
0
)
,
"")</f>
        <v/>
      </c>
      <c r="G336" s="14" t="str">
        <f t="shared" si="2"/>
        <v/>
      </c>
      <c r="H336" s="14"/>
      <c r="I336" s="14" t="str">
        <f>IFNA(
vlookup(
  $G336,
  '_Working1_'!$B$2:$G1714,
  5,
  0
),
"-"
)</f>
        <v/>
      </c>
      <c r="J336" s="14" t="str">
        <f>IFNA(
vlookup(
  $G336,
  '_Working1_'!$B$2:$G1714,
  6,
  0
),
"-"
)</f>
        <v/>
      </c>
    </row>
    <row r="337" ht="15.75" customHeight="1">
      <c r="A337" s="47"/>
      <c r="B337" s="27"/>
      <c r="C337" s="27"/>
      <c r="D337" s="27" t="str">
        <f t="shared" si="1"/>
        <v/>
      </c>
      <c r="E337" s="14" t="str">
        <f>IF(
A337,
IFNA(
vlookup(
  D337,
  '_Working2_'!$A$3:$B1335,
  2,
  0
),
0
),
"")</f>
        <v/>
      </c>
      <c r="F337" s="14" t="str">
        <f>IF(
A337,
(E337/1000)*vlookup(
B337,
MasterData!$C$2:$G1000,
4,
0
)
,
"")</f>
        <v/>
      </c>
      <c r="G337" s="14" t="str">
        <f t="shared" si="2"/>
        <v/>
      </c>
      <c r="H337" s="14"/>
      <c r="I337" s="14" t="str">
        <f>IFNA(
vlookup(
  $G337,
  '_Working1_'!$B$2:$G1715,
  5,
  0
),
"-"
)</f>
        <v/>
      </c>
      <c r="J337" s="14" t="str">
        <f>IFNA(
vlookup(
  $G337,
  '_Working1_'!$B$2:$G1715,
  6,
  0
),
"-"
)</f>
        <v/>
      </c>
    </row>
    <row r="338" ht="15.75" customHeight="1">
      <c r="A338" s="47"/>
      <c r="B338" s="27"/>
      <c r="C338" s="27"/>
      <c r="D338" s="27" t="str">
        <f t="shared" si="1"/>
        <v/>
      </c>
      <c r="E338" s="14" t="str">
        <f>IF(
A338,
IFNA(
vlookup(
  D338,
  '_Working2_'!$A$3:$B1336,
  2,
  0
),
0
),
"")</f>
        <v/>
      </c>
      <c r="F338" s="14" t="str">
        <f>IF(
A338,
(E338/1000)*vlookup(
B338,
MasterData!$C$2:$G1000,
4,
0
)
,
"")</f>
        <v/>
      </c>
      <c r="G338" s="14" t="str">
        <f t="shared" si="2"/>
        <v/>
      </c>
      <c r="H338" s="14"/>
      <c r="I338" s="14" t="str">
        <f>IFNA(
vlookup(
  $G338,
  '_Working1_'!$B$2:$G1716,
  5,
  0
),
"-"
)</f>
        <v/>
      </c>
      <c r="J338" s="14" t="str">
        <f>IFNA(
vlookup(
  $G338,
  '_Working1_'!$B$2:$G1716,
  6,
  0
),
"-"
)</f>
        <v/>
      </c>
    </row>
    <row r="339" ht="15.75" customHeight="1">
      <c r="A339" s="47"/>
      <c r="B339" s="27"/>
      <c r="C339" s="27"/>
      <c r="D339" s="27" t="str">
        <f t="shared" si="1"/>
        <v/>
      </c>
      <c r="E339" s="14" t="str">
        <f>IF(
A339,
IFNA(
vlookup(
  D339,
  '_Working2_'!$A$3:$B1337,
  2,
  0
),
0
),
"")</f>
        <v/>
      </c>
      <c r="F339" s="14" t="str">
        <f>IF(
A339,
(E339/1000)*vlookup(
B339,
MasterData!$C$2:$G1000,
4,
0
)
,
"")</f>
        <v/>
      </c>
      <c r="G339" s="14" t="str">
        <f t="shared" si="2"/>
        <v/>
      </c>
      <c r="H339" s="14"/>
      <c r="I339" s="14" t="str">
        <f>IFNA(
vlookup(
  $G339,
  '_Working1_'!$B$2:$G1717,
  5,
  0
),
"-"
)</f>
        <v/>
      </c>
      <c r="J339" s="14" t="str">
        <f>IFNA(
vlookup(
  $G339,
  '_Working1_'!$B$2:$G1717,
  6,
  0
),
"-"
)</f>
        <v/>
      </c>
    </row>
    <row r="340" ht="15.75" customHeight="1">
      <c r="A340" s="47"/>
      <c r="B340" s="27"/>
      <c r="C340" s="27"/>
      <c r="D340" s="27" t="str">
        <f t="shared" si="1"/>
        <v/>
      </c>
      <c r="E340" s="14" t="str">
        <f>IF(
A340,
IFNA(
vlookup(
  D340,
  '_Working2_'!$A$3:$B1338,
  2,
  0
),
0
),
"")</f>
        <v/>
      </c>
      <c r="F340" s="14" t="str">
        <f>IF(
A340,
(E340/1000)*vlookup(
B340,
MasterData!$C$2:$G1000,
4,
0
)
,
"")</f>
        <v/>
      </c>
      <c r="G340" s="14" t="str">
        <f t="shared" si="2"/>
        <v/>
      </c>
      <c r="H340" s="14"/>
      <c r="I340" s="14" t="str">
        <f>IFNA(
vlookup(
  $G340,
  '_Working1_'!$B$2:$G1718,
  5,
  0
),
"-"
)</f>
        <v/>
      </c>
      <c r="J340" s="14" t="str">
        <f>IFNA(
vlookup(
  $G340,
  '_Working1_'!$B$2:$G1718,
  6,
  0
),
"-"
)</f>
        <v/>
      </c>
    </row>
    <row r="341" ht="15.75" customHeight="1">
      <c r="A341" s="47"/>
      <c r="B341" s="27"/>
      <c r="C341" s="27"/>
      <c r="D341" s="27" t="str">
        <f t="shared" si="1"/>
        <v/>
      </c>
      <c r="E341" s="14" t="str">
        <f>IF(
A341,
IFNA(
vlookup(
  D341,
  '_Working2_'!$A$3:$B1339,
  2,
  0
),
0
),
"")</f>
        <v/>
      </c>
      <c r="F341" s="14" t="str">
        <f>IF(
A341,
(E341/1000)*vlookup(
B341,
MasterData!$C$2:$G1000,
4,
0
)
,
"")</f>
        <v/>
      </c>
      <c r="G341" s="14" t="str">
        <f t="shared" si="2"/>
        <v/>
      </c>
      <c r="H341" s="14"/>
      <c r="I341" s="14" t="str">
        <f>IFNA(
vlookup(
  $G341,
  '_Working1_'!$B$2:$G1719,
  5,
  0
),
"-"
)</f>
        <v/>
      </c>
      <c r="J341" s="14" t="str">
        <f>IFNA(
vlookup(
  $G341,
  '_Working1_'!$B$2:$G1719,
  6,
  0
),
"-"
)</f>
        <v/>
      </c>
    </row>
    <row r="342" ht="15.75" customHeight="1">
      <c r="A342" s="47"/>
      <c r="B342" s="27"/>
      <c r="C342" s="27"/>
      <c r="D342" s="27" t="str">
        <f t="shared" si="1"/>
        <v/>
      </c>
      <c r="E342" s="14" t="str">
        <f>IF(
A342,
IFNA(
vlookup(
  D342,
  '_Working2_'!$A$3:$B1340,
  2,
  0
),
0
),
"")</f>
        <v/>
      </c>
      <c r="F342" s="14" t="str">
        <f>IF(
A342,
(E342/1000)*vlookup(
B342,
MasterData!$C$2:$G1000,
4,
0
)
,
"")</f>
        <v/>
      </c>
      <c r="G342" s="14" t="str">
        <f t="shared" si="2"/>
        <v/>
      </c>
      <c r="H342" s="14"/>
      <c r="I342" s="14" t="str">
        <f>IFNA(
vlookup(
  $G342,
  '_Working1_'!$B$2:$G1720,
  5,
  0
),
"-"
)</f>
        <v/>
      </c>
      <c r="J342" s="14" t="str">
        <f>IFNA(
vlookup(
  $G342,
  '_Working1_'!$B$2:$G1720,
  6,
  0
),
"-"
)</f>
        <v/>
      </c>
    </row>
    <row r="343" ht="15.75" customHeight="1">
      <c r="A343" s="47"/>
      <c r="B343" s="27"/>
      <c r="C343" s="27"/>
      <c r="D343" s="27" t="str">
        <f t="shared" si="1"/>
        <v/>
      </c>
      <c r="E343" s="14" t="str">
        <f>IF(
A343,
IFNA(
vlookup(
  D343,
  '_Working2_'!$A$3:$B1341,
  2,
  0
),
0
),
"")</f>
        <v/>
      </c>
      <c r="F343" s="14" t="str">
        <f>IF(
A343,
(E343/1000)*vlookup(
B343,
MasterData!$C$2:$G1000,
4,
0
)
,
"")</f>
        <v/>
      </c>
      <c r="G343" s="14" t="str">
        <f t="shared" si="2"/>
        <v/>
      </c>
      <c r="H343" s="14"/>
      <c r="I343" s="14" t="str">
        <f>IFNA(
vlookup(
  $G343,
  '_Working1_'!$B$2:$G1721,
  5,
  0
),
"-"
)</f>
        <v/>
      </c>
      <c r="J343" s="14" t="str">
        <f>IFNA(
vlookup(
  $G343,
  '_Working1_'!$B$2:$G1721,
  6,
  0
),
"-"
)</f>
        <v/>
      </c>
    </row>
    <row r="344" ht="15.75" customHeight="1">
      <c r="A344" s="47"/>
      <c r="B344" s="27"/>
      <c r="C344" s="27"/>
      <c r="D344" s="27" t="str">
        <f t="shared" si="1"/>
        <v/>
      </c>
      <c r="E344" s="14" t="str">
        <f>IF(
A344,
IFNA(
vlookup(
  D344,
  '_Working2_'!$A$3:$B1342,
  2,
  0
),
0
),
"")</f>
        <v/>
      </c>
      <c r="F344" s="14" t="str">
        <f>IF(
A344,
(E344/1000)*vlookup(
B344,
MasterData!$C$2:$G1000,
4,
0
)
,
"")</f>
        <v/>
      </c>
      <c r="G344" s="14" t="str">
        <f t="shared" si="2"/>
        <v/>
      </c>
      <c r="H344" s="14"/>
      <c r="I344" s="14" t="str">
        <f>IFNA(
vlookup(
  $G344,
  '_Working1_'!$B$2:$G1722,
  5,
  0
),
"-"
)</f>
        <v/>
      </c>
      <c r="J344" s="14" t="str">
        <f>IFNA(
vlookup(
  $G344,
  '_Working1_'!$B$2:$G1722,
  6,
  0
),
"-"
)</f>
        <v/>
      </c>
    </row>
    <row r="345" ht="15.75" customHeight="1">
      <c r="A345" s="47"/>
      <c r="B345" s="27"/>
      <c r="C345" s="27"/>
      <c r="D345" s="27" t="str">
        <f t="shared" si="1"/>
        <v/>
      </c>
      <c r="E345" s="14" t="str">
        <f>IF(
A345,
IFNA(
vlookup(
  D345,
  '_Working2_'!$A$3:$B1343,
  2,
  0
),
0
),
"")</f>
        <v/>
      </c>
      <c r="F345" s="14" t="str">
        <f>IF(
A345,
(E345/1000)*vlookup(
B345,
MasterData!$C$2:$G1000,
4,
0
)
,
"")</f>
        <v/>
      </c>
      <c r="G345" s="14" t="str">
        <f t="shared" si="2"/>
        <v/>
      </c>
      <c r="H345" s="14"/>
      <c r="I345" s="14" t="str">
        <f>IFNA(
vlookup(
  $G345,
  '_Working1_'!$B$2:$G1723,
  5,
  0
),
"-"
)</f>
        <v/>
      </c>
      <c r="J345" s="14" t="str">
        <f>IFNA(
vlookup(
  $G345,
  '_Working1_'!$B$2:$G1723,
  6,
  0
),
"-"
)</f>
        <v/>
      </c>
    </row>
    <row r="346" ht="15.75" customHeight="1">
      <c r="A346" s="47"/>
      <c r="B346" s="27"/>
      <c r="C346" s="27"/>
      <c r="D346" s="27" t="str">
        <f t="shared" si="1"/>
        <v/>
      </c>
      <c r="E346" s="14" t="str">
        <f>IF(
A346,
IFNA(
vlookup(
  D346,
  '_Working2_'!$A$3:$B1344,
  2,
  0
),
0
),
"")</f>
        <v/>
      </c>
      <c r="F346" s="14" t="str">
        <f>IF(
A346,
(E346/1000)*vlookup(
B346,
MasterData!$C$2:$G1000,
4,
0
)
,
"")</f>
        <v/>
      </c>
      <c r="G346" s="14" t="str">
        <f t="shared" si="2"/>
        <v/>
      </c>
      <c r="H346" s="14"/>
      <c r="I346" s="14" t="str">
        <f>IFNA(
vlookup(
  $G346,
  '_Working1_'!$B$2:$G1724,
  5,
  0
),
"-"
)</f>
        <v/>
      </c>
      <c r="J346" s="14" t="str">
        <f>IFNA(
vlookup(
  $G346,
  '_Working1_'!$B$2:$G1724,
  6,
  0
),
"-"
)</f>
        <v/>
      </c>
    </row>
    <row r="347" ht="15.75" customHeight="1">
      <c r="A347" s="47"/>
      <c r="B347" s="27"/>
      <c r="C347" s="27"/>
      <c r="D347" s="27" t="str">
        <f t="shared" si="1"/>
        <v/>
      </c>
      <c r="E347" s="14" t="str">
        <f>IF(
A347,
IFNA(
vlookup(
  D347,
  '_Working2_'!$A$3:$B1345,
  2,
  0
),
0
),
"")</f>
        <v/>
      </c>
      <c r="F347" s="14" t="str">
        <f>IF(
A347,
(E347/1000)*vlookup(
B347,
MasterData!$C$2:$G1000,
4,
0
)
,
"")</f>
        <v/>
      </c>
      <c r="G347" s="14" t="str">
        <f t="shared" si="2"/>
        <v/>
      </c>
      <c r="H347" s="14"/>
      <c r="I347" s="14" t="str">
        <f>IFNA(
vlookup(
  $G347,
  '_Working1_'!$B$2:$G1725,
  5,
  0
),
"-"
)</f>
        <v/>
      </c>
      <c r="J347" s="14" t="str">
        <f>IFNA(
vlookup(
  $G347,
  '_Working1_'!$B$2:$G1725,
  6,
  0
),
"-"
)</f>
        <v/>
      </c>
    </row>
    <row r="348" ht="15.75" customHeight="1">
      <c r="A348" s="47"/>
      <c r="B348" s="27"/>
      <c r="C348" s="27"/>
      <c r="D348" s="27" t="str">
        <f t="shared" si="1"/>
        <v/>
      </c>
      <c r="E348" s="14" t="str">
        <f>IF(
A348,
IFNA(
vlookup(
  D348,
  '_Working2_'!$A$3:$B1346,
  2,
  0
),
0
),
"")</f>
        <v/>
      </c>
      <c r="F348" s="14" t="str">
        <f>IF(
A348,
(E348/1000)*vlookup(
B348,
MasterData!$C$2:$G1000,
4,
0
)
,
"")</f>
        <v/>
      </c>
      <c r="G348" s="14" t="str">
        <f t="shared" si="2"/>
        <v/>
      </c>
      <c r="H348" s="14"/>
      <c r="I348" s="14" t="str">
        <f>IFNA(
vlookup(
  $G348,
  '_Working1_'!$B$2:$G1726,
  5,
  0
),
"-"
)</f>
        <v/>
      </c>
      <c r="J348" s="14" t="str">
        <f>IFNA(
vlookup(
  $G348,
  '_Working1_'!$B$2:$G1726,
  6,
  0
),
"-"
)</f>
        <v/>
      </c>
    </row>
    <row r="349" ht="15.75" customHeight="1">
      <c r="A349" s="47"/>
      <c r="B349" s="27"/>
      <c r="C349" s="27"/>
      <c r="D349" s="27" t="str">
        <f t="shared" si="1"/>
        <v/>
      </c>
      <c r="E349" s="14" t="str">
        <f>IF(
A349,
IFNA(
vlookup(
  D349,
  '_Working2_'!$A$3:$B1347,
  2,
  0
),
0
),
"")</f>
        <v/>
      </c>
      <c r="F349" s="14" t="str">
        <f>IF(
A349,
(E349/1000)*vlookup(
B349,
MasterData!$C$2:$G1000,
4,
0
)
,
"")</f>
        <v/>
      </c>
      <c r="G349" s="14" t="str">
        <f t="shared" si="2"/>
        <v/>
      </c>
      <c r="H349" s="14"/>
      <c r="I349" s="14" t="str">
        <f>IFNA(
vlookup(
  $G349,
  '_Working1_'!$B$2:$G1727,
  5,
  0
),
"-"
)</f>
        <v/>
      </c>
      <c r="J349" s="14" t="str">
        <f>IFNA(
vlookup(
  $G349,
  '_Working1_'!$B$2:$G1727,
  6,
  0
),
"-"
)</f>
        <v/>
      </c>
    </row>
    <row r="350" ht="15.75" customHeight="1">
      <c r="A350" s="47"/>
      <c r="B350" s="27"/>
      <c r="C350" s="27"/>
      <c r="D350" s="27" t="str">
        <f t="shared" si="1"/>
        <v/>
      </c>
      <c r="E350" s="14" t="str">
        <f>IF(
A350,
IFNA(
vlookup(
  D350,
  '_Working2_'!$A$3:$B1348,
  2,
  0
),
0
),
"")</f>
        <v/>
      </c>
      <c r="F350" s="14" t="str">
        <f>IF(
A350,
(E350/1000)*vlookup(
B350,
MasterData!$C$2:$G1000,
4,
0
)
,
"")</f>
        <v/>
      </c>
      <c r="G350" s="14" t="str">
        <f t="shared" si="2"/>
        <v/>
      </c>
      <c r="H350" s="14"/>
      <c r="I350" s="14" t="str">
        <f>IFNA(
vlookup(
  $G350,
  '_Working1_'!$B$2:$G1728,
  5,
  0
),
"-"
)</f>
        <v/>
      </c>
      <c r="J350" s="14" t="str">
        <f>IFNA(
vlookup(
  $G350,
  '_Working1_'!$B$2:$G1728,
  6,
  0
),
"-"
)</f>
        <v/>
      </c>
    </row>
    <row r="351" ht="15.75" customHeight="1">
      <c r="A351" s="47"/>
      <c r="B351" s="27"/>
      <c r="C351" s="27"/>
      <c r="D351" s="27" t="str">
        <f t="shared" si="1"/>
        <v/>
      </c>
      <c r="E351" s="14" t="str">
        <f>IF(
A351,
IFNA(
vlookup(
  D351,
  '_Working2_'!$A$3:$B1349,
  2,
  0
),
0
),
"")</f>
        <v/>
      </c>
      <c r="F351" s="14" t="str">
        <f>IF(
A351,
(E351/1000)*vlookup(
B351,
MasterData!$C$2:$G1000,
4,
0
)
,
"")</f>
        <v/>
      </c>
      <c r="G351" s="14" t="str">
        <f t="shared" si="2"/>
        <v/>
      </c>
      <c r="H351" s="14"/>
      <c r="I351" s="14" t="str">
        <f>IFNA(
vlookup(
  $G351,
  '_Working1_'!$B$2:$G1729,
  5,
  0
),
"-"
)</f>
        <v/>
      </c>
      <c r="J351" s="14" t="str">
        <f>IFNA(
vlookup(
  $G351,
  '_Working1_'!$B$2:$G1729,
  6,
  0
),
"-"
)</f>
        <v/>
      </c>
    </row>
    <row r="352" ht="15.75" customHeight="1">
      <c r="A352" s="47"/>
      <c r="B352" s="27"/>
      <c r="C352" s="27"/>
      <c r="D352" s="27" t="str">
        <f t="shared" si="1"/>
        <v/>
      </c>
      <c r="E352" s="14" t="str">
        <f>IF(
A352,
IFNA(
vlookup(
  D352,
  '_Working2_'!$A$3:$B1350,
  2,
  0
),
0
),
"")</f>
        <v/>
      </c>
      <c r="F352" s="14" t="str">
        <f>IF(
A352,
(E352/1000)*vlookup(
B352,
MasterData!$C$2:$G1000,
4,
0
)
,
"")</f>
        <v/>
      </c>
      <c r="G352" s="14" t="str">
        <f t="shared" si="2"/>
        <v/>
      </c>
      <c r="H352" s="14"/>
      <c r="I352" s="14" t="str">
        <f>IFNA(
vlookup(
  $G352,
  '_Working1_'!$B$2:$G1730,
  5,
  0
),
"-"
)</f>
        <v/>
      </c>
      <c r="J352" s="14" t="str">
        <f>IFNA(
vlookup(
  $G352,
  '_Working1_'!$B$2:$G1730,
  6,
  0
),
"-"
)</f>
        <v/>
      </c>
    </row>
    <row r="353" ht="15.75" customHeight="1">
      <c r="A353" s="47"/>
      <c r="B353" s="27"/>
      <c r="C353" s="27"/>
      <c r="D353" s="27" t="str">
        <f t="shared" si="1"/>
        <v/>
      </c>
      <c r="E353" s="14" t="str">
        <f>IF(
A353,
IFNA(
vlookup(
  D353,
  '_Working2_'!$A$3:$B1351,
  2,
  0
),
0
),
"")</f>
        <v/>
      </c>
      <c r="F353" s="14" t="str">
        <f>IF(
A353,
(E353/1000)*vlookup(
B353,
MasterData!$C$2:$G1000,
4,
0
)
,
"")</f>
        <v/>
      </c>
      <c r="G353" s="14" t="str">
        <f t="shared" si="2"/>
        <v/>
      </c>
      <c r="H353" s="14"/>
      <c r="I353" s="14" t="str">
        <f>IFNA(
vlookup(
  $G353,
  '_Working1_'!$B$2:$G1731,
  5,
  0
),
"-"
)</f>
        <v/>
      </c>
      <c r="J353" s="14" t="str">
        <f>IFNA(
vlookup(
  $G353,
  '_Working1_'!$B$2:$G1731,
  6,
  0
),
"-"
)</f>
        <v/>
      </c>
    </row>
    <row r="354" ht="15.75" customHeight="1">
      <c r="A354" s="47"/>
      <c r="B354" s="27"/>
      <c r="C354" s="27"/>
      <c r="D354" s="27" t="str">
        <f t="shared" si="1"/>
        <v/>
      </c>
      <c r="E354" s="14" t="str">
        <f>IF(
A354,
IFNA(
vlookup(
  D354,
  '_Working2_'!$A$3:$B1352,
  2,
  0
),
0
),
"")</f>
        <v/>
      </c>
      <c r="F354" s="14" t="str">
        <f>IF(
A354,
(E354/1000)*vlookup(
B354,
MasterData!$C$2:$G1000,
4,
0
)
,
"")</f>
        <v/>
      </c>
      <c r="G354" s="14" t="str">
        <f t="shared" si="2"/>
        <v/>
      </c>
      <c r="H354" s="14"/>
      <c r="I354" s="14" t="str">
        <f>IFNA(
vlookup(
  $G354,
  '_Working1_'!$B$2:$G1732,
  5,
  0
),
"-"
)</f>
        <v/>
      </c>
      <c r="J354" s="14" t="str">
        <f>IFNA(
vlookup(
  $G354,
  '_Working1_'!$B$2:$G1732,
  6,
  0
),
"-"
)</f>
        <v/>
      </c>
    </row>
    <row r="355" ht="15.75" customHeight="1">
      <c r="A355" s="47"/>
      <c r="B355" s="27"/>
      <c r="C355" s="27"/>
      <c r="D355" s="27" t="str">
        <f t="shared" si="1"/>
        <v/>
      </c>
      <c r="E355" s="14" t="str">
        <f>IF(
A355,
IFNA(
vlookup(
  D355,
  '_Working2_'!$A$3:$B1353,
  2,
  0
),
0
),
"")</f>
        <v/>
      </c>
      <c r="F355" s="14" t="str">
        <f>IF(
A355,
(E355/1000)*vlookup(
B355,
MasterData!$C$2:$G1000,
4,
0
)
,
"")</f>
        <v/>
      </c>
      <c r="G355" s="14" t="str">
        <f t="shared" si="2"/>
        <v/>
      </c>
      <c r="H355" s="14"/>
      <c r="I355" s="14" t="str">
        <f>IFNA(
vlookup(
  $G355,
  '_Working1_'!$B$2:$G1733,
  5,
  0
),
"-"
)</f>
        <v/>
      </c>
      <c r="J355" s="14" t="str">
        <f>IFNA(
vlookup(
  $G355,
  '_Working1_'!$B$2:$G1733,
  6,
  0
),
"-"
)</f>
        <v/>
      </c>
    </row>
    <row r="356" ht="15.75" customHeight="1">
      <c r="A356" s="47"/>
      <c r="B356" s="27"/>
      <c r="C356" s="27"/>
      <c r="D356" s="27" t="str">
        <f t="shared" si="1"/>
        <v/>
      </c>
      <c r="E356" s="14" t="str">
        <f>IF(
A356,
IFNA(
vlookup(
  D356,
  '_Working2_'!$A$3:$B1354,
  2,
  0
),
0
),
"")</f>
        <v/>
      </c>
      <c r="F356" s="14" t="str">
        <f>IF(
A356,
(E356/1000)*vlookup(
B356,
MasterData!$C$2:$G1000,
4,
0
)
,
"")</f>
        <v/>
      </c>
      <c r="G356" s="14" t="str">
        <f t="shared" si="2"/>
        <v/>
      </c>
      <c r="H356" s="14"/>
      <c r="I356" s="14" t="str">
        <f>IFNA(
vlookup(
  $G356,
  '_Working1_'!$B$2:$G1734,
  5,
  0
),
"-"
)</f>
        <v/>
      </c>
      <c r="J356" s="14" t="str">
        <f>IFNA(
vlookup(
  $G356,
  '_Working1_'!$B$2:$G1734,
  6,
  0
),
"-"
)</f>
        <v/>
      </c>
    </row>
    <row r="357" ht="15.75" customHeight="1">
      <c r="A357" s="47"/>
      <c r="B357" s="27"/>
      <c r="C357" s="27"/>
      <c r="D357" s="27" t="str">
        <f t="shared" si="1"/>
        <v/>
      </c>
      <c r="E357" s="14" t="str">
        <f>IF(
A357,
IFNA(
vlookup(
  D357,
  '_Working2_'!$A$3:$B1355,
  2,
  0
),
0
),
"")</f>
        <v/>
      </c>
      <c r="F357" s="14" t="str">
        <f>IF(
A357,
(E357/1000)*vlookup(
B357,
MasterData!$C$2:$G1000,
4,
0
)
,
"")</f>
        <v/>
      </c>
      <c r="G357" s="14" t="str">
        <f t="shared" si="2"/>
        <v/>
      </c>
      <c r="H357" s="14"/>
      <c r="I357" s="14" t="str">
        <f>IFNA(
vlookup(
  $G357,
  '_Working1_'!$B$2:$G1735,
  5,
  0
),
"-"
)</f>
        <v/>
      </c>
      <c r="J357" s="14" t="str">
        <f>IFNA(
vlookup(
  $G357,
  '_Working1_'!$B$2:$G1735,
  6,
  0
),
"-"
)</f>
        <v/>
      </c>
    </row>
    <row r="358" ht="15.75" customHeight="1">
      <c r="A358" s="47"/>
      <c r="B358" s="27"/>
      <c r="C358" s="27"/>
      <c r="D358" s="27" t="str">
        <f t="shared" si="1"/>
        <v/>
      </c>
      <c r="E358" s="14" t="str">
        <f>IF(
A358,
IFNA(
vlookup(
  D358,
  '_Working2_'!$A$3:$B1356,
  2,
  0
),
0
),
"")</f>
        <v/>
      </c>
      <c r="F358" s="14" t="str">
        <f>IF(
A358,
(E358/1000)*vlookup(
B358,
MasterData!$C$2:$G1000,
4,
0
)
,
"")</f>
        <v/>
      </c>
      <c r="G358" s="14" t="str">
        <f t="shared" si="2"/>
        <v/>
      </c>
      <c r="H358" s="14"/>
      <c r="I358" s="14" t="str">
        <f>IFNA(
vlookup(
  $G358,
  '_Working1_'!$B$2:$G1736,
  5,
  0
),
"-"
)</f>
        <v/>
      </c>
      <c r="J358" s="14" t="str">
        <f>IFNA(
vlookup(
  $G358,
  '_Working1_'!$B$2:$G1736,
  6,
  0
),
"-"
)</f>
        <v/>
      </c>
    </row>
    <row r="359" ht="15.75" customHeight="1">
      <c r="A359" s="47"/>
      <c r="B359" s="27"/>
      <c r="C359" s="27"/>
      <c r="D359" s="27" t="str">
        <f t="shared" si="1"/>
        <v/>
      </c>
      <c r="E359" s="14" t="str">
        <f>IF(
A359,
IFNA(
vlookup(
  D359,
  '_Working2_'!$A$3:$B1357,
  2,
  0
),
0
),
"")</f>
        <v/>
      </c>
      <c r="F359" s="14" t="str">
        <f>IF(
A359,
(E359/1000)*vlookup(
B359,
MasterData!$C$2:$G1000,
4,
0
)
,
"")</f>
        <v/>
      </c>
      <c r="G359" s="14" t="str">
        <f t="shared" si="2"/>
        <v/>
      </c>
      <c r="H359" s="14"/>
      <c r="I359" s="14" t="str">
        <f>IFNA(
vlookup(
  $G359,
  '_Working1_'!$B$2:$G1737,
  5,
  0
),
"-"
)</f>
        <v/>
      </c>
      <c r="J359" s="14" t="str">
        <f>IFNA(
vlookup(
  $G359,
  '_Working1_'!$B$2:$G1737,
  6,
  0
),
"-"
)</f>
        <v/>
      </c>
    </row>
    <row r="360" ht="15.75" customHeight="1">
      <c r="A360" s="47"/>
      <c r="B360" s="27"/>
      <c r="C360" s="27"/>
      <c r="D360" s="27" t="str">
        <f t="shared" si="1"/>
        <v/>
      </c>
      <c r="E360" s="14" t="str">
        <f>IF(
A360,
IFNA(
vlookup(
  D360,
  '_Working2_'!$A$3:$B1358,
  2,
  0
),
0
),
"")</f>
        <v/>
      </c>
      <c r="F360" s="14" t="str">
        <f>IF(
A360,
(E360/1000)*vlookup(
B360,
MasterData!$C$2:$G1000,
4,
0
)
,
"")</f>
        <v/>
      </c>
      <c r="G360" s="14" t="str">
        <f t="shared" si="2"/>
        <v/>
      </c>
      <c r="H360" s="14"/>
      <c r="I360" s="14" t="str">
        <f>IFNA(
vlookup(
  $G360,
  '_Working1_'!$B$2:$G1738,
  5,
  0
),
"-"
)</f>
        <v/>
      </c>
      <c r="J360" s="14" t="str">
        <f>IFNA(
vlookup(
  $G360,
  '_Working1_'!$B$2:$G1738,
  6,
  0
),
"-"
)</f>
        <v/>
      </c>
    </row>
    <row r="361" ht="15.75" customHeight="1">
      <c r="A361" s="47"/>
      <c r="B361" s="27"/>
      <c r="C361" s="27"/>
      <c r="D361" s="27" t="str">
        <f t="shared" si="1"/>
        <v/>
      </c>
      <c r="E361" s="14" t="str">
        <f>IF(
A361,
IFNA(
vlookup(
  D361,
  '_Working2_'!$A$3:$B1359,
  2,
  0
),
0
),
"")</f>
        <v/>
      </c>
      <c r="F361" s="14" t="str">
        <f>IF(
A361,
(E361/1000)*vlookup(
B361,
MasterData!$C$2:$G1000,
4,
0
)
,
"")</f>
        <v/>
      </c>
      <c r="G361" s="14" t="str">
        <f t="shared" si="2"/>
        <v/>
      </c>
      <c r="H361" s="14"/>
      <c r="I361" s="14" t="str">
        <f>IFNA(
vlookup(
  $G361,
  '_Working1_'!$B$2:$G1739,
  5,
  0
),
"-"
)</f>
        <v/>
      </c>
      <c r="J361" s="14" t="str">
        <f>IFNA(
vlookup(
  $G361,
  '_Working1_'!$B$2:$G1739,
  6,
  0
),
"-"
)</f>
        <v/>
      </c>
    </row>
    <row r="362" ht="15.75" customHeight="1">
      <c r="A362" s="47"/>
      <c r="B362" s="27"/>
      <c r="C362" s="27"/>
      <c r="D362" s="27" t="str">
        <f t="shared" si="1"/>
        <v/>
      </c>
      <c r="E362" s="14" t="str">
        <f>IF(
A362,
IFNA(
vlookup(
  D362,
  '_Working2_'!$A$3:$B1360,
  2,
  0
),
0
),
"")</f>
        <v/>
      </c>
      <c r="F362" s="14" t="str">
        <f>IF(
A362,
(E362/1000)*vlookup(
B362,
MasterData!$C$2:$G1000,
4,
0
)
,
"")</f>
        <v/>
      </c>
      <c r="G362" s="14" t="str">
        <f t="shared" si="2"/>
        <v/>
      </c>
      <c r="H362" s="14"/>
      <c r="I362" s="14" t="str">
        <f>IFNA(
vlookup(
  $G362,
  '_Working1_'!$B$2:$G1740,
  5,
  0
),
"-"
)</f>
        <v/>
      </c>
      <c r="J362" s="14" t="str">
        <f>IFNA(
vlookup(
  $G362,
  '_Working1_'!$B$2:$G1740,
  6,
  0
),
"-"
)</f>
        <v/>
      </c>
    </row>
    <row r="363" ht="15.75" customHeight="1">
      <c r="A363" s="47"/>
      <c r="B363" s="27"/>
      <c r="C363" s="27"/>
      <c r="D363" s="27" t="str">
        <f t="shared" si="1"/>
        <v/>
      </c>
      <c r="E363" s="14" t="str">
        <f>IF(
A363,
IFNA(
vlookup(
  D363,
  '_Working2_'!$A$3:$B1361,
  2,
  0
),
0
),
"")</f>
        <v/>
      </c>
      <c r="F363" s="14" t="str">
        <f>IF(
A363,
(E363/1000)*vlookup(
B363,
MasterData!$C$2:$G1000,
4,
0
)
,
"")</f>
        <v/>
      </c>
      <c r="G363" s="14" t="str">
        <f t="shared" si="2"/>
        <v/>
      </c>
      <c r="H363" s="14"/>
      <c r="I363" s="14" t="str">
        <f>IFNA(
vlookup(
  $G363,
  '_Working1_'!$B$2:$G1741,
  5,
  0
),
"-"
)</f>
        <v/>
      </c>
      <c r="J363" s="14" t="str">
        <f>IFNA(
vlookup(
  $G363,
  '_Working1_'!$B$2:$G1741,
  6,
  0
),
"-"
)</f>
        <v/>
      </c>
    </row>
    <row r="364" ht="15.75" customHeight="1">
      <c r="A364" s="47"/>
      <c r="B364" s="27"/>
      <c r="C364" s="27"/>
      <c r="D364" s="27" t="str">
        <f t="shared" si="1"/>
        <v/>
      </c>
      <c r="E364" s="14" t="str">
        <f>IF(
A364,
IFNA(
vlookup(
  D364,
  '_Working2_'!$A$3:$B1362,
  2,
  0
),
0
),
"")</f>
        <v/>
      </c>
      <c r="F364" s="14" t="str">
        <f>IF(
A364,
(E364/1000)*vlookup(
B364,
MasterData!$C$2:$G1000,
4,
0
)
,
"")</f>
        <v/>
      </c>
      <c r="G364" s="14" t="str">
        <f t="shared" si="2"/>
        <v/>
      </c>
      <c r="H364" s="14"/>
      <c r="I364" s="14" t="str">
        <f>IFNA(
vlookup(
  $G364,
  '_Working1_'!$B$2:$G1742,
  5,
  0
),
"-"
)</f>
        <v/>
      </c>
      <c r="J364" s="14" t="str">
        <f>IFNA(
vlookup(
  $G364,
  '_Working1_'!$B$2:$G1742,
  6,
  0
),
"-"
)</f>
        <v/>
      </c>
    </row>
    <row r="365" ht="15.75" customHeight="1">
      <c r="A365" s="47"/>
      <c r="B365" s="27"/>
      <c r="C365" s="27"/>
      <c r="D365" s="27" t="str">
        <f t="shared" si="1"/>
        <v/>
      </c>
      <c r="E365" s="14" t="str">
        <f>IF(
A365,
IFNA(
vlookup(
  D365,
  '_Working2_'!$A$3:$B1363,
  2,
  0
),
0
),
"")</f>
        <v/>
      </c>
      <c r="F365" s="14" t="str">
        <f>IF(
A365,
(E365/1000)*vlookup(
B365,
MasterData!$C$2:$G1000,
4,
0
)
,
"")</f>
        <v/>
      </c>
      <c r="G365" s="14" t="str">
        <f t="shared" si="2"/>
        <v/>
      </c>
      <c r="H365" s="14"/>
      <c r="I365" s="14" t="str">
        <f>IFNA(
vlookup(
  $G365,
  '_Working1_'!$B$2:$G1743,
  5,
  0
),
"-"
)</f>
        <v/>
      </c>
      <c r="J365" s="14" t="str">
        <f>IFNA(
vlookup(
  $G365,
  '_Working1_'!$B$2:$G1743,
  6,
  0
),
"-"
)</f>
        <v/>
      </c>
    </row>
    <row r="366" ht="15.75" customHeight="1">
      <c r="A366" s="47"/>
      <c r="B366" s="27"/>
      <c r="C366" s="27"/>
      <c r="D366" s="27" t="str">
        <f t="shared" si="1"/>
        <v/>
      </c>
      <c r="E366" s="14" t="str">
        <f>IF(
A366,
IFNA(
vlookup(
  D366,
  '_Working2_'!$A$3:$B1364,
  2,
  0
),
0
),
"")</f>
        <v/>
      </c>
      <c r="F366" s="14" t="str">
        <f>IF(
A366,
(E366/1000)*vlookup(
B366,
MasterData!$C$2:$G1000,
4,
0
)
,
"")</f>
        <v/>
      </c>
      <c r="G366" s="14" t="str">
        <f t="shared" si="2"/>
        <v/>
      </c>
      <c r="H366" s="14"/>
      <c r="I366" s="14" t="str">
        <f>IFNA(
vlookup(
  $G366,
  '_Working1_'!$B$2:$G1744,
  5,
  0
),
"-"
)</f>
        <v/>
      </c>
      <c r="J366" s="14" t="str">
        <f>IFNA(
vlookup(
  $G366,
  '_Working1_'!$B$2:$G1744,
  6,
  0
),
"-"
)</f>
        <v/>
      </c>
    </row>
    <row r="367" ht="15.75" customHeight="1">
      <c r="A367" s="47"/>
      <c r="B367" s="27"/>
      <c r="C367" s="27"/>
      <c r="D367" s="27" t="str">
        <f t="shared" si="1"/>
        <v/>
      </c>
      <c r="E367" s="14" t="str">
        <f>IF(
A367,
IFNA(
vlookup(
  D367,
  '_Working2_'!$A$3:$B1365,
  2,
  0
),
0
),
"")</f>
        <v/>
      </c>
      <c r="F367" s="14" t="str">
        <f>IF(
A367,
(E367/1000)*vlookup(
B367,
MasterData!$C$2:$G1000,
4,
0
)
,
"")</f>
        <v/>
      </c>
      <c r="G367" s="14" t="str">
        <f t="shared" si="2"/>
        <v/>
      </c>
      <c r="H367" s="14"/>
      <c r="I367" s="14" t="str">
        <f>IFNA(
vlookup(
  $G367,
  '_Working1_'!$B$2:$G1745,
  5,
  0
),
"-"
)</f>
        <v/>
      </c>
      <c r="J367" s="14" t="str">
        <f>IFNA(
vlookup(
  $G367,
  '_Working1_'!$B$2:$G1745,
  6,
  0
),
"-"
)</f>
        <v/>
      </c>
    </row>
    <row r="368" ht="15.75" customHeight="1">
      <c r="A368" s="47"/>
      <c r="B368" s="27"/>
      <c r="C368" s="27"/>
      <c r="D368" s="27" t="str">
        <f t="shared" si="1"/>
        <v/>
      </c>
      <c r="E368" s="14" t="str">
        <f>IF(
A368,
IFNA(
vlookup(
  D368,
  '_Working2_'!$A$3:$B1366,
  2,
  0
),
0
),
"")</f>
        <v/>
      </c>
      <c r="F368" s="14" t="str">
        <f>IF(
A368,
(E368/1000)*vlookup(
B368,
MasterData!$C$2:$G1000,
4,
0
)
,
"")</f>
        <v/>
      </c>
      <c r="G368" s="14" t="str">
        <f t="shared" si="2"/>
        <v/>
      </c>
      <c r="H368" s="14"/>
      <c r="I368" s="14" t="str">
        <f>IFNA(
vlookup(
  $G368,
  '_Working1_'!$B$2:$G1746,
  5,
  0
),
"-"
)</f>
        <v/>
      </c>
      <c r="J368" s="14" t="str">
        <f>IFNA(
vlookup(
  $G368,
  '_Working1_'!$B$2:$G1746,
  6,
  0
),
"-"
)</f>
        <v/>
      </c>
    </row>
    <row r="369" ht="15.75" customHeight="1">
      <c r="A369" s="47"/>
      <c r="B369" s="27"/>
      <c r="C369" s="27"/>
      <c r="D369" s="27" t="str">
        <f t="shared" si="1"/>
        <v/>
      </c>
      <c r="E369" s="14" t="str">
        <f>IF(
A369,
IFNA(
vlookup(
  D369,
  '_Working2_'!$A$3:$B1367,
  2,
  0
),
0
),
"")</f>
        <v/>
      </c>
      <c r="F369" s="14" t="str">
        <f>IF(
A369,
(E369/1000)*vlookup(
B369,
MasterData!$C$2:$G1000,
4,
0
)
,
"")</f>
        <v/>
      </c>
      <c r="G369" s="14" t="str">
        <f t="shared" si="2"/>
        <v/>
      </c>
      <c r="H369" s="14"/>
      <c r="I369" s="14" t="str">
        <f>IFNA(
vlookup(
  $G369,
  '_Working1_'!$B$2:$G1747,
  5,
  0
),
"-"
)</f>
        <v/>
      </c>
      <c r="J369" s="14" t="str">
        <f>IFNA(
vlookup(
  $G369,
  '_Working1_'!$B$2:$G1747,
  6,
  0
),
"-"
)</f>
        <v/>
      </c>
    </row>
    <row r="370" ht="15.75" customHeight="1">
      <c r="A370" s="47"/>
      <c r="B370" s="27"/>
      <c r="C370" s="27"/>
      <c r="D370" s="27" t="str">
        <f t="shared" si="1"/>
        <v/>
      </c>
      <c r="E370" s="14" t="str">
        <f>IF(
A370,
IFNA(
vlookup(
  D370,
  '_Working2_'!$A$3:$B1368,
  2,
  0
),
0
),
"")</f>
        <v/>
      </c>
      <c r="F370" s="14" t="str">
        <f>IF(
A370,
(E370/1000)*vlookup(
B370,
MasterData!$C$2:$G1000,
4,
0
)
,
"")</f>
        <v/>
      </c>
      <c r="G370" s="14" t="str">
        <f t="shared" si="2"/>
        <v/>
      </c>
      <c r="H370" s="14"/>
      <c r="I370" s="14" t="str">
        <f>IFNA(
vlookup(
  $G370,
  '_Working1_'!$B$2:$G1748,
  5,
  0
),
"-"
)</f>
        <v/>
      </c>
      <c r="J370" s="14" t="str">
        <f>IFNA(
vlookup(
  $G370,
  '_Working1_'!$B$2:$G1748,
  6,
  0
),
"-"
)</f>
        <v/>
      </c>
    </row>
    <row r="371" ht="15.75" customHeight="1">
      <c r="A371" s="47"/>
      <c r="B371" s="27"/>
      <c r="C371" s="27"/>
      <c r="D371" s="27" t="str">
        <f t="shared" si="1"/>
        <v/>
      </c>
      <c r="E371" s="14" t="str">
        <f>IF(
A371,
IFNA(
vlookup(
  D371,
  '_Working2_'!$A$3:$B1369,
  2,
  0
),
0
),
"")</f>
        <v/>
      </c>
      <c r="F371" s="14" t="str">
        <f>IF(
A371,
(E371/1000)*vlookup(
B371,
MasterData!$C$2:$G1000,
4,
0
)
,
"")</f>
        <v/>
      </c>
      <c r="G371" s="14" t="str">
        <f t="shared" si="2"/>
        <v/>
      </c>
      <c r="H371" s="14"/>
      <c r="I371" s="14" t="str">
        <f>IFNA(
vlookup(
  $G371,
  '_Working1_'!$B$2:$G1749,
  5,
  0
),
"-"
)</f>
        <v/>
      </c>
      <c r="J371" s="14" t="str">
        <f>IFNA(
vlookup(
  $G371,
  '_Working1_'!$B$2:$G1749,
  6,
  0
),
"-"
)</f>
        <v/>
      </c>
    </row>
    <row r="372" ht="15.75" customHeight="1">
      <c r="A372" s="47"/>
      <c r="B372" s="27"/>
      <c r="C372" s="27"/>
      <c r="D372" s="27" t="str">
        <f t="shared" si="1"/>
        <v/>
      </c>
      <c r="E372" s="14" t="str">
        <f>IF(
A372,
IFNA(
vlookup(
  D372,
  '_Working2_'!$A$3:$B1370,
  2,
  0
),
0
),
"")</f>
        <v/>
      </c>
      <c r="F372" s="14" t="str">
        <f>IF(
A372,
(E372/1000)*vlookup(
B372,
MasterData!$C$2:$G1000,
4,
0
)
,
"")</f>
        <v/>
      </c>
      <c r="G372" s="14" t="str">
        <f t="shared" si="2"/>
        <v/>
      </c>
      <c r="H372" s="14"/>
      <c r="I372" s="14" t="str">
        <f>IFNA(
vlookup(
  $G372,
  '_Working1_'!$B$2:$G1750,
  5,
  0
),
"-"
)</f>
        <v/>
      </c>
      <c r="J372" s="14" t="str">
        <f>IFNA(
vlookup(
  $G372,
  '_Working1_'!$B$2:$G1750,
  6,
  0
),
"-"
)</f>
        <v/>
      </c>
    </row>
    <row r="373" ht="15.75" customHeight="1">
      <c r="A373" s="47"/>
      <c r="B373" s="27"/>
      <c r="C373" s="27"/>
      <c r="D373" s="27" t="str">
        <f t="shared" si="1"/>
        <v/>
      </c>
      <c r="E373" s="14" t="str">
        <f>IF(
A373,
IFNA(
vlookup(
  D373,
  '_Working2_'!$A$3:$B1371,
  2,
  0
),
0
),
"")</f>
        <v/>
      </c>
      <c r="F373" s="14" t="str">
        <f>IF(
A373,
(E373/1000)*vlookup(
B373,
MasterData!$C$2:$G1000,
4,
0
)
,
"")</f>
        <v/>
      </c>
      <c r="G373" s="14" t="str">
        <f t="shared" si="2"/>
        <v/>
      </c>
      <c r="H373" s="14"/>
      <c r="I373" s="14" t="str">
        <f>IFNA(
vlookup(
  $G373,
  '_Working1_'!$B$2:$G1751,
  5,
  0
),
"-"
)</f>
        <v/>
      </c>
      <c r="J373" s="14" t="str">
        <f>IFNA(
vlookup(
  $G373,
  '_Working1_'!$B$2:$G1751,
  6,
  0
),
"-"
)</f>
        <v/>
      </c>
    </row>
    <row r="374" ht="15.75" customHeight="1">
      <c r="A374" s="47"/>
      <c r="B374" s="27"/>
      <c r="C374" s="27"/>
      <c r="D374" s="27" t="str">
        <f t="shared" si="1"/>
        <v/>
      </c>
      <c r="E374" s="14" t="str">
        <f>IF(
A374,
IFNA(
vlookup(
  D374,
  '_Working2_'!$A$3:$B1372,
  2,
  0
),
0
),
"")</f>
        <v/>
      </c>
      <c r="F374" s="14" t="str">
        <f>IF(
A374,
(E374/1000)*vlookup(
B374,
MasterData!$C$2:$G1000,
4,
0
)
,
"")</f>
        <v/>
      </c>
      <c r="G374" s="14" t="str">
        <f t="shared" si="2"/>
        <v/>
      </c>
      <c r="H374" s="14"/>
      <c r="I374" s="14" t="str">
        <f>IFNA(
vlookup(
  $G374,
  '_Working1_'!$B$2:$G1752,
  5,
  0
),
"-"
)</f>
        <v/>
      </c>
      <c r="J374" s="14" t="str">
        <f>IFNA(
vlookup(
  $G374,
  '_Working1_'!$B$2:$G1752,
  6,
  0
),
"-"
)</f>
        <v/>
      </c>
    </row>
    <row r="375" ht="15.75" customHeight="1">
      <c r="A375" s="47"/>
      <c r="B375" s="27"/>
      <c r="C375" s="27"/>
      <c r="D375" s="27" t="str">
        <f t="shared" si="1"/>
        <v/>
      </c>
      <c r="E375" s="14" t="str">
        <f>IF(
A375,
IFNA(
vlookup(
  D375,
  '_Working2_'!$A$3:$B1373,
  2,
  0
),
0
),
"")</f>
        <v/>
      </c>
      <c r="F375" s="14" t="str">
        <f>IF(
A375,
(E375/1000)*vlookup(
B375,
MasterData!$C$2:$G1000,
4,
0
)
,
"")</f>
        <v/>
      </c>
      <c r="G375" s="14" t="str">
        <f t="shared" si="2"/>
        <v/>
      </c>
      <c r="H375" s="14"/>
      <c r="I375" s="14" t="str">
        <f>IFNA(
vlookup(
  $G375,
  '_Working1_'!$B$2:$G1753,
  5,
  0
),
"-"
)</f>
        <v/>
      </c>
      <c r="J375" s="14" t="str">
        <f>IFNA(
vlookup(
  $G375,
  '_Working1_'!$B$2:$G1753,
  6,
  0
),
"-"
)</f>
        <v/>
      </c>
    </row>
    <row r="376" ht="15.75" customHeight="1">
      <c r="A376" s="47"/>
      <c r="B376" s="27"/>
      <c r="C376" s="27"/>
      <c r="D376" s="27" t="str">
        <f t="shared" si="1"/>
        <v/>
      </c>
      <c r="E376" s="14" t="str">
        <f>IF(
A376,
IFNA(
vlookup(
  D376,
  '_Working2_'!$A$3:$B1374,
  2,
  0
),
0
),
"")</f>
        <v/>
      </c>
      <c r="F376" s="14" t="str">
        <f>IF(
A376,
(E376/1000)*vlookup(
B376,
MasterData!$C$2:$G1000,
4,
0
)
,
"")</f>
        <v/>
      </c>
      <c r="G376" s="14" t="str">
        <f t="shared" si="2"/>
        <v/>
      </c>
      <c r="H376" s="14"/>
      <c r="I376" s="14" t="str">
        <f>IFNA(
vlookup(
  $G376,
  '_Working1_'!$B$2:$G1754,
  5,
  0
),
"-"
)</f>
        <v/>
      </c>
      <c r="J376" s="14" t="str">
        <f>IFNA(
vlookup(
  $G376,
  '_Working1_'!$B$2:$G1754,
  6,
  0
),
"-"
)</f>
        <v/>
      </c>
    </row>
    <row r="377" ht="15.75" customHeight="1">
      <c r="A377" s="47"/>
      <c r="B377" s="27"/>
      <c r="C377" s="27"/>
      <c r="D377" s="27" t="str">
        <f t="shared" si="1"/>
        <v/>
      </c>
      <c r="E377" s="14" t="str">
        <f>IF(
A377,
IFNA(
vlookup(
  D377,
  '_Working2_'!$A$3:$B1375,
  2,
  0
),
0
),
"")</f>
        <v/>
      </c>
      <c r="F377" s="14" t="str">
        <f>IF(
A377,
(E377/1000)*vlookup(
B377,
MasterData!$C$2:$G1000,
4,
0
)
,
"")</f>
        <v/>
      </c>
      <c r="G377" s="14" t="str">
        <f t="shared" si="2"/>
        <v/>
      </c>
      <c r="H377" s="14"/>
      <c r="I377" s="14" t="str">
        <f>IFNA(
vlookup(
  $G377,
  '_Working1_'!$B$2:$G1755,
  5,
  0
),
"-"
)</f>
        <v/>
      </c>
      <c r="J377" s="14" t="str">
        <f>IFNA(
vlookup(
  $G377,
  '_Working1_'!$B$2:$G1755,
  6,
  0
),
"-"
)</f>
        <v/>
      </c>
    </row>
    <row r="378" ht="15.75" customHeight="1">
      <c r="A378" s="47"/>
      <c r="B378" s="27"/>
      <c r="C378" s="27"/>
      <c r="D378" s="27" t="str">
        <f t="shared" si="1"/>
        <v/>
      </c>
      <c r="E378" s="14" t="str">
        <f>IF(
A378,
IFNA(
vlookup(
  D378,
  '_Working2_'!$A$3:$B1376,
  2,
  0
),
0
),
"")</f>
        <v/>
      </c>
      <c r="F378" s="14" t="str">
        <f>IF(
A378,
(E378/1000)*vlookup(
B378,
MasterData!$C$2:$G1000,
4,
0
)
,
"")</f>
        <v/>
      </c>
      <c r="G378" s="14" t="str">
        <f t="shared" si="2"/>
        <v/>
      </c>
      <c r="H378" s="14"/>
      <c r="I378" s="14" t="str">
        <f>IFNA(
vlookup(
  $G378,
  '_Working1_'!$B$2:$G1756,
  5,
  0
),
"-"
)</f>
        <v/>
      </c>
      <c r="J378" s="14" t="str">
        <f>IFNA(
vlookup(
  $G378,
  '_Working1_'!$B$2:$G1756,
  6,
  0
),
"-"
)</f>
        <v/>
      </c>
    </row>
    <row r="379" ht="15.75" customHeight="1">
      <c r="A379" s="47"/>
      <c r="B379" s="27"/>
      <c r="C379" s="27"/>
      <c r="D379" s="27" t="str">
        <f t="shared" si="1"/>
        <v/>
      </c>
      <c r="E379" s="14" t="str">
        <f>IF(
A379,
IFNA(
vlookup(
  D379,
  '_Working2_'!$A$3:$B1377,
  2,
  0
),
0
),
"")</f>
        <v/>
      </c>
      <c r="F379" s="14" t="str">
        <f>IF(
A379,
(E379/1000)*vlookup(
B379,
MasterData!$C$2:$G1000,
4,
0
)
,
"")</f>
        <v/>
      </c>
      <c r="G379" s="14" t="str">
        <f t="shared" si="2"/>
        <v/>
      </c>
      <c r="H379" s="14"/>
      <c r="I379" s="14" t="str">
        <f>IFNA(
vlookup(
  $G379,
  '_Working1_'!$B$2:$G1757,
  5,
  0
),
"-"
)</f>
        <v/>
      </c>
      <c r="J379" s="14" t="str">
        <f>IFNA(
vlookup(
  $G379,
  '_Working1_'!$B$2:$G1757,
  6,
  0
),
"-"
)</f>
        <v/>
      </c>
    </row>
    <row r="380" ht="15.75" customHeight="1">
      <c r="A380" s="47"/>
      <c r="B380" s="27"/>
      <c r="C380" s="27"/>
      <c r="D380" s="27" t="str">
        <f t="shared" si="1"/>
        <v/>
      </c>
      <c r="E380" s="14" t="str">
        <f>IF(
A380,
IFNA(
vlookup(
  D380,
  '_Working2_'!$A$3:$B1378,
  2,
  0
),
0
),
"")</f>
        <v/>
      </c>
      <c r="F380" s="14" t="str">
        <f>IF(
A380,
(E380/1000)*vlookup(
B380,
MasterData!$C$2:$G1000,
4,
0
)
,
"")</f>
        <v/>
      </c>
      <c r="G380" s="14" t="str">
        <f t="shared" si="2"/>
        <v/>
      </c>
      <c r="H380" s="14"/>
      <c r="I380" s="14" t="str">
        <f>IFNA(
vlookup(
  $G380,
  '_Working1_'!$B$2:$G1758,
  5,
  0
),
"-"
)</f>
        <v/>
      </c>
      <c r="J380" s="14" t="str">
        <f>IFNA(
vlookup(
  $G380,
  '_Working1_'!$B$2:$G1758,
  6,
  0
),
"-"
)</f>
        <v/>
      </c>
    </row>
    <row r="381" ht="15.75" customHeight="1">
      <c r="A381" s="47"/>
      <c r="B381" s="27"/>
      <c r="C381" s="27"/>
      <c r="D381" s="27" t="str">
        <f t="shared" si="1"/>
        <v/>
      </c>
      <c r="E381" s="14" t="str">
        <f>IF(
A381,
IFNA(
vlookup(
  D381,
  '_Working2_'!$A$3:$B1379,
  2,
  0
),
0
),
"")</f>
        <v/>
      </c>
      <c r="F381" s="14" t="str">
        <f>IF(
A381,
(E381/1000)*vlookup(
B381,
MasterData!$C$2:$G1000,
4,
0
)
,
"")</f>
        <v/>
      </c>
      <c r="G381" s="14" t="str">
        <f t="shared" si="2"/>
        <v/>
      </c>
      <c r="H381" s="14"/>
      <c r="I381" s="14" t="str">
        <f>IFNA(
vlookup(
  $G381,
  '_Working1_'!$B$2:$G1759,
  5,
  0
),
"-"
)</f>
        <v/>
      </c>
      <c r="J381" s="14" t="str">
        <f>IFNA(
vlookup(
  $G381,
  '_Working1_'!$B$2:$G1759,
  6,
  0
),
"-"
)</f>
        <v/>
      </c>
    </row>
    <row r="382" ht="15.75" customHeight="1">
      <c r="A382" s="47"/>
      <c r="B382" s="27"/>
      <c r="C382" s="27"/>
      <c r="D382" s="27" t="str">
        <f t="shared" si="1"/>
        <v/>
      </c>
      <c r="E382" s="14" t="str">
        <f>IF(
A382,
IFNA(
vlookup(
  D382,
  '_Working2_'!$A$3:$B1380,
  2,
  0
),
0
),
"")</f>
        <v/>
      </c>
      <c r="F382" s="14" t="str">
        <f>IF(
A382,
(E382/1000)*vlookup(
B382,
MasterData!$C$2:$G1000,
4,
0
)
,
"")</f>
        <v/>
      </c>
      <c r="G382" s="14" t="str">
        <f t="shared" si="2"/>
        <v/>
      </c>
      <c r="H382" s="14"/>
      <c r="I382" s="14" t="str">
        <f>IFNA(
vlookup(
  $G382,
  '_Working1_'!$B$2:$G1760,
  5,
  0
),
"-"
)</f>
        <v/>
      </c>
      <c r="J382" s="14" t="str">
        <f>IFNA(
vlookup(
  $G382,
  '_Working1_'!$B$2:$G1760,
  6,
  0
),
"-"
)</f>
        <v/>
      </c>
    </row>
    <row r="383" ht="15.75" customHeight="1">
      <c r="A383" s="47"/>
      <c r="B383" s="27"/>
      <c r="C383" s="27"/>
      <c r="D383" s="27" t="str">
        <f t="shared" si="1"/>
        <v/>
      </c>
      <c r="E383" s="14" t="str">
        <f>IF(
A383,
IFNA(
vlookup(
  D383,
  '_Working2_'!$A$3:$B1381,
  2,
  0
),
0
),
"")</f>
        <v/>
      </c>
      <c r="F383" s="14" t="str">
        <f>IF(
A383,
(E383/1000)*vlookup(
B383,
MasterData!$C$2:$G1000,
4,
0
)
,
"")</f>
        <v/>
      </c>
      <c r="G383" s="14" t="str">
        <f t="shared" si="2"/>
        <v/>
      </c>
      <c r="H383" s="14"/>
      <c r="I383" s="14" t="str">
        <f>IFNA(
vlookup(
  $G383,
  '_Working1_'!$B$2:$G1761,
  5,
  0
),
"-"
)</f>
        <v/>
      </c>
      <c r="J383" s="14" t="str">
        <f>IFNA(
vlookup(
  $G383,
  '_Working1_'!$B$2:$G1761,
  6,
  0
),
"-"
)</f>
        <v/>
      </c>
    </row>
    <row r="384" ht="15.75" customHeight="1">
      <c r="A384" s="47"/>
      <c r="B384" s="27"/>
      <c r="C384" s="27"/>
      <c r="D384" s="27" t="str">
        <f t="shared" si="1"/>
        <v/>
      </c>
      <c r="E384" s="14" t="str">
        <f>IF(
A384,
IFNA(
vlookup(
  D384,
  '_Working2_'!$A$3:$B1382,
  2,
  0
),
0
),
"")</f>
        <v/>
      </c>
      <c r="F384" s="14" t="str">
        <f>IF(
A384,
(E384/1000)*vlookup(
B384,
MasterData!$C$2:$G1000,
4,
0
)
,
"")</f>
        <v/>
      </c>
      <c r="G384" s="14" t="str">
        <f t="shared" si="2"/>
        <v/>
      </c>
      <c r="H384" s="14"/>
      <c r="I384" s="14" t="str">
        <f>IFNA(
vlookup(
  $G384,
  '_Working1_'!$B$2:$G1762,
  5,
  0
),
"-"
)</f>
        <v/>
      </c>
      <c r="J384" s="14" t="str">
        <f>IFNA(
vlookup(
  $G384,
  '_Working1_'!$B$2:$G1762,
  6,
  0
),
"-"
)</f>
        <v/>
      </c>
    </row>
    <row r="385" ht="15.75" customHeight="1">
      <c r="A385" s="47"/>
      <c r="B385" s="27"/>
      <c r="C385" s="27"/>
      <c r="D385" s="27" t="str">
        <f t="shared" si="1"/>
        <v/>
      </c>
      <c r="E385" s="14" t="str">
        <f>IF(
A385,
IFNA(
vlookup(
  D385,
  '_Working2_'!$A$3:$B1383,
  2,
  0
),
0
),
"")</f>
        <v/>
      </c>
      <c r="F385" s="14" t="str">
        <f>IF(
A385,
(E385/1000)*vlookup(
B385,
MasterData!$C$2:$G1000,
4,
0
)
,
"")</f>
        <v/>
      </c>
      <c r="G385" s="14" t="str">
        <f t="shared" si="2"/>
        <v/>
      </c>
      <c r="H385" s="14"/>
      <c r="I385" s="14" t="str">
        <f>IFNA(
vlookup(
  $G385,
  '_Working1_'!$B$2:$G1763,
  5,
  0
),
"-"
)</f>
        <v/>
      </c>
      <c r="J385" s="14" t="str">
        <f>IFNA(
vlookup(
  $G385,
  '_Working1_'!$B$2:$G1763,
  6,
  0
),
"-"
)</f>
        <v/>
      </c>
    </row>
    <row r="386" ht="15.75" customHeight="1">
      <c r="A386" s="47"/>
      <c r="B386" s="27"/>
      <c r="C386" s="27"/>
      <c r="D386" s="27" t="str">
        <f t="shared" si="1"/>
        <v/>
      </c>
      <c r="E386" s="14" t="str">
        <f>IF(
A386,
IFNA(
vlookup(
  D386,
  '_Working2_'!$A$3:$B1384,
  2,
  0
),
0
),
"")</f>
        <v/>
      </c>
      <c r="F386" s="14" t="str">
        <f>IF(
A386,
(E386/1000)*vlookup(
B386,
MasterData!$C$2:$G1000,
4,
0
)
,
"")</f>
        <v/>
      </c>
      <c r="G386" s="14" t="str">
        <f t="shared" si="2"/>
        <v/>
      </c>
      <c r="H386" s="14"/>
      <c r="I386" s="14" t="str">
        <f>IFNA(
vlookup(
  $G386,
  '_Working1_'!$B$2:$G1764,
  5,
  0
),
"-"
)</f>
        <v/>
      </c>
      <c r="J386" s="14" t="str">
        <f>IFNA(
vlookup(
  $G386,
  '_Working1_'!$B$2:$G1764,
  6,
  0
),
"-"
)</f>
        <v/>
      </c>
    </row>
    <row r="387" ht="15.75" customHeight="1">
      <c r="A387" s="47"/>
      <c r="B387" s="27"/>
      <c r="C387" s="27"/>
      <c r="D387" s="27" t="str">
        <f t="shared" si="1"/>
        <v/>
      </c>
      <c r="E387" s="14" t="str">
        <f>IF(
A387,
IFNA(
vlookup(
  D387,
  '_Working2_'!$A$3:$B1385,
  2,
  0
),
0
),
"")</f>
        <v/>
      </c>
      <c r="F387" s="14" t="str">
        <f>IF(
A387,
(E387/1000)*vlookup(
B387,
MasterData!$C$2:$G1000,
4,
0
)
,
"")</f>
        <v/>
      </c>
      <c r="G387" s="14" t="str">
        <f t="shared" si="2"/>
        <v/>
      </c>
      <c r="H387" s="14"/>
      <c r="I387" s="14" t="str">
        <f>IFNA(
vlookup(
  $G387,
  '_Working1_'!$B$2:$G1765,
  5,
  0
),
"-"
)</f>
        <v/>
      </c>
      <c r="J387" s="14" t="str">
        <f>IFNA(
vlookup(
  $G387,
  '_Working1_'!$B$2:$G1765,
  6,
  0
),
"-"
)</f>
        <v/>
      </c>
    </row>
    <row r="388" ht="15.75" customHeight="1">
      <c r="A388" s="47"/>
      <c r="B388" s="27"/>
      <c r="C388" s="27"/>
      <c r="D388" s="27" t="str">
        <f t="shared" si="1"/>
        <v/>
      </c>
      <c r="E388" s="14" t="str">
        <f>IF(
A388,
IFNA(
vlookup(
  D388,
  '_Working2_'!$A$3:$B1386,
  2,
  0
),
0
),
"")</f>
        <v/>
      </c>
      <c r="F388" s="14" t="str">
        <f>IF(
A388,
(E388/1000)*vlookup(
B388,
MasterData!$C$2:$G1000,
4,
0
)
,
"")</f>
        <v/>
      </c>
      <c r="G388" s="14" t="str">
        <f t="shared" si="2"/>
        <v/>
      </c>
      <c r="H388" s="14"/>
      <c r="I388" s="14" t="str">
        <f>IFNA(
vlookup(
  $G388,
  '_Working1_'!$B$2:$G1766,
  5,
  0
),
"-"
)</f>
        <v/>
      </c>
      <c r="J388" s="14" t="str">
        <f>IFNA(
vlookup(
  $G388,
  '_Working1_'!$B$2:$G1766,
  6,
  0
),
"-"
)</f>
        <v/>
      </c>
    </row>
    <row r="389" ht="15.75" customHeight="1">
      <c r="A389" s="47"/>
      <c r="B389" s="27"/>
      <c r="C389" s="27"/>
      <c r="D389" s="27" t="str">
        <f t="shared" si="1"/>
        <v/>
      </c>
      <c r="E389" s="14" t="str">
        <f>IF(
A389,
IFNA(
vlookup(
  D389,
  '_Working2_'!$A$3:$B1387,
  2,
  0
),
0
),
"")</f>
        <v/>
      </c>
      <c r="F389" s="14" t="str">
        <f>IF(
A389,
(E389/1000)*vlookup(
B389,
MasterData!$C$2:$G1000,
4,
0
)
,
"")</f>
        <v/>
      </c>
      <c r="G389" s="14" t="str">
        <f t="shared" si="2"/>
        <v/>
      </c>
      <c r="H389" s="14"/>
      <c r="I389" s="14" t="str">
        <f>IFNA(
vlookup(
  $G389,
  '_Working1_'!$B$2:$G1767,
  5,
  0
),
"-"
)</f>
        <v/>
      </c>
      <c r="J389" s="14" t="str">
        <f>IFNA(
vlookup(
  $G389,
  '_Working1_'!$B$2:$G1767,
  6,
  0
),
"-"
)</f>
        <v/>
      </c>
    </row>
    <row r="390" ht="15.75" customHeight="1">
      <c r="A390" s="47"/>
      <c r="B390" s="27"/>
      <c r="C390" s="27"/>
      <c r="D390" s="27" t="str">
        <f t="shared" si="1"/>
        <v/>
      </c>
      <c r="E390" s="14" t="str">
        <f>IF(
A390,
IFNA(
vlookup(
  D390,
  '_Working2_'!$A$3:$B1388,
  2,
  0
),
0
),
"")</f>
        <v/>
      </c>
      <c r="F390" s="14" t="str">
        <f>IF(
A390,
(E390/1000)*vlookup(
B390,
MasterData!$C$2:$G1000,
4,
0
)
,
"")</f>
        <v/>
      </c>
      <c r="G390" s="14" t="str">
        <f t="shared" si="2"/>
        <v/>
      </c>
      <c r="H390" s="14"/>
      <c r="I390" s="14" t="str">
        <f>IFNA(
vlookup(
  $G390,
  '_Working1_'!$B$2:$G1768,
  5,
  0
),
"-"
)</f>
        <v/>
      </c>
      <c r="J390" s="14" t="str">
        <f>IFNA(
vlookup(
  $G390,
  '_Working1_'!$B$2:$G1768,
  6,
  0
),
"-"
)</f>
        <v/>
      </c>
    </row>
    <row r="391" ht="15.75" customHeight="1">
      <c r="A391" s="47"/>
      <c r="B391" s="27"/>
      <c r="C391" s="27"/>
      <c r="D391" s="27" t="str">
        <f t="shared" si="1"/>
        <v/>
      </c>
      <c r="E391" s="14" t="str">
        <f>IF(
A391,
IFNA(
vlookup(
  D391,
  '_Working2_'!$A$3:$B1389,
  2,
  0
),
0
),
"")</f>
        <v/>
      </c>
      <c r="F391" s="14" t="str">
        <f>IF(
A391,
(E391/1000)*vlookup(
B391,
MasterData!$C$2:$G1000,
4,
0
)
,
"")</f>
        <v/>
      </c>
      <c r="G391" s="14" t="str">
        <f t="shared" si="2"/>
        <v/>
      </c>
      <c r="H391" s="14"/>
      <c r="I391" s="14" t="str">
        <f>IFNA(
vlookup(
  $G391,
  '_Working1_'!$B$2:$G1769,
  5,
  0
),
"-"
)</f>
        <v/>
      </c>
      <c r="J391" s="14" t="str">
        <f>IFNA(
vlookup(
  $G391,
  '_Working1_'!$B$2:$G1769,
  6,
  0
),
"-"
)</f>
        <v/>
      </c>
    </row>
    <row r="392" ht="15.75" customHeight="1">
      <c r="A392" s="47"/>
      <c r="B392" s="27"/>
      <c r="C392" s="27"/>
      <c r="D392" s="27" t="str">
        <f t="shared" si="1"/>
        <v/>
      </c>
      <c r="E392" s="14" t="str">
        <f>IF(
A392,
IFNA(
vlookup(
  D392,
  '_Working2_'!$A$3:$B1390,
  2,
  0
),
0
),
"")</f>
        <v/>
      </c>
      <c r="F392" s="14" t="str">
        <f>IF(
A392,
(E392/1000)*vlookup(
B392,
MasterData!$C$2:$G1000,
4,
0
)
,
"")</f>
        <v/>
      </c>
      <c r="G392" s="14" t="str">
        <f t="shared" si="2"/>
        <v/>
      </c>
      <c r="H392" s="14"/>
      <c r="I392" s="14" t="str">
        <f>IFNA(
vlookup(
  $G392,
  '_Working1_'!$B$2:$G1770,
  5,
  0
),
"-"
)</f>
        <v/>
      </c>
      <c r="J392" s="14" t="str">
        <f>IFNA(
vlookup(
  $G392,
  '_Working1_'!$B$2:$G1770,
  6,
  0
),
"-"
)</f>
        <v/>
      </c>
    </row>
    <row r="393" ht="15.75" customHeight="1">
      <c r="A393" s="47"/>
      <c r="B393" s="27"/>
      <c r="C393" s="27"/>
      <c r="D393" s="27" t="str">
        <f t="shared" si="1"/>
        <v/>
      </c>
      <c r="E393" s="14" t="str">
        <f>IF(
A393,
IFNA(
vlookup(
  D393,
  '_Working2_'!$A$3:$B1391,
  2,
  0
),
0
),
"")</f>
        <v/>
      </c>
      <c r="F393" s="14" t="str">
        <f>IF(
A393,
(E393/1000)*vlookup(
B393,
MasterData!$C$2:$G1000,
4,
0
)
,
"")</f>
        <v/>
      </c>
      <c r="G393" s="14" t="str">
        <f t="shared" si="2"/>
        <v/>
      </c>
      <c r="H393" s="14"/>
      <c r="I393" s="14" t="str">
        <f>IFNA(
vlookup(
  $G393,
  '_Working1_'!$B$2:$G1771,
  5,
  0
),
"-"
)</f>
        <v/>
      </c>
      <c r="J393" s="14" t="str">
        <f>IFNA(
vlookup(
  $G393,
  '_Working1_'!$B$2:$G1771,
  6,
  0
),
"-"
)</f>
        <v/>
      </c>
    </row>
    <row r="394" ht="15.75" customHeight="1">
      <c r="A394" s="47"/>
      <c r="B394" s="27"/>
      <c r="C394" s="27"/>
      <c r="D394" s="27" t="str">
        <f t="shared" si="1"/>
        <v/>
      </c>
      <c r="E394" s="14" t="str">
        <f>IF(
A394,
IFNA(
vlookup(
  D394,
  '_Working2_'!$A$3:$B1392,
  2,
  0
),
0
),
"")</f>
        <v/>
      </c>
      <c r="F394" s="14" t="str">
        <f>IF(
A394,
(E394/1000)*vlookup(
B394,
MasterData!$C$2:$G1000,
4,
0
)
,
"")</f>
        <v/>
      </c>
      <c r="G394" s="14" t="str">
        <f t="shared" si="2"/>
        <v/>
      </c>
      <c r="H394" s="14"/>
      <c r="I394" s="14" t="str">
        <f>IFNA(
vlookup(
  $G394,
  '_Working1_'!$B$2:$G1772,
  5,
  0
),
"-"
)</f>
        <v/>
      </c>
      <c r="J394" s="14" t="str">
        <f>IFNA(
vlookup(
  $G394,
  '_Working1_'!$B$2:$G1772,
  6,
  0
),
"-"
)</f>
        <v/>
      </c>
    </row>
    <row r="395" ht="15.75" customHeight="1">
      <c r="A395" s="47"/>
      <c r="B395" s="27"/>
      <c r="C395" s="27"/>
      <c r="D395" s="27" t="str">
        <f t="shared" si="1"/>
        <v/>
      </c>
      <c r="E395" s="14" t="str">
        <f>IF(
A395,
IFNA(
vlookup(
  D395,
  '_Working2_'!$A$3:$B1393,
  2,
  0
),
0
),
"")</f>
        <v/>
      </c>
      <c r="F395" s="14" t="str">
        <f>IF(
A395,
(E395/1000)*vlookup(
B395,
MasterData!$C$2:$G1000,
4,
0
)
,
"")</f>
        <v/>
      </c>
      <c r="G395" s="14" t="str">
        <f t="shared" si="2"/>
        <v/>
      </c>
      <c r="H395" s="14"/>
      <c r="I395" s="14" t="str">
        <f>IFNA(
vlookup(
  $G395,
  '_Working1_'!$B$2:$G1773,
  5,
  0
),
"-"
)</f>
        <v/>
      </c>
      <c r="J395" s="14" t="str">
        <f>IFNA(
vlookup(
  $G395,
  '_Working1_'!$B$2:$G1773,
  6,
  0
),
"-"
)</f>
        <v/>
      </c>
    </row>
    <row r="396" ht="15.75" customHeight="1">
      <c r="A396" s="47"/>
      <c r="B396" s="27"/>
      <c r="C396" s="27"/>
      <c r="D396" s="27" t="str">
        <f t="shared" si="1"/>
        <v/>
      </c>
      <c r="E396" s="14" t="str">
        <f>IF(
A396,
IFNA(
vlookup(
  D396,
  '_Working2_'!$A$3:$B1394,
  2,
  0
),
0
),
"")</f>
        <v/>
      </c>
      <c r="F396" s="14" t="str">
        <f>IF(
A396,
(E396/1000)*vlookup(
B396,
MasterData!$C$2:$G1000,
4,
0
)
,
"")</f>
        <v/>
      </c>
      <c r="G396" s="14" t="str">
        <f t="shared" si="2"/>
        <v/>
      </c>
      <c r="H396" s="14"/>
      <c r="I396" s="14" t="str">
        <f>IFNA(
vlookup(
  $G396,
  '_Working1_'!$B$2:$G1774,
  5,
  0
),
"-"
)</f>
        <v/>
      </c>
      <c r="J396" s="14" t="str">
        <f>IFNA(
vlookup(
  $G396,
  '_Working1_'!$B$2:$G1774,
  6,
  0
),
"-"
)</f>
        <v/>
      </c>
    </row>
    <row r="397" ht="15.75" customHeight="1">
      <c r="A397" s="47"/>
      <c r="B397" s="27"/>
      <c r="C397" s="27"/>
      <c r="D397" s="27" t="str">
        <f t="shared" si="1"/>
        <v/>
      </c>
      <c r="E397" s="14" t="str">
        <f>IF(
A397,
IFNA(
vlookup(
  D397,
  '_Working2_'!$A$3:$B1395,
  2,
  0
),
0
),
"")</f>
        <v/>
      </c>
      <c r="F397" s="14" t="str">
        <f>IF(
A397,
(E397/1000)*vlookup(
B397,
MasterData!$C$2:$G1000,
4,
0
)
,
"")</f>
        <v/>
      </c>
      <c r="G397" s="14" t="str">
        <f t="shared" si="2"/>
        <v/>
      </c>
      <c r="H397" s="14"/>
      <c r="I397" s="14" t="str">
        <f>IFNA(
vlookup(
  $G397,
  '_Working1_'!$B$2:$G1775,
  5,
  0
),
"-"
)</f>
        <v/>
      </c>
      <c r="J397" s="14" t="str">
        <f>IFNA(
vlookup(
  $G397,
  '_Working1_'!$B$2:$G1775,
  6,
  0
),
"-"
)</f>
        <v/>
      </c>
    </row>
    <row r="398" ht="15.75" customHeight="1">
      <c r="A398" s="47"/>
      <c r="B398" s="27"/>
      <c r="C398" s="27"/>
      <c r="D398" s="27" t="str">
        <f t="shared" si="1"/>
        <v/>
      </c>
      <c r="E398" s="14" t="str">
        <f>IF(
A398,
IFNA(
vlookup(
  D398,
  '_Working2_'!$A$3:$B1396,
  2,
  0
),
0
),
"")</f>
        <v/>
      </c>
      <c r="F398" s="14" t="str">
        <f>IF(
A398,
(E398/1000)*vlookup(
B398,
MasterData!$C$2:$G1000,
4,
0
)
,
"")</f>
        <v/>
      </c>
      <c r="G398" s="14" t="str">
        <f t="shared" si="2"/>
        <v/>
      </c>
      <c r="H398" s="14"/>
      <c r="I398" s="14" t="str">
        <f>IFNA(
vlookup(
  $G398,
  '_Working1_'!$B$2:$G1776,
  5,
  0
),
"-"
)</f>
        <v/>
      </c>
      <c r="J398" s="14" t="str">
        <f>IFNA(
vlookup(
  $G398,
  '_Working1_'!$B$2:$G1776,
  6,
  0
),
"-"
)</f>
        <v/>
      </c>
    </row>
    <row r="399" ht="15.75" customHeight="1">
      <c r="A399" s="47"/>
      <c r="B399" s="27"/>
      <c r="C399" s="27"/>
      <c r="D399" s="27" t="str">
        <f t="shared" si="1"/>
        <v/>
      </c>
      <c r="E399" s="14" t="str">
        <f>IF(
A399,
IFNA(
vlookup(
  D399,
  '_Working2_'!$A$3:$B1397,
  2,
  0
),
0
),
"")</f>
        <v/>
      </c>
      <c r="F399" s="14" t="str">
        <f>IF(
A399,
(E399/1000)*vlookup(
B399,
MasterData!$C$2:$G1000,
4,
0
)
,
"")</f>
        <v/>
      </c>
      <c r="G399" s="14" t="str">
        <f t="shared" si="2"/>
        <v/>
      </c>
      <c r="H399" s="14"/>
      <c r="I399" s="14" t="str">
        <f>IFNA(
vlookup(
  $G399,
  '_Working1_'!$B$2:$G1777,
  5,
  0
),
"-"
)</f>
        <v/>
      </c>
      <c r="J399" s="14" t="str">
        <f>IFNA(
vlookup(
  $G399,
  '_Working1_'!$B$2:$G1777,
  6,
  0
),
"-"
)</f>
        <v/>
      </c>
    </row>
    <row r="400" ht="15.75" customHeight="1">
      <c r="A400" s="47"/>
      <c r="B400" s="27"/>
      <c r="C400" s="27"/>
      <c r="D400" s="27" t="str">
        <f t="shared" si="1"/>
        <v/>
      </c>
      <c r="E400" s="14" t="str">
        <f>IF(
A400,
IFNA(
vlookup(
  D400,
  '_Working2_'!$A$3:$B1398,
  2,
  0
),
0
),
"")</f>
        <v/>
      </c>
      <c r="F400" s="14" t="str">
        <f>IF(
A400,
(E400/1000)*vlookup(
B400,
MasterData!$C$2:$G1000,
4,
0
)
,
"")</f>
        <v/>
      </c>
      <c r="G400" s="14" t="str">
        <f t="shared" si="2"/>
        <v/>
      </c>
      <c r="H400" s="14"/>
      <c r="I400" s="14" t="str">
        <f>IFNA(
vlookup(
  $G400,
  '_Working1_'!$B$2:$G1778,
  5,
  0
),
"-"
)</f>
        <v/>
      </c>
      <c r="J400" s="14" t="str">
        <f>IFNA(
vlookup(
  $G400,
  '_Working1_'!$B$2:$G1778,
  6,
  0
),
"-"
)</f>
        <v/>
      </c>
    </row>
    <row r="401" ht="15.75" customHeight="1">
      <c r="A401" s="47"/>
      <c r="B401" s="27"/>
      <c r="C401" s="27"/>
      <c r="D401" s="27" t="str">
        <f t="shared" si="1"/>
        <v/>
      </c>
      <c r="E401" s="14" t="str">
        <f>IF(
A401,
IFNA(
vlookup(
  D401,
  '_Working2_'!$A$3:$B1399,
  2,
  0
),
0
),
"")</f>
        <v/>
      </c>
      <c r="F401" s="14" t="str">
        <f>IF(
A401,
(E401/1000)*vlookup(
B401,
MasterData!$C$2:$G1000,
4,
0
)
,
"")</f>
        <v/>
      </c>
      <c r="G401" s="14" t="str">
        <f t="shared" si="2"/>
        <v/>
      </c>
      <c r="H401" s="14"/>
      <c r="I401" s="14" t="str">
        <f>IFNA(
vlookup(
  $G401,
  '_Working1_'!$B$2:$G1779,
  5,
  0
),
"-"
)</f>
        <v/>
      </c>
      <c r="J401" s="14" t="str">
        <f>IFNA(
vlookup(
  $G401,
  '_Working1_'!$B$2:$G1779,
  6,
  0
),
"-"
)</f>
        <v/>
      </c>
    </row>
    <row r="402" ht="15.75" customHeight="1">
      <c r="A402" s="47"/>
      <c r="B402" s="27"/>
      <c r="C402" s="27"/>
      <c r="D402" s="27" t="str">
        <f t="shared" si="1"/>
        <v/>
      </c>
      <c r="E402" s="14" t="str">
        <f>IF(
A402,
IFNA(
vlookup(
  D402,
  '_Working2_'!$A$3:$B1400,
  2,
  0
),
0
),
"")</f>
        <v/>
      </c>
      <c r="F402" s="14" t="str">
        <f>IF(
A402,
(E402/1000)*vlookup(
B402,
MasterData!$C$2:$G1000,
4,
0
)
,
"")</f>
        <v/>
      </c>
      <c r="G402" s="14" t="str">
        <f t="shared" si="2"/>
        <v/>
      </c>
      <c r="H402" s="14"/>
      <c r="I402" s="14" t="str">
        <f>IFNA(
vlookup(
  $G402,
  '_Working1_'!$B$2:$G1780,
  5,
  0
),
"-"
)</f>
        <v/>
      </c>
      <c r="J402" s="14" t="str">
        <f>IFNA(
vlookup(
  $G402,
  '_Working1_'!$B$2:$G1780,
  6,
  0
),
"-"
)</f>
        <v/>
      </c>
    </row>
    <row r="403" ht="15.75" customHeight="1">
      <c r="A403" s="47"/>
      <c r="B403" s="27"/>
      <c r="C403" s="27"/>
      <c r="D403" s="27" t="str">
        <f t="shared" si="1"/>
        <v/>
      </c>
      <c r="E403" s="14" t="str">
        <f>IF(
A403,
IFNA(
vlookup(
  D403,
  '_Working2_'!$A$3:$B1401,
  2,
  0
),
0
),
"")</f>
        <v/>
      </c>
      <c r="F403" s="14" t="str">
        <f>IF(
A403,
(E403/1000)*vlookup(
B403,
MasterData!$C$2:$G1000,
4,
0
)
,
"")</f>
        <v/>
      </c>
      <c r="G403" s="14" t="str">
        <f t="shared" si="2"/>
        <v/>
      </c>
      <c r="H403" s="14"/>
      <c r="I403" s="14" t="str">
        <f>IFNA(
vlookup(
  $G403,
  '_Working1_'!$B$2:$G1781,
  5,
  0
),
"-"
)</f>
        <v/>
      </c>
      <c r="J403" s="14" t="str">
        <f>IFNA(
vlookup(
  $G403,
  '_Working1_'!$B$2:$G1781,
  6,
  0
),
"-"
)</f>
        <v/>
      </c>
    </row>
    <row r="404" ht="15.75" customHeight="1">
      <c r="A404" s="47"/>
      <c r="B404" s="27"/>
      <c r="C404" s="27"/>
      <c r="D404" s="27" t="str">
        <f t="shared" si="1"/>
        <v/>
      </c>
      <c r="E404" s="14" t="str">
        <f>IF(
A404,
IFNA(
vlookup(
  D404,
  '_Working2_'!$A$3:$B1402,
  2,
  0
),
0
),
"")</f>
        <v/>
      </c>
      <c r="F404" s="14" t="str">
        <f>IF(
A404,
(E404/1000)*vlookup(
B404,
MasterData!$C$2:$G1000,
4,
0
)
,
"")</f>
        <v/>
      </c>
      <c r="G404" s="14" t="str">
        <f t="shared" si="2"/>
        <v/>
      </c>
      <c r="H404" s="14"/>
      <c r="I404" s="14" t="str">
        <f>IFNA(
vlookup(
  $G404,
  '_Working1_'!$B$2:$G1782,
  5,
  0
),
"-"
)</f>
        <v/>
      </c>
      <c r="J404" s="14" t="str">
        <f>IFNA(
vlookup(
  $G404,
  '_Working1_'!$B$2:$G1782,
  6,
  0
),
"-"
)</f>
        <v/>
      </c>
    </row>
    <row r="405" ht="15.75" customHeight="1">
      <c r="A405" s="47"/>
      <c r="B405" s="27"/>
      <c r="C405" s="27"/>
      <c r="D405" s="27" t="str">
        <f t="shared" si="1"/>
        <v/>
      </c>
      <c r="E405" s="14" t="str">
        <f>IF(
A405,
IFNA(
vlookup(
  D405,
  '_Working2_'!$A$3:$B1403,
  2,
  0
),
0
),
"")</f>
        <v/>
      </c>
      <c r="F405" s="14" t="str">
        <f>IF(
A405,
(E405/1000)*vlookup(
B405,
MasterData!$C$2:$G1000,
4,
0
)
,
"")</f>
        <v/>
      </c>
      <c r="G405" s="14" t="str">
        <f t="shared" si="2"/>
        <v/>
      </c>
      <c r="H405" s="14"/>
      <c r="I405" s="14" t="str">
        <f>IFNA(
vlookup(
  $G405,
  '_Working1_'!$B$2:$G1783,
  5,
  0
),
"-"
)</f>
        <v/>
      </c>
      <c r="J405" s="14" t="str">
        <f>IFNA(
vlookup(
  $G405,
  '_Working1_'!$B$2:$G1783,
  6,
  0
),
"-"
)</f>
        <v/>
      </c>
    </row>
    <row r="406" ht="15.75" customHeight="1">
      <c r="A406" s="47"/>
      <c r="B406" s="27"/>
      <c r="C406" s="27"/>
      <c r="D406" s="27" t="str">
        <f t="shared" si="1"/>
        <v/>
      </c>
      <c r="E406" s="14" t="str">
        <f>IF(
A406,
IFNA(
vlookup(
  D406,
  '_Working2_'!$A$3:$B1404,
  2,
  0
),
0
),
"")</f>
        <v/>
      </c>
      <c r="F406" s="14" t="str">
        <f>IF(
A406,
(E406/1000)*vlookup(
B406,
MasterData!$C$2:$G1000,
4,
0
)
,
"")</f>
        <v/>
      </c>
      <c r="G406" s="14" t="str">
        <f t="shared" si="2"/>
        <v/>
      </c>
      <c r="H406" s="14"/>
      <c r="I406" s="14" t="str">
        <f>IFNA(
vlookup(
  $G406,
  '_Working1_'!$B$2:$G1784,
  5,
  0
),
"-"
)</f>
        <v/>
      </c>
      <c r="J406" s="14" t="str">
        <f>IFNA(
vlookup(
  $G406,
  '_Working1_'!$B$2:$G1784,
  6,
  0
),
"-"
)</f>
        <v/>
      </c>
    </row>
    <row r="407" ht="15.75" customHeight="1">
      <c r="A407" s="47"/>
      <c r="B407" s="27"/>
      <c r="C407" s="27"/>
      <c r="D407" s="27" t="str">
        <f t="shared" si="1"/>
        <v/>
      </c>
      <c r="E407" s="14" t="str">
        <f>IF(
A407,
IFNA(
vlookup(
  D407,
  '_Working2_'!$A$3:$B1405,
  2,
  0
),
0
),
"")</f>
        <v/>
      </c>
      <c r="F407" s="14" t="str">
        <f>IF(
A407,
(E407/1000)*vlookup(
B407,
MasterData!$C$2:$G1000,
4,
0
)
,
"")</f>
        <v/>
      </c>
      <c r="G407" s="14" t="str">
        <f t="shared" si="2"/>
        <v/>
      </c>
      <c r="H407" s="14"/>
      <c r="I407" s="14" t="str">
        <f>IFNA(
vlookup(
  $G407,
  '_Working1_'!$B$2:$G1785,
  5,
  0
),
"-"
)</f>
        <v/>
      </c>
      <c r="J407" s="14" t="str">
        <f>IFNA(
vlookup(
  $G407,
  '_Working1_'!$B$2:$G1785,
  6,
  0
),
"-"
)</f>
        <v/>
      </c>
    </row>
    <row r="408" ht="15.75" customHeight="1">
      <c r="A408" s="47"/>
      <c r="B408" s="27"/>
      <c r="C408" s="27"/>
      <c r="D408" s="27" t="str">
        <f t="shared" si="1"/>
        <v/>
      </c>
      <c r="E408" s="14" t="str">
        <f>IF(
A408,
IFNA(
vlookup(
  D408,
  '_Working2_'!$A$3:$B1406,
  2,
  0
),
0
),
"")</f>
        <v/>
      </c>
      <c r="F408" s="14" t="str">
        <f>IF(
A408,
(E408/1000)*vlookup(
B408,
MasterData!$C$2:$G1000,
4,
0
)
,
"")</f>
        <v/>
      </c>
      <c r="G408" s="14" t="str">
        <f t="shared" si="2"/>
        <v/>
      </c>
      <c r="H408" s="14"/>
      <c r="I408" s="14" t="str">
        <f>IFNA(
vlookup(
  $G408,
  '_Working1_'!$B$2:$G1786,
  5,
  0
),
"-"
)</f>
        <v/>
      </c>
      <c r="J408" s="14" t="str">
        <f>IFNA(
vlookup(
  $G408,
  '_Working1_'!$B$2:$G1786,
  6,
  0
),
"-"
)</f>
        <v/>
      </c>
    </row>
    <row r="409" ht="15.75" customHeight="1">
      <c r="A409" s="47"/>
      <c r="B409" s="27"/>
      <c r="C409" s="27"/>
      <c r="D409" s="27" t="str">
        <f t="shared" si="1"/>
        <v/>
      </c>
      <c r="E409" s="14" t="str">
        <f>IF(
A409,
IFNA(
vlookup(
  D409,
  '_Working2_'!$A$3:$B1407,
  2,
  0
),
0
),
"")</f>
        <v/>
      </c>
      <c r="F409" s="14" t="str">
        <f>IF(
A409,
(E409/1000)*vlookup(
B409,
MasterData!$C$2:$G1000,
4,
0
)
,
"")</f>
        <v/>
      </c>
      <c r="G409" s="14" t="str">
        <f t="shared" si="2"/>
        <v/>
      </c>
      <c r="H409" s="14"/>
      <c r="I409" s="14" t="str">
        <f>IFNA(
vlookup(
  $G409,
  '_Working1_'!$B$2:$G1787,
  5,
  0
),
"-"
)</f>
        <v/>
      </c>
      <c r="J409" s="14" t="str">
        <f>IFNA(
vlookup(
  $G409,
  '_Working1_'!$B$2:$G1787,
  6,
  0
),
"-"
)</f>
        <v/>
      </c>
    </row>
    <row r="410" ht="15.75" customHeight="1">
      <c r="A410" s="47"/>
      <c r="B410" s="27"/>
      <c r="C410" s="27"/>
      <c r="D410" s="27" t="str">
        <f t="shared" si="1"/>
        <v/>
      </c>
      <c r="E410" s="14" t="str">
        <f>IF(
A410,
IFNA(
vlookup(
  D410,
  '_Working2_'!$A$3:$B1408,
  2,
  0
),
0
),
"")</f>
        <v/>
      </c>
      <c r="F410" s="14" t="str">
        <f>IF(
A410,
(E410/1000)*vlookup(
B410,
MasterData!$C$2:$G1000,
4,
0
)
,
"")</f>
        <v/>
      </c>
      <c r="G410" s="14" t="str">
        <f t="shared" si="2"/>
        <v/>
      </c>
      <c r="H410" s="14"/>
      <c r="I410" s="14" t="str">
        <f>IFNA(
vlookup(
  $G410,
  '_Working1_'!$B$2:$G1788,
  5,
  0
),
"-"
)</f>
        <v/>
      </c>
      <c r="J410" s="14" t="str">
        <f>IFNA(
vlookup(
  $G410,
  '_Working1_'!$B$2:$G1788,
  6,
  0
),
"-"
)</f>
        <v/>
      </c>
    </row>
    <row r="411" ht="15.75" customHeight="1">
      <c r="A411" s="47"/>
      <c r="B411" s="27"/>
      <c r="C411" s="27"/>
      <c r="D411" s="27" t="str">
        <f t="shared" si="1"/>
        <v/>
      </c>
      <c r="E411" s="14" t="str">
        <f>IF(
A411,
IFNA(
vlookup(
  D411,
  '_Working2_'!$A$3:$B1409,
  2,
  0
),
0
),
"")</f>
        <v/>
      </c>
      <c r="F411" s="14" t="str">
        <f>IF(
A411,
(E411/1000)*vlookup(
B411,
MasterData!$C$2:$G1000,
4,
0
)
,
"")</f>
        <v/>
      </c>
      <c r="G411" s="14" t="str">
        <f t="shared" si="2"/>
        <v/>
      </c>
      <c r="H411" s="14"/>
      <c r="I411" s="14" t="str">
        <f>IFNA(
vlookup(
  $G411,
  '_Working1_'!$B$2:$G1789,
  5,
  0
),
"-"
)</f>
        <v/>
      </c>
      <c r="J411" s="14" t="str">
        <f>IFNA(
vlookup(
  $G411,
  '_Working1_'!$B$2:$G1789,
  6,
  0
),
"-"
)</f>
        <v/>
      </c>
    </row>
    <row r="412" ht="15.75" customHeight="1">
      <c r="A412" s="47"/>
      <c r="B412" s="27"/>
      <c r="C412" s="27"/>
      <c r="D412" s="27" t="str">
        <f t="shared" si="1"/>
        <v/>
      </c>
      <c r="E412" s="14" t="str">
        <f>IF(
A412,
IFNA(
vlookup(
  D412,
  '_Working2_'!$A$3:$B1410,
  2,
  0
),
0
),
"")</f>
        <v/>
      </c>
      <c r="F412" s="14" t="str">
        <f>IF(
A412,
(E412/1000)*vlookup(
B412,
MasterData!$C$2:$G1000,
4,
0
)
,
"")</f>
        <v/>
      </c>
      <c r="G412" s="14" t="str">
        <f t="shared" si="2"/>
        <v/>
      </c>
      <c r="H412" s="14"/>
      <c r="I412" s="14" t="str">
        <f>IFNA(
vlookup(
  $G412,
  '_Working1_'!$B$2:$G1790,
  5,
  0
),
"-"
)</f>
        <v/>
      </c>
      <c r="J412" s="14" t="str">
        <f>IFNA(
vlookup(
  $G412,
  '_Working1_'!$B$2:$G1790,
  6,
  0
),
"-"
)</f>
        <v/>
      </c>
    </row>
    <row r="413" ht="15.75" customHeight="1">
      <c r="A413" s="47"/>
      <c r="B413" s="27"/>
      <c r="C413" s="27"/>
      <c r="D413" s="27" t="str">
        <f t="shared" si="1"/>
        <v/>
      </c>
      <c r="E413" s="14" t="str">
        <f>IF(
A413,
IFNA(
vlookup(
  D413,
  '_Working2_'!$A$3:$B1411,
  2,
  0
),
0
),
"")</f>
        <v/>
      </c>
      <c r="F413" s="14" t="str">
        <f>IF(
A413,
(E413/1000)*vlookup(
B413,
MasterData!$C$2:$G1000,
4,
0
)
,
"")</f>
        <v/>
      </c>
      <c r="G413" s="14" t="str">
        <f t="shared" si="2"/>
        <v/>
      </c>
      <c r="H413" s="14"/>
      <c r="I413" s="14" t="str">
        <f>IFNA(
vlookup(
  $G413,
  '_Working1_'!$B$2:$G1791,
  5,
  0
),
"-"
)</f>
        <v/>
      </c>
      <c r="J413" s="14" t="str">
        <f>IFNA(
vlookup(
  $G413,
  '_Working1_'!$B$2:$G1791,
  6,
  0
),
"-"
)</f>
        <v/>
      </c>
    </row>
    <row r="414" ht="15.75" customHeight="1">
      <c r="A414" s="47"/>
      <c r="B414" s="27"/>
      <c r="C414" s="27"/>
      <c r="D414" s="27" t="str">
        <f t="shared" si="1"/>
        <v/>
      </c>
      <c r="E414" s="14" t="str">
        <f>IF(
A414,
IFNA(
vlookup(
  D414,
  '_Working2_'!$A$3:$B1412,
  2,
  0
),
0
),
"")</f>
        <v/>
      </c>
      <c r="F414" s="14" t="str">
        <f>IF(
A414,
(E414/1000)*vlookup(
B414,
MasterData!$C$2:$G1000,
4,
0
)
,
"")</f>
        <v/>
      </c>
      <c r="G414" s="14" t="str">
        <f t="shared" si="2"/>
        <v/>
      </c>
      <c r="H414" s="14"/>
      <c r="I414" s="14" t="str">
        <f>IFNA(
vlookup(
  $G414,
  '_Working1_'!$B$2:$G1792,
  5,
  0
),
"-"
)</f>
        <v/>
      </c>
      <c r="J414" s="14" t="str">
        <f>IFNA(
vlookup(
  $G414,
  '_Working1_'!$B$2:$G1792,
  6,
  0
),
"-"
)</f>
        <v/>
      </c>
    </row>
    <row r="415" ht="15.75" customHeight="1">
      <c r="A415" s="47"/>
      <c r="B415" s="27"/>
      <c r="C415" s="27"/>
      <c r="D415" s="27" t="str">
        <f t="shared" si="1"/>
        <v/>
      </c>
      <c r="E415" s="14" t="str">
        <f>IF(
A415,
IFNA(
vlookup(
  D415,
  '_Working2_'!$A$3:$B1413,
  2,
  0
),
0
),
"")</f>
        <v/>
      </c>
      <c r="F415" s="14" t="str">
        <f>IF(
A415,
(E415/1000)*vlookup(
B415,
MasterData!$C$2:$G1000,
4,
0
)
,
"")</f>
        <v/>
      </c>
      <c r="G415" s="14" t="str">
        <f t="shared" si="2"/>
        <v/>
      </c>
      <c r="H415" s="14"/>
      <c r="I415" s="14" t="str">
        <f>IFNA(
vlookup(
  $G415,
  '_Working1_'!$B$2:$G1793,
  5,
  0
),
"-"
)</f>
        <v/>
      </c>
      <c r="J415" s="14" t="str">
        <f>IFNA(
vlookup(
  $G415,
  '_Working1_'!$B$2:$G1793,
  6,
  0
),
"-"
)</f>
        <v/>
      </c>
    </row>
    <row r="416" ht="15.75" customHeight="1">
      <c r="A416" s="47"/>
      <c r="B416" s="27"/>
      <c r="C416" s="27"/>
      <c r="D416" s="27" t="str">
        <f t="shared" si="1"/>
        <v/>
      </c>
      <c r="E416" s="14" t="str">
        <f>IF(
A416,
IFNA(
vlookup(
  D416,
  '_Working2_'!$A$3:$B1414,
  2,
  0
),
0
),
"")</f>
        <v/>
      </c>
      <c r="F416" s="14" t="str">
        <f>IF(
A416,
(E416/1000)*vlookup(
B416,
MasterData!$C$2:$G1000,
4,
0
)
,
"")</f>
        <v/>
      </c>
      <c r="G416" s="14" t="str">
        <f t="shared" si="2"/>
        <v/>
      </c>
      <c r="H416" s="14"/>
      <c r="I416" s="14" t="str">
        <f>IFNA(
vlookup(
  $G416,
  '_Working1_'!$B$2:$G1794,
  5,
  0
),
"-"
)</f>
        <v/>
      </c>
      <c r="J416" s="14" t="str">
        <f>IFNA(
vlookup(
  $G416,
  '_Working1_'!$B$2:$G1794,
  6,
  0
),
"-"
)</f>
        <v/>
      </c>
    </row>
    <row r="417" ht="15.75" customHeight="1">
      <c r="A417" s="47"/>
      <c r="B417" s="27"/>
      <c r="C417" s="27"/>
      <c r="D417" s="27" t="str">
        <f t="shared" si="1"/>
        <v/>
      </c>
      <c r="E417" s="14" t="str">
        <f>IF(
A417,
IFNA(
vlookup(
  D417,
  '_Working2_'!$A$3:$B1415,
  2,
  0
),
0
),
"")</f>
        <v/>
      </c>
      <c r="F417" s="14" t="str">
        <f>IF(
A417,
(E417/1000)*vlookup(
B417,
MasterData!$C$2:$G1000,
4,
0
)
,
"")</f>
        <v/>
      </c>
      <c r="G417" s="14" t="str">
        <f t="shared" si="2"/>
        <v/>
      </c>
      <c r="H417" s="14"/>
      <c r="I417" s="14" t="str">
        <f>IFNA(
vlookup(
  $G417,
  '_Working1_'!$B$2:$G1795,
  5,
  0
),
"-"
)</f>
        <v/>
      </c>
      <c r="J417" s="14" t="str">
        <f>IFNA(
vlookup(
  $G417,
  '_Working1_'!$B$2:$G1795,
  6,
  0
),
"-"
)</f>
        <v/>
      </c>
    </row>
    <row r="418" ht="15.75" customHeight="1">
      <c r="A418" s="47"/>
      <c r="B418" s="27"/>
      <c r="C418" s="27"/>
      <c r="D418" s="27" t="str">
        <f t="shared" si="1"/>
        <v/>
      </c>
      <c r="E418" s="14" t="str">
        <f>IF(
A418,
IFNA(
vlookup(
  D418,
  '_Working2_'!$A$3:$B1416,
  2,
  0
),
0
),
"")</f>
        <v/>
      </c>
      <c r="F418" s="14" t="str">
        <f>IF(
A418,
(E418/1000)*vlookup(
B418,
MasterData!$C$2:$G1000,
4,
0
)
,
"")</f>
        <v/>
      </c>
      <c r="G418" s="14" t="str">
        <f t="shared" si="2"/>
        <v/>
      </c>
      <c r="H418" s="14"/>
      <c r="I418" s="14" t="str">
        <f>IFNA(
vlookup(
  $G418,
  '_Working1_'!$B$2:$G1796,
  5,
  0
),
"-"
)</f>
        <v/>
      </c>
      <c r="J418" s="14" t="str">
        <f>IFNA(
vlookup(
  $G418,
  '_Working1_'!$B$2:$G1796,
  6,
  0
),
"-"
)</f>
        <v/>
      </c>
    </row>
    <row r="419" ht="15.75" customHeight="1">
      <c r="A419" s="47"/>
      <c r="B419" s="27"/>
      <c r="C419" s="27"/>
      <c r="D419" s="27" t="str">
        <f t="shared" si="1"/>
        <v/>
      </c>
      <c r="E419" s="14" t="str">
        <f>IF(
A419,
IFNA(
vlookup(
  D419,
  '_Working2_'!$A$3:$B1417,
  2,
  0
),
0
),
"")</f>
        <v/>
      </c>
      <c r="F419" s="14" t="str">
        <f>IF(
A419,
(E419/1000)*vlookup(
B419,
MasterData!$C$2:$G1000,
4,
0
)
,
"")</f>
        <v/>
      </c>
      <c r="G419" s="14" t="str">
        <f t="shared" si="2"/>
        <v/>
      </c>
      <c r="H419" s="14"/>
      <c r="I419" s="14" t="str">
        <f>IFNA(
vlookup(
  $G419,
  '_Working1_'!$B$2:$G1797,
  5,
  0
),
"-"
)</f>
        <v/>
      </c>
      <c r="J419" s="14" t="str">
        <f>IFNA(
vlookup(
  $G419,
  '_Working1_'!$B$2:$G1797,
  6,
  0
),
"-"
)</f>
        <v/>
      </c>
    </row>
    <row r="420" ht="15.75" customHeight="1">
      <c r="A420" s="47"/>
      <c r="B420" s="27"/>
      <c r="C420" s="27"/>
      <c r="D420" s="27" t="str">
        <f t="shared" si="1"/>
        <v/>
      </c>
      <c r="E420" s="14" t="str">
        <f>IF(
A420,
IFNA(
vlookup(
  D420,
  '_Working2_'!$A$3:$B1418,
  2,
  0
),
0
),
"")</f>
        <v/>
      </c>
      <c r="F420" s="14" t="str">
        <f>IF(
A420,
(E420/1000)*vlookup(
B420,
MasterData!$C$2:$G1000,
4,
0
)
,
"")</f>
        <v/>
      </c>
      <c r="G420" s="14" t="str">
        <f t="shared" si="2"/>
        <v/>
      </c>
      <c r="H420" s="14"/>
      <c r="I420" s="14" t="str">
        <f>IFNA(
vlookup(
  $G420,
  '_Working1_'!$B$2:$G1798,
  5,
  0
),
"-"
)</f>
        <v/>
      </c>
      <c r="J420" s="14" t="str">
        <f>IFNA(
vlookup(
  $G420,
  '_Working1_'!$B$2:$G1798,
  6,
  0
),
"-"
)</f>
        <v/>
      </c>
    </row>
    <row r="421" ht="15.75" customHeight="1">
      <c r="A421" s="47"/>
      <c r="B421" s="27"/>
      <c r="C421" s="27"/>
      <c r="D421" s="27" t="str">
        <f t="shared" si="1"/>
        <v/>
      </c>
      <c r="E421" s="14" t="str">
        <f>IF(
A421,
IFNA(
vlookup(
  D421,
  '_Working2_'!$A$3:$B1419,
  2,
  0
),
0
),
"")</f>
        <v/>
      </c>
      <c r="F421" s="14" t="str">
        <f>IF(
A421,
(E421/1000)*vlookup(
B421,
MasterData!$C$2:$G1000,
4,
0
)
,
"")</f>
        <v/>
      </c>
      <c r="G421" s="14" t="str">
        <f t="shared" si="2"/>
        <v/>
      </c>
      <c r="H421" s="14"/>
      <c r="I421" s="14" t="str">
        <f>IFNA(
vlookup(
  $G421,
  '_Working1_'!$B$2:$G1799,
  5,
  0
),
"-"
)</f>
        <v/>
      </c>
      <c r="J421" s="14" t="str">
        <f>IFNA(
vlookup(
  $G421,
  '_Working1_'!$B$2:$G1799,
  6,
  0
),
"-"
)</f>
        <v/>
      </c>
    </row>
    <row r="422" ht="15.75" customHeight="1">
      <c r="A422" s="47"/>
      <c r="B422" s="27"/>
      <c r="C422" s="27"/>
      <c r="D422" s="27" t="str">
        <f t="shared" si="1"/>
        <v/>
      </c>
      <c r="E422" s="14" t="str">
        <f>IF(
A422,
IFNA(
vlookup(
  D422,
  '_Working2_'!$A$3:$B1420,
  2,
  0
),
0
),
"")</f>
        <v/>
      </c>
      <c r="F422" s="14" t="str">
        <f>IF(
A422,
(E422/1000)*vlookup(
B422,
MasterData!$C$2:$G1000,
4,
0
)
,
"")</f>
        <v/>
      </c>
      <c r="G422" s="14" t="str">
        <f t="shared" si="2"/>
        <v/>
      </c>
      <c r="H422" s="14"/>
      <c r="I422" s="14" t="str">
        <f>IFNA(
vlookup(
  $G422,
  '_Working1_'!$B$2:$G1800,
  5,
  0
),
"-"
)</f>
        <v/>
      </c>
      <c r="J422" s="14" t="str">
        <f>IFNA(
vlookup(
  $G422,
  '_Working1_'!$B$2:$G1800,
  6,
  0
),
"-"
)</f>
        <v/>
      </c>
    </row>
    <row r="423" ht="15.75" customHeight="1">
      <c r="A423" s="47"/>
      <c r="B423" s="27"/>
      <c r="C423" s="27"/>
      <c r="D423" s="27" t="str">
        <f t="shared" si="1"/>
        <v/>
      </c>
      <c r="E423" s="14" t="str">
        <f>IF(
A423,
IFNA(
vlookup(
  D423,
  '_Working2_'!$A$3:$B1421,
  2,
  0
),
0
),
"")</f>
        <v/>
      </c>
      <c r="F423" s="14" t="str">
        <f>IF(
A423,
(E423/1000)*vlookup(
B423,
MasterData!$C$2:$G1000,
4,
0
)
,
"")</f>
        <v/>
      </c>
      <c r="G423" s="14" t="str">
        <f t="shared" si="2"/>
        <v/>
      </c>
      <c r="H423" s="14"/>
      <c r="I423" s="14" t="str">
        <f>IFNA(
vlookup(
  $G423,
  '_Working1_'!$B$2:$G1801,
  5,
  0
),
"-"
)</f>
        <v/>
      </c>
      <c r="J423" s="14" t="str">
        <f>IFNA(
vlookup(
  $G423,
  '_Working1_'!$B$2:$G1801,
  6,
  0
),
"-"
)</f>
        <v/>
      </c>
    </row>
    <row r="424" ht="15.75" customHeight="1">
      <c r="A424" s="47"/>
      <c r="B424" s="27"/>
      <c r="C424" s="27"/>
      <c r="D424" s="27" t="str">
        <f t="shared" si="1"/>
        <v/>
      </c>
      <c r="E424" s="14" t="str">
        <f>IF(
A424,
IFNA(
vlookup(
  D424,
  '_Working2_'!$A$3:$B1422,
  2,
  0
),
0
),
"")</f>
        <v/>
      </c>
      <c r="F424" s="14" t="str">
        <f>IF(
A424,
(E424/1000)*vlookup(
B424,
MasterData!$C$2:$G1000,
4,
0
)
,
"")</f>
        <v/>
      </c>
      <c r="G424" s="14" t="str">
        <f t="shared" si="2"/>
        <v/>
      </c>
      <c r="H424" s="14"/>
      <c r="I424" s="14" t="str">
        <f>IFNA(
vlookup(
  $G424,
  '_Working1_'!$B$2:$G1802,
  5,
  0
),
"-"
)</f>
        <v/>
      </c>
      <c r="J424" s="14" t="str">
        <f>IFNA(
vlookup(
  $G424,
  '_Working1_'!$B$2:$G1802,
  6,
  0
),
"-"
)</f>
        <v/>
      </c>
    </row>
    <row r="425" ht="15.75" customHeight="1">
      <c r="A425" s="47"/>
      <c r="B425" s="27"/>
      <c r="C425" s="27"/>
      <c r="D425" s="27" t="str">
        <f t="shared" si="1"/>
        <v/>
      </c>
      <c r="E425" s="14" t="str">
        <f>IF(
A425,
IFNA(
vlookup(
  D425,
  '_Working2_'!$A$3:$B1423,
  2,
  0
),
0
),
"")</f>
        <v/>
      </c>
      <c r="F425" s="14" t="str">
        <f>IF(
A425,
(E425/1000)*vlookup(
B425,
MasterData!$C$2:$G1000,
4,
0
)
,
"")</f>
        <v/>
      </c>
      <c r="G425" s="14" t="str">
        <f t="shared" si="2"/>
        <v/>
      </c>
      <c r="H425" s="14"/>
      <c r="I425" s="14" t="str">
        <f>IFNA(
vlookup(
  $G425,
  '_Working1_'!$B$2:$G1803,
  5,
  0
),
"-"
)</f>
        <v/>
      </c>
      <c r="J425" s="14" t="str">
        <f>IFNA(
vlookup(
  $G425,
  '_Working1_'!$B$2:$G1803,
  6,
  0
),
"-"
)</f>
        <v/>
      </c>
    </row>
    <row r="426" ht="15.75" customHeight="1">
      <c r="A426" s="47"/>
      <c r="B426" s="27"/>
      <c r="C426" s="27"/>
      <c r="D426" s="27" t="str">
        <f t="shared" si="1"/>
        <v/>
      </c>
      <c r="E426" s="14" t="str">
        <f>IF(
A426,
IFNA(
vlookup(
  D426,
  '_Working2_'!$A$3:$B1424,
  2,
  0
),
0
),
"")</f>
        <v/>
      </c>
      <c r="F426" s="14" t="str">
        <f>IF(
A426,
(E426/1000)*vlookup(
B426,
MasterData!$C$2:$G1000,
4,
0
)
,
"")</f>
        <v/>
      </c>
      <c r="G426" s="14" t="str">
        <f t="shared" si="2"/>
        <v/>
      </c>
      <c r="H426" s="14"/>
      <c r="I426" s="14" t="str">
        <f>IFNA(
vlookup(
  $G426,
  '_Working1_'!$B$2:$G1804,
  5,
  0
),
"-"
)</f>
        <v/>
      </c>
      <c r="J426" s="14" t="str">
        <f>IFNA(
vlookup(
  $G426,
  '_Working1_'!$B$2:$G1804,
  6,
  0
),
"-"
)</f>
        <v/>
      </c>
    </row>
    <row r="427" ht="15.75" customHeight="1">
      <c r="A427" s="47"/>
      <c r="B427" s="27"/>
      <c r="C427" s="27"/>
      <c r="D427" s="27" t="str">
        <f t="shared" si="1"/>
        <v/>
      </c>
      <c r="E427" s="14" t="str">
        <f>IF(
A427,
IFNA(
vlookup(
  D427,
  '_Working2_'!$A$3:$B1425,
  2,
  0
),
0
),
"")</f>
        <v/>
      </c>
      <c r="F427" s="14" t="str">
        <f>IF(
A427,
(E427/1000)*vlookup(
B427,
MasterData!$C$2:$G1000,
4,
0
)
,
"")</f>
        <v/>
      </c>
      <c r="G427" s="14" t="str">
        <f t="shared" si="2"/>
        <v/>
      </c>
      <c r="H427" s="14"/>
      <c r="I427" s="14" t="str">
        <f>IFNA(
vlookup(
  $G427,
  '_Working1_'!$B$2:$G1805,
  5,
  0
),
"-"
)</f>
        <v/>
      </c>
      <c r="J427" s="14" t="str">
        <f>IFNA(
vlookup(
  $G427,
  '_Working1_'!$B$2:$G1805,
  6,
  0
),
"-"
)</f>
        <v/>
      </c>
    </row>
    <row r="428" ht="15.75" customHeight="1">
      <c r="A428" s="47"/>
      <c r="B428" s="27"/>
      <c r="C428" s="27"/>
      <c r="D428" s="27" t="str">
        <f t="shared" si="1"/>
        <v/>
      </c>
      <c r="E428" s="14" t="str">
        <f>IF(
A428,
IFNA(
vlookup(
  D428,
  '_Working2_'!$A$3:$B1426,
  2,
  0
),
0
),
"")</f>
        <v/>
      </c>
      <c r="F428" s="14" t="str">
        <f>IF(
A428,
(E428/1000)*vlookup(
B428,
MasterData!$C$2:$G1000,
4,
0
)
,
"")</f>
        <v/>
      </c>
      <c r="G428" s="14" t="str">
        <f t="shared" si="2"/>
        <v/>
      </c>
      <c r="H428" s="14"/>
      <c r="I428" s="14" t="str">
        <f>IFNA(
vlookup(
  $G428,
  '_Working1_'!$B$2:$G1806,
  5,
  0
),
"-"
)</f>
        <v/>
      </c>
      <c r="J428" s="14" t="str">
        <f>IFNA(
vlookup(
  $G428,
  '_Working1_'!$B$2:$G1806,
  6,
  0
),
"-"
)</f>
        <v/>
      </c>
    </row>
    <row r="429" ht="15.75" customHeight="1">
      <c r="A429" s="47"/>
      <c r="B429" s="27"/>
      <c r="C429" s="27"/>
      <c r="D429" s="27" t="str">
        <f t="shared" si="1"/>
        <v/>
      </c>
      <c r="E429" s="14" t="str">
        <f>IF(
A429,
IFNA(
vlookup(
  D429,
  '_Working2_'!$A$3:$B1427,
  2,
  0
),
0
),
"")</f>
        <v/>
      </c>
      <c r="F429" s="14" t="str">
        <f>IF(
A429,
(E429/1000)*vlookup(
B429,
MasterData!$C$2:$G1000,
4,
0
)
,
"")</f>
        <v/>
      </c>
      <c r="G429" s="14" t="str">
        <f t="shared" si="2"/>
        <v/>
      </c>
      <c r="H429" s="14"/>
      <c r="I429" s="14" t="str">
        <f>IFNA(
vlookup(
  $G429,
  '_Working1_'!$B$2:$G1807,
  5,
  0
),
"-"
)</f>
        <v/>
      </c>
      <c r="J429" s="14" t="str">
        <f>IFNA(
vlookup(
  $G429,
  '_Working1_'!$B$2:$G1807,
  6,
  0
),
"-"
)</f>
        <v/>
      </c>
    </row>
    <row r="430" ht="15.75" customHeight="1">
      <c r="A430" s="47"/>
      <c r="B430" s="27"/>
      <c r="C430" s="27"/>
      <c r="D430" s="27" t="str">
        <f t="shared" si="1"/>
        <v/>
      </c>
      <c r="E430" s="14" t="str">
        <f>IF(
A430,
IFNA(
vlookup(
  D430,
  '_Working2_'!$A$3:$B1428,
  2,
  0
),
0
),
"")</f>
        <v/>
      </c>
      <c r="F430" s="14" t="str">
        <f>IF(
A430,
(E430/1000)*vlookup(
B430,
MasterData!$C$2:$G1000,
4,
0
)
,
"")</f>
        <v/>
      </c>
      <c r="G430" s="14" t="str">
        <f t="shared" si="2"/>
        <v/>
      </c>
      <c r="H430" s="14"/>
      <c r="I430" s="14" t="str">
        <f>IFNA(
vlookup(
  $G430,
  '_Working1_'!$B$2:$G1808,
  5,
  0
),
"-"
)</f>
        <v/>
      </c>
      <c r="J430" s="14" t="str">
        <f>IFNA(
vlookup(
  $G430,
  '_Working1_'!$B$2:$G1808,
  6,
  0
),
"-"
)</f>
        <v/>
      </c>
    </row>
    <row r="431" ht="15.75" customHeight="1">
      <c r="A431" s="27"/>
      <c r="B431" s="27"/>
      <c r="C431" s="27"/>
      <c r="D431" s="27" t="str">
        <f t="shared" si="1"/>
        <v/>
      </c>
      <c r="E431" s="14" t="str">
        <f>IF(
A431,
IFNA(
vlookup(
  D431,
  '_Working2_'!$A$3:$B1429,
  2,
  0
),
0
),
"")</f>
        <v/>
      </c>
      <c r="F431" s="14" t="str">
        <f>IF(
A431,
(E431/1000)*vlookup(
B431,
MasterData!$C$2:$G1000,
4,
0
)
,
"")</f>
        <v/>
      </c>
      <c r="G431" s="14" t="str">
        <f t="shared" si="2"/>
        <v/>
      </c>
      <c r="H431" s="14"/>
      <c r="I431" s="14" t="str">
        <f>IFNA(
vlookup(
  $G431,
  '_Working1_'!$B$2:$G1809,
  5,
  0
),
"-"
)</f>
        <v/>
      </c>
      <c r="J431" s="14" t="str">
        <f>IFNA(
vlookup(
  $G431,
  '_Working1_'!$B$2:$G1809,
  6,
  0
),
"-"
)</f>
        <v/>
      </c>
    </row>
    <row r="432" ht="15.75" customHeight="1">
      <c r="A432" s="27"/>
      <c r="B432" s="27"/>
      <c r="C432" s="27"/>
      <c r="D432" s="27" t="str">
        <f t="shared" si="1"/>
        <v/>
      </c>
      <c r="E432" s="14" t="str">
        <f>IF(
A432,
IFNA(
vlookup(
  D432,
  '_Working2_'!$A$3:$B1430,
  2,
  0
),
0
),
"")</f>
        <v/>
      </c>
      <c r="F432" s="14" t="str">
        <f>IF(
A432,
(E432/1000)*vlookup(
B432,
MasterData!$C$2:$G1000,
4,
0
)
,
"")</f>
        <v/>
      </c>
      <c r="G432" s="14" t="str">
        <f t="shared" si="2"/>
        <v/>
      </c>
      <c r="H432" s="14"/>
      <c r="I432" s="14" t="str">
        <f>IFNA(
vlookup(
  $G432,
  '_Working1_'!$B$2:$G1810,
  5,
  0
),
"-"
)</f>
        <v/>
      </c>
      <c r="J432" s="14" t="str">
        <f>IFNA(
vlookup(
  $G432,
  '_Working1_'!$B$2:$G1810,
  6,
  0
),
"-"
)</f>
        <v/>
      </c>
    </row>
    <row r="433" ht="15.75" customHeight="1">
      <c r="A433" s="27"/>
      <c r="B433" s="27"/>
      <c r="C433" s="27"/>
      <c r="D433" s="27" t="str">
        <f t="shared" si="1"/>
        <v/>
      </c>
      <c r="E433" s="14" t="str">
        <f>IF(
A433,
IFNA(
vlookup(
  D433,
  '_Working2_'!$A$3:$B1431,
  2,
  0
),
0
),
"")</f>
        <v/>
      </c>
      <c r="F433" s="14" t="str">
        <f>IF(
A433,
(E433/1000)*vlookup(
B433,
MasterData!$C$2:$G1000,
4,
0
)
,
"")</f>
        <v/>
      </c>
      <c r="G433" s="14" t="str">
        <f t="shared" si="2"/>
        <v/>
      </c>
      <c r="H433" s="14"/>
      <c r="I433" s="14" t="str">
        <f>IFNA(
vlookup(
  $G433,
  '_Working1_'!$B$2:$G1811,
  5,
  0
),
"-"
)</f>
        <v/>
      </c>
      <c r="J433" s="14" t="str">
        <f>IFNA(
vlookup(
  $G433,
  '_Working1_'!$B$2:$G1811,
  6,
  0
),
"-"
)</f>
        <v/>
      </c>
    </row>
    <row r="434" ht="15.75" customHeight="1">
      <c r="A434" s="27"/>
      <c r="B434" s="27"/>
      <c r="C434" s="27"/>
      <c r="D434" s="27" t="str">
        <f t="shared" si="1"/>
        <v/>
      </c>
      <c r="E434" s="14" t="str">
        <f>IF(
A434,
IFNA(
vlookup(
  D434,
  '_Working2_'!$A$3:$B1432,
  2,
  0
),
0
),
"")</f>
        <v/>
      </c>
      <c r="F434" s="14" t="str">
        <f>IF(
A434,
(E434/1000)*vlookup(
B434,
MasterData!$C$2:$G1000,
4,
0
)
,
"")</f>
        <v/>
      </c>
      <c r="G434" s="14" t="str">
        <f t="shared" si="2"/>
        <v/>
      </c>
      <c r="H434" s="14"/>
      <c r="I434" s="14" t="str">
        <f>IFNA(
vlookup(
  $G434,
  '_Working1_'!$B$2:$G1812,
  5,
  0
),
"-"
)</f>
        <v/>
      </c>
      <c r="J434" s="14" t="str">
        <f>IFNA(
vlookup(
  $G434,
  '_Working1_'!$B$2:$G1812,
  6,
  0
),
"-"
)</f>
        <v/>
      </c>
    </row>
    <row r="435" ht="15.75" customHeight="1">
      <c r="A435" s="27"/>
      <c r="B435" s="27"/>
      <c r="C435" s="27"/>
      <c r="D435" s="27" t="str">
        <f t="shared" si="1"/>
        <v/>
      </c>
      <c r="E435" s="14" t="str">
        <f>IF(
A435,
IFNA(
vlookup(
  D435,
  '_Working2_'!$A$3:$B1433,
  2,
  0
),
0
),
"")</f>
        <v/>
      </c>
      <c r="F435" s="14" t="str">
        <f>IF(
A435,
(E435/1000)*vlookup(
B435,
MasterData!$C$2:$G1000,
4,
0
)
,
"")</f>
        <v/>
      </c>
      <c r="G435" s="14" t="str">
        <f t="shared" si="2"/>
        <v/>
      </c>
      <c r="H435" s="14"/>
      <c r="I435" s="14" t="str">
        <f>IFNA(
vlookup(
  $G435,
  '_Working1_'!$B$2:$G1813,
  5,
  0
),
"-"
)</f>
        <v/>
      </c>
      <c r="J435" s="14" t="str">
        <f>IFNA(
vlookup(
  $G435,
  '_Working1_'!$B$2:$G1813,
  6,
  0
),
"-"
)</f>
        <v/>
      </c>
    </row>
    <row r="436" ht="15.75" customHeight="1">
      <c r="A436" s="27"/>
      <c r="B436" s="27"/>
      <c r="C436" s="27"/>
      <c r="D436" s="27" t="str">
        <f t="shared" si="1"/>
        <v/>
      </c>
      <c r="E436" s="14" t="str">
        <f>IF(
A436,
IFNA(
vlookup(
  D436,
  '_Working2_'!$A$3:$B1434,
  2,
  0
),
0
),
"")</f>
        <v/>
      </c>
      <c r="F436" s="14" t="str">
        <f>IF(
A436,
(E436/1000)*vlookup(
B436,
MasterData!$C$2:$G1000,
4,
0
)
,
"")</f>
        <v/>
      </c>
      <c r="G436" s="14" t="str">
        <f t="shared" si="2"/>
        <v/>
      </c>
      <c r="H436" s="14"/>
      <c r="I436" s="14" t="str">
        <f>IFNA(
vlookup(
  $G436,
  '_Working1_'!$B$2:$G1814,
  5,
  0
),
"-"
)</f>
        <v/>
      </c>
      <c r="J436" s="14" t="str">
        <f>IFNA(
vlookup(
  $G436,
  '_Working1_'!$B$2:$G1814,
  6,
  0
),
"-"
)</f>
        <v/>
      </c>
    </row>
    <row r="437" ht="15.75" customHeight="1">
      <c r="A437" s="27"/>
      <c r="B437" s="27"/>
      <c r="C437" s="27"/>
      <c r="D437" s="27" t="str">
        <f t="shared" si="1"/>
        <v/>
      </c>
      <c r="E437" s="14" t="str">
        <f>IF(
A437,
IFNA(
vlookup(
  D437,
  '_Working2_'!$A$3:$B1435,
  2,
  0
),
0
),
"")</f>
        <v/>
      </c>
      <c r="F437" s="14" t="str">
        <f>IF(
A437,
(E437/1000)*vlookup(
B437,
MasterData!$C$2:$G1000,
4,
0
)
,
"")</f>
        <v/>
      </c>
      <c r="G437" s="14" t="str">
        <f t="shared" si="2"/>
        <v/>
      </c>
      <c r="H437" s="14"/>
      <c r="I437" s="14" t="str">
        <f>IFNA(
vlookup(
  $G437,
  '_Working1_'!$B$2:$G1815,
  5,
  0
),
"-"
)</f>
        <v/>
      </c>
      <c r="J437" s="14" t="str">
        <f>IFNA(
vlookup(
  $G437,
  '_Working1_'!$B$2:$G1815,
  6,
  0
),
"-"
)</f>
        <v/>
      </c>
    </row>
    <row r="438" ht="15.75" customHeight="1">
      <c r="A438" s="27"/>
      <c r="B438" s="27"/>
      <c r="C438" s="27"/>
      <c r="D438" s="27" t="str">
        <f t="shared" si="1"/>
        <v/>
      </c>
      <c r="E438" s="14" t="str">
        <f>IF(
A438,
IFNA(
vlookup(
  D438,
  '_Working2_'!$A$3:$B1436,
  2,
  0
),
0
),
"")</f>
        <v/>
      </c>
      <c r="F438" s="14" t="str">
        <f>IF(
A438,
(E438/1000)*vlookup(
B438,
MasterData!$C$2:$G1000,
4,
0
)
,
"")</f>
        <v/>
      </c>
      <c r="G438" s="14" t="str">
        <f t="shared" si="2"/>
        <v/>
      </c>
      <c r="H438" s="14"/>
      <c r="I438" s="14" t="str">
        <f>IFNA(
vlookup(
  $G438,
  '_Working1_'!$B$2:$G1816,
  5,
  0
),
"-"
)</f>
        <v/>
      </c>
      <c r="J438" s="14" t="str">
        <f>IFNA(
vlookup(
  $G438,
  '_Working1_'!$B$2:$G1816,
  6,
  0
),
"-"
)</f>
        <v/>
      </c>
    </row>
    <row r="439" ht="15.75" customHeight="1">
      <c r="A439" s="27"/>
      <c r="B439" s="27"/>
      <c r="C439" s="27"/>
      <c r="D439" s="27" t="str">
        <f t="shared" si="1"/>
        <v/>
      </c>
      <c r="E439" s="14" t="str">
        <f>IF(
A439,
IFNA(
vlookup(
  D439,
  '_Working2_'!$A$3:$B1437,
  2,
  0
),
0
),
"")</f>
        <v/>
      </c>
      <c r="F439" s="14" t="str">
        <f>IF(
A439,
(E439/1000)*vlookup(
B439,
MasterData!$C$2:$G1000,
4,
0
)
,
"")</f>
        <v/>
      </c>
      <c r="G439" s="14" t="str">
        <f t="shared" si="2"/>
        <v/>
      </c>
      <c r="H439" s="14"/>
      <c r="I439" s="14" t="str">
        <f>IFNA(
vlookup(
  $G439,
  '_Working1_'!$B$2:$G1817,
  5,
  0
),
"-"
)</f>
        <v/>
      </c>
      <c r="J439" s="14" t="str">
        <f>IFNA(
vlookup(
  $G439,
  '_Working1_'!$B$2:$G1817,
  6,
  0
),
"-"
)</f>
        <v/>
      </c>
    </row>
    <row r="440" ht="15.75" customHeight="1">
      <c r="A440" s="27"/>
      <c r="B440" s="27"/>
      <c r="C440" s="27"/>
      <c r="D440" s="27" t="str">
        <f t="shared" si="1"/>
        <v/>
      </c>
      <c r="E440" s="14" t="str">
        <f>IF(
A440,
IFNA(
vlookup(
  D440,
  '_Working2_'!$A$3:$B1438,
  2,
  0
),
0
),
"")</f>
        <v/>
      </c>
      <c r="F440" s="14" t="str">
        <f>IF(
A440,
(E440/1000)*vlookup(
B440,
MasterData!$C$2:$G1000,
4,
0
)
,
"")</f>
        <v/>
      </c>
      <c r="G440" s="14" t="str">
        <f t="shared" si="2"/>
        <v/>
      </c>
      <c r="H440" s="14"/>
      <c r="I440" s="14" t="str">
        <f>IFNA(
vlookup(
  $G440,
  '_Working1_'!$B$2:$G1818,
  5,
  0
),
"-"
)</f>
        <v/>
      </c>
      <c r="J440" s="14" t="str">
        <f>IFNA(
vlookup(
  $G440,
  '_Working1_'!$B$2:$G1818,
  6,
  0
),
"-"
)</f>
        <v/>
      </c>
    </row>
    <row r="441" ht="15.75" customHeight="1">
      <c r="A441" s="27"/>
      <c r="B441" s="27"/>
      <c r="C441" s="27"/>
      <c r="D441" s="27" t="str">
        <f t="shared" si="1"/>
        <v/>
      </c>
      <c r="E441" s="14" t="str">
        <f>IF(
A441,
IFNA(
vlookup(
  D441,
  '_Working2_'!$A$3:$B1439,
  2,
  0
),
0
),
"")</f>
        <v/>
      </c>
      <c r="F441" s="14" t="str">
        <f>IF(
A441,
(E441/1000)*vlookup(
B441,
MasterData!$C$2:$G1000,
4,
0
)
,
"")</f>
        <v/>
      </c>
      <c r="G441" s="14" t="str">
        <f t="shared" si="2"/>
        <v/>
      </c>
      <c r="H441" s="14"/>
      <c r="I441" s="14" t="str">
        <f>IFNA(
vlookup(
  $G441,
  '_Working1_'!$B$2:$G1819,
  5,
  0
),
"-"
)</f>
        <v/>
      </c>
      <c r="J441" s="14" t="str">
        <f>IFNA(
vlookup(
  $G441,
  '_Working1_'!$B$2:$G1819,
  6,
  0
),
"-"
)</f>
        <v/>
      </c>
    </row>
    <row r="442" ht="15.75" customHeight="1">
      <c r="A442" s="27"/>
      <c r="B442" s="27"/>
      <c r="C442" s="27"/>
      <c r="D442" s="27" t="str">
        <f t="shared" si="1"/>
        <v/>
      </c>
      <c r="E442" s="14" t="str">
        <f>IF(
A442,
IFNA(
vlookup(
  D442,
  '_Working2_'!$A$3:$B1440,
  2,
  0
),
0
),
"")</f>
        <v/>
      </c>
      <c r="F442" s="14" t="str">
        <f>IF(
A442,
(E442/1000)*vlookup(
B442,
MasterData!$C$2:$G1000,
4,
0
)
,
"")</f>
        <v/>
      </c>
      <c r="G442" s="14" t="str">
        <f t="shared" si="2"/>
        <v/>
      </c>
      <c r="H442" s="14"/>
      <c r="I442" s="14" t="str">
        <f>IFNA(
vlookup(
  $G442,
  '_Working1_'!$B$2:$G1820,
  5,
  0
),
"-"
)</f>
        <v/>
      </c>
      <c r="J442" s="14" t="str">
        <f>IFNA(
vlookup(
  $G442,
  '_Working1_'!$B$2:$G1820,
  6,
  0
),
"-"
)</f>
        <v/>
      </c>
    </row>
    <row r="443" ht="15.75" customHeight="1">
      <c r="A443" s="27"/>
      <c r="B443" s="27"/>
      <c r="C443" s="27"/>
      <c r="D443" s="27" t="str">
        <f t="shared" si="1"/>
        <v/>
      </c>
      <c r="E443" s="14" t="str">
        <f>IF(
A443,
IFNA(
vlookup(
  D443,
  '_Working2_'!$A$3:$B1441,
  2,
  0
),
0
),
"")</f>
        <v/>
      </c>
      <c r="F443" s="14" t="str">
        <f>IF(
A443,
(E443/1000)*vlookup(
B443,
MasterData!$C$2:$G1000,
4,
0
)
,
"")</f>
        <v/>
      </c>
      <c r="G443" s="14" t="str">
        <f t="shared" si="2"/>
        <v/>
      </c>
      <c r="H443" s="14"/>
      <c r="I443" s="14" t="str">
        <f>IFNA(
vlookup(
  $G443,
  '_Working1_'!$B$2:$G1821,
  5,
  0
),
"-"
)</f>
        <v/>
      </c>
      <c r="J443" s="14" t="str">
        <f>IFNA(
vlookup(
  $G443,
  '_Working1_'!$B$2:$G1821,
  6,
  0
),
"-"
)</f>
        <v/>
      </c>
    </row>
    <row r="444" ht="15.75" customHeight="1">
      <c r="A444" s="27"/>
      <c r="B444" s="27"/>
      <c r="C444" s="27"/>
      <c r="D444" s="27" t="str">
        <f t="shared" si="1"/>
        <v/>
      </c>
      <c r="E444" s="14" t="str">
        <f>IF(
A444,
IFNA(
vlookup(
  D444,
  '_Working2_'!$A$3:$B1442,
  2,
  0
),
0
),
"")</f>
        <v/>
      </c>
      <c r="F444" s="14" t="str">
        <f>IF(
A444,
(E444/1000)*vlookup(
B444,
MasterData!$C$2:$G1000,
4,
0
)
,
"")</f>
        <v/>
      </c>
      <c r="G444" s="14" t="str">
        <f t="shared" si="2"/>
        <v/>
      </c>
      <c r="H444" s="14"/>
      <c r="I444" s="14" t="str">
        <f>IFNA(
vlookup(
  $G444,
  '_Working1_'!$B$2:$G1822,
  5,
  0
),
"-"
)</f>
        <v/>
      </c>
      <c r="J444" s="14" t="str">
        <f>IFNA(
vlookup(
  $G444,
  '_Working1_'!$B$2:$G1822,
  6,
  0
),
"-"
)</f>
        <v/>
      </c>
    </row>
    <row r="445" ht="15.75" customHeight="1">
      <c r="A445" s="27"/>
      <c r="B445" s="27"/>
      <c r="C445" s="27"/>
      <c r="D445" s="27" t="str">
        <f t="shared" si="1"/>
        <v/>
      </c>
      <c r="E445" s="14" t="str">
        <f>IF(
A445,
IFNA(
vlookup(
  D445,
  '_Working2_'!$A$3:$B1443,
  2,
  0
),
0
),
"")</f>
        <v/>
      </c>
      <c r="F445" s="14" t="str">
        <f>IF(
A445,
(E445/1000)*vlookup(
B445,
MasterData!$C$2:$G1000,
4,
0
)
,
"")</f>
        <v/>
      </c>
      <c r="G445" s="14" t="str">
        <f t="shared" si="2"/>
        <v/>
      </c>
      <c r="H445" s="14"/>
      <c r="I445" s="14" t="str">
        <f>IFNA(
vlookup(
  $G445,
  '_Working1_'!$B$2:$G1823,
  5,
  0
),
"-"
)</f>
        <v/>
      </c>
      <c r="J445" s="14" t="str">
        <f>IFNA(
vlookup(
  $G445,
  '_Working1_'!$B$2:$G1823,
  6,
  0
),
"-"
)</f>
        <v/>
      </c>
    </row>
    <row r="446" ht="15.75" customHeight="1">
      <c r="A446" s="27"/>
      <c r="B446" s="27"/>
      <c r="C446" s="27"/>
      <c r="D446" s="27" t="str">
        <f t="shared" si="1"/>
        <v/>
      </c>
      <c r="E446" s="14" t="str">
        <f>IF(
A446,
IFNA(
vlookup(
  D446,
  '_Working2_'!$A$3:$B1444,
  2,
  0
),
0
),
"")</f>
        <v/>
      </c>
      <c r="F446" s="14" t="str">
        <f>IF(
A446,
(E446/1000)*vlookup(
B446,
MasterData!$C$2:$G1000,
4,
0
)
,
"")</f>
        <v/>
      </c>
      <c r="G446" s="14" t="str">
        <f t="shared" si="2"/>
        <v/>
      </c>
      <c r="H446" s="14"/>
      <c r="I446" s="14" t="str">
        <f>IFNA(
vlookup(
  $G446,
  '_Working1_'!$B$2:$G1824,
  5,
  0
),
"-"
)</f>
        <v/>
      </c>
      <c r="J446" s="14" t="str">
        <f>IFNA(
vlookup(
  $G446,
  '_Working1_'!$B$2:$G1824,
  6,
  0
),
"-"
)</f>
        <v/>
      </c>
    </row>
    <row r="447" ht="15.75" customHeight="1">
      <c r="A447" s="27"/>
      <c r="B447" s="27"/>
      <c r="C447" s="27"/>
      <c r="D447" s="27" t="str">
        <f t="shared" si="1"/>
        <v/>
      </c>
      <c r="E447" s="14" t="str">
        <f>IF(
A447,
IFNA(
vlookup(
  D447,
  '_Working2_'!$A$3:$B1445,
  2,
  0
),
0
),
"")</f>
        <v/>
      </c>
      <c r="F447" s="14" t="str">
        <f>IF(
A447,
(E447/1000)*vlookup(
B447,
MasterData!$C$2:$G1000,
4,
0
)
,
"")</f>
        <v/>
      </c>
      <c r="G447" s="14" t="str">
        <f t="shared" si="2"/>
        <v/>
      </c>
      <c r="H447" s="14"/>
      <c r="I447" s="14" t="str">
        <f>IFNA(
vlookup(
  $G447,
  '_Working1_'!$B$2:$G1825,
  5,
  0
),
"-"
)</f>
        <v/>
      </c>
      <c r="J447" s="14" t="str">
        <f>IFNA(
vlookup(
  $G447,
  '_Working1_'!$B$2:$G1825,
  6,
  0
),
"-"
)</f>
        <v/>
      </c>
    </row>
    <row r="448" ht="15.75" customHeight="1">
      <c r="A448" s="27"/>
      <c r="B448" s="27"/>
      <c r="C448" s="27"/>
      <c r="D448" s="27" t="str">
        <f t="shared" si="1"/>
        <v/>
      </c>
      <c r="E448" s="14" t="str">
        <f>IF(
A448,
IFNA(
vlookup(
  D448,
  '_Working2_'!$A$3:$B1446,
  2,
  0
),
0
),
"")</f>
        <v/>
      </c>
      <c r="F448" s="14" t="str">
        <f>IF(
A448,
(E448/1000)*vlookup(
B448,
MasterData!$C$2:$G1000,
4,
0
)
,
"")</f>
        <v/>
      </c>
      <c r="G448" s="14" t="str">
        <f t="shared" si="2"/>
        <v/>
      </c>
      <c r="H448" s="14"/>
      <c r="I448" s="14" t="str">
        <f>IFNA(
vlookup(
  $G448,
  '_Working1_'!$B$2:$G1826,
  5,
  0
),
"-"
)</f>
        <v/>
      </c>
      <c r="J448" s="14" t="str">
        <f>IFNA(
vlookup(
  $G448,
  '_Working1_'!$B$2:$G1826,
  6,
  0
),
"-"
)</f>
        <v/>
      </c>
    </row>
    <row r="449" ht="15.75" customHeight="1">
      <c r="A449" s="27"/>
      <c r="B449" s="27"/>
      <c r="C449" s="27"/>
      <c r="D449" s="27" t="str">
        <f t="shared" si="1"/>
        <v/>
      </c>
      <c r="E449" s="14" t="str">
        <f>IF(
A449,
IFNA(
vlookup(
  D449,
  '_Working2_'!$A$3:$B1447,
  2,
  0
),
0
),
"")</f>
        <v/>
      </c>
      <c r="F449" s="14" t="str">
        <f>IF(
A449,
(E449/1000)*vlookup(
B449,
MasterData!$C$2:$G1000,
4,
0
)
,
"")</f>
        <v/>
      </c>
      <c r="G449" s="14" t="str">
        <f t="shared" si="2"/>
        <v/>
      </c>
      <c r="H449" s="14"/>
      <c r="I449" s="14" t="str">
        <f>IFNA(
vlookup(
  $G449,
  '_Working1_'!$B$2:$G1827,
  5,
  0
),
"-"
)</f>
        <v/>
      </c>
      <c r="J449" s="14" t="str">
        <f>IFNA(
vlookup(
  $G449,
  '_Working1_'!$B$2:$G1827,
  6,
  0
),
"-"
)</f>
        <v/>
      </c>
    </row>
    <row r="450" ht="15.75" customHeight="1">
      <c r="A450" s="27"/>
      <c r="B450" s="27"/>
      <c r="C450" s="27"/>
      <c r="D450" s="27" t="str">
        <f t="shared" si="1"/>
        <v/>
      </c>
      <c r="E450" s="14" t="str">
        <f>IF(
A450,
IFNA(
vlookup(
  D450,
  '_Working2_'!$A$3:$B1448,
  2,
  0
),
0
),
"")</f>
        <v/>
      </c>
      <c r="F450" s="14" t="str">
        <f>IF(
A450,
(E450/1000)*vlookup(
B450,
MasterData!$C$2:$G1000,
4,
0
)
,
"")</f>
        <v/>
      </c>
      <c r="G450" s="14" t="str">
        <f t="shared" si="2"/>
        <v/>
      </c>
      <c r="H450" s="14"/>
      <c r="I450" s="14" t="str">
        <f>IFNA(
vlookup(
  $G450,
  '_Working1_'!$B$2:$G1828,
  5,
  0
),
"-"
)</f>
        <v/>
      </c>
      <c r="J450" s="14" t="str">
        <f>IFNA(
vlookup(
  $G450,
  '_Working1_'!$B$2:$G1828,
  6,
  0
),
"-"
)</f>
        <v/>
      </c>
    </row>
    <row r="451" ht="15.75" customHeight="1">
      <c r="A451" s="27"/>
      <c r="B451" s="27"/>
      <c r="C451" s="27"/>
      <c r="D451" s="27" t="str">
        <f t="shared" si="1"/>
        <v/>
      </c>
      <c r="E451" s="14" t="str">
        <f>IF(
A451,
IFNA(
vlookup(
  D451,
  '_Working2_'!$A$3:$B1449,
  2,
  0
),
0
),
"")</f>
        <v/>
      </c>
      <c r="F451" s="14" t="str">
        <f>IF(
A451,
(E451/1000)*vlookup(
B451,
MasterData!$C$2:$G1000,
4,
0
)
,
"")</f>
        <v/>
      </c>
      <c r="G451" s="14" t="str">
        <f t="shared" si="2"/>
        <v/>
      </c>
      <c r="H451" s="14"/>
      <c r="I451" s="14" t="str">
        <f>IFNA(
vlookup(
  $G451,
  '_Working1_'!$B$2:$G1829,
  5,
  0
),
"-"
)</f>
        <v/>
      </c>
      <c r="J451" s="14" t="str">
        <f>IFNA(
vlookup(
  $G451,
  '_Working1_'!$B$2:$G1829,
  6,
  0
),
"-"
)</f>
        <v/>
      </c>
    </row>
    <row r="452" ht="15.75" customHeight="1">
      <c r="A452" s="27"/>
      <c r="B452" s="27"/>
      <c r="C452" s="27"/>
      <c r="D452" s="27" t="str">
        <f t="shared" si="1"/>
        <v/>
      </c>
      <c r="E452" s="14" t="str">
        <f>IF(
A452,
IFNA(
vlookup(
  D452,
  '_Working2_'!$A$3:$B1450,
  2,
  0
),
0
),
"")</f>
        <v/>
      </c>
      <c r="F452" s="14" t="str">
        <f>IF(
A452,
(E452/1000)*vlookup(
B452,
MasterData!$C$2:$G1000,
4,
0
)
,
"")</f>
        <v/>
      </c>
      <c r="G452" s="14" t="str">
        <f t="shared" si="2"/>
        <v/>
      </c>
      <c r="H452" s="14"/>
      <c r="I452" s="14" t="str">
        <f>IFNA(
vlookup(
  $G452,
  '_Working1_'!$B$2:$G1830,
  5,
  0
),
"-"
)</f>
        <v/>
      </c>
      <c r="J452" s="14" t="str">
        <f>IFNA(
vlookup(
  $G452,
  '_Working1_'!$B$2:$G1830,
  6,
  0
),
"-"
)</f>
        <v/>
      </c>
    </row>
    <row r="453" ht="15.75" customHeight="1">
      <c r="A453" s="27"/>
      <c r="B453" s="27"/>
      <c r="C453" s="27"/>
      <c r="D453" s="27" t="str">
        <f t="shared" si="1"/>
        <v/>
      </c>
      <c r="E453" s="14" t="str">
        <f>IF(
A453,
IFNA(
vlookup(
  D453,
  '_Working2_'!$A$3:$B1451,
  2,
  0
),
0
),
"")</f>
        <v/>
      </c>
      <c r="F453" s="14" t="str">
        <f>IF(
A453,
(E453/1000)*vlookup(
B453,
MasterData!$C$2:$G1000,
4,
0
)
,
"")</f>
        <v/>
      </c>
      <c r="G453" s="14" t="str">
        <f t="shared" si="2"/>
        <v/>
      </c>
      <c r="H453" s="14"/>
      <c r="I453" s="14" t="str">
        <f>IFNA(
vlookup(
  $G453,
  '_Working1_'!$B$2:$G1831,
  5,
  0
),
"-"
)</f>
        <v/>
      </c>
      <c r="J453" s="14" t="str">
        <f>IFNA(
vlookup(
  $G453,
  '_Working1_'!$B$2:$G1831,
  6,
  0
),
"-"
)</f>
        <v/>
      </c>
    </row>
    <row r="454" ht="15.75" customHeight="1">
      <c r="A454" s="27"/>
      <c r="B454" s="27"/>
      <c r="C454" s="27"/>
      <c r="D454" s="27" t="str">
        <f t="shared" si="1"/>
        <v/>
      </c>
      <c r="E454" s="14" t="str">
        <f>IF(
A454,
IFNA(
vlookup(
  D454,
  '_Working2_'!$A$3:$B1452,
  2,
  0
),
0
),
"")</f>
        <v/>
      </c>
      <c r="F454" s="14" t="str">
        <f>IF(
A454,
(E454/1000)*vlookup(
B454,
MasterData!$C$2:$G1000,
4,
0
)
,
"")</f>
        <v/>
      </c>
      <c r="G454" s="14" t="str">
        <f t="shared" si="2"/>
        <v/>
      </c>
      <c r="H454" s="14"/>
      <c r="I454" s="14" t="str">
        <f>IFNA(
vlookup(
  $G454,
  '_Working1_'!$B$2:$G1832,
  5,
  0
),
"-"
)</f>
        <v/>
      </c>
      <c r="J454" s="14" t="str">
        <f>IFNA(
vlookup(
  $G454,
  '_Working1_'!$B$2:$G1832,
  6,
  0
),
"-"
)</f>
        <v/>
      </c>
    </row>
    <row r="455" ht="15.75" customHeight="1">
      <c r="A455" s="27"/>
      <c r="B455" s="27"/>
      <c r="C455" s="27"/>
      <c r="D455" s="27" t="str">
        <f t="shared" si="1"/>
        <v/>
      </c>
      <c r="E455" s="14" t="str">
        <f>IF(
A455,
IFNA(
vlookup(
  D455,
  '_Working2_'!$A$3:$B1453,
  2,
  0
),
0
),
"")</f>
        <v/>
      </c>
      <c r="F455" s="14" t="str">
        <f>IF(
A455,
(E455/1000)*vlookup(
B455,
MasterData!$C$2:$G1000,
4,
0
)
,
"")</f>
        <v/>
      </c>
      <c r="G455" s="14" t="str">
        <f t="shared" si="2"/>
        <v/>
      </c>
      <c r="H455" s="14"/>
      <c r="I455" s="14" t="str">
        <f>IFNA(
vlookup(
  $G455,
  '_Working1_'!$B$2:$G1833,
  5,
  0
),
"-"
)</f>
        <v/>
      </c>
      <c r="J455" s="14" t="str">
        <f>IFNA(
vlookup(
  $G455,
  '_Working1_'!$B$2:$G1833,
  6,
  0
),
"-"
)</f>
        <v/>
      </c>
    </row>
    <row r="456" ht="15.75" customHeight="1">
      <c r="A456" s="27"/>
      <c r="B456" s="27"/>
      <c r="C456" s="27"/>
      <c r="D456" s="27" t="str">
        <f t="shared" si="1"/>
        <v/>
      </c>
      <c r="E456" s="14" t="str">
        <f>IF(
A456,
IFNA(
vlookup(
  D456,
  '_Working2_'!$A$3:$B1454,
  2,
  0
),
0
),
"")</f>
        <v/>
      </c>
      <c r="F456" s="14" t="str">
        <f>IF(
A456,
(E456/1000)*vlookup(
B456,
MasterData!$C$2:$G1000,
4,
0
)
,
"")</f>
        <v/>
      </c>
      <c r="G456" s="14" t="str">
        <f t="shared" si="2"/>
        <v/>
      </c>
      <c r="H456" s="14"/>
      <c r="I456" s="14" t="str">
        <f>IFNA(
vlookup(
  $G456,
  '_Working1_'!$B$2:$G1834,
  5,
  0
),
"-"
)</f>
        <v/>
      </c>
      <c r="J456" s="14" t="str">
        <f>IFNA(
vlookup(
  $G456,
  '_Working1_'!$B$2:$G1834,
  6,
  0
),
"-"
)</f>
        <v/>
      </c>
    </row>
    <row r="457" ht="15.75" customHeight="1">
      <c r="A457" s="27"/>
      <c r="B457" s="27"/>
      <c r="C457" s="27"/>
      <c r="D457" s="27" t="str">
        <f t="shared" si="1"/>
        <v/>
      </c>
      <c r="E457" s="14" t="str">
        <f>IF(
A457,
IFNA(
vlookup(
  D457,
  '_Working2_'!$A$3:$B1455,
  2,
  0
),
0
),
"")</f>
        <v/>
      </c>
      <c r="F457" s="14" t="str">
        <f>IF(
A457,
(E457/1000)*vlookup(
B457,
MasterData!$C$2:$G1000,
4,
0
)
,
"")</f>
        <v/>
      </c>
      <c r="G457" s="14" t="str">
        <f t="shared" si="2"/>
        <v/>
      </c>
      <c r="H457" s="14"/>
      <c r="I457" s="14" t="str">
        <f>IFNA(
vlookup(
  $G457,
  '_Working1_'!$B$2:$G1835,
  5,
  0
),
"-"
)</f>
        <v/>
      </c>
      <c r="J457" s="14" t="str">
        <f>IFNA(
vlookup(
  $G457,
  '_Working1_'!$B$2:$G1835,
  6,
  0
),
"-"
)</f>
        <v/>
      </c>
    </row>
    <row r="458" ht="15.75" customHeight="1">
      <c r="A458" s="27"/>
      <c r="B458" s="27"/>
      <c r="C458" s="27"/>
      <c r="D458" s="27" t="str">
        <f t="shared" si="1"/>
        <v/>
      </c>
      <c r="E458" s="14" t="str">
        <f>IF(
A458,
IFNA(
vlookup(
  D458,
  '_Working2_'!$A$3:$B1456,
  2,
  0
),
0
),
"")</f>
        <v/>
      </c>
      <c r="F458" s="14" t="str">
        <f>IF(
A458,
(E458/1000)*vlookup(
B458,
MasterData!$C$2:$G1000,
4,
0
)
,
"")</f>
        <v/>
      </c>
      <c r="G458" s="14" t="str">
        <f t="shared" si="2"/>
        <v/>
      </c>
      <c r="H458" s="14"/>
      <c r="I458" s="14" t="str">
        <f>IFNA(
vlookup(
  $G458,
  '_Working1_'!$B$2:$G1836,
  5,
  0
),
"-"
)</f>
        <v/>
      </c>
      <c r="J458" s="14" t="str">
        <f>IFNA(
vlookup(
  $G458,
  '_Working1_'!$B$2:$G1836,
  6,
  0
),
"-"
)</f>
        <v/>
      </c>
    </row>
    <row r="459" ht="15.75" customHeight="1">
      <c r="A459" s="27"/>
      <c r="B459" s="27"/>
      <c r="C459" s="27"/>
      <c r="D459" s="27" t="str">
        <f t="shared" si="1"/>
        <v/>
      </c>
      <c r="E459" s="14" t="str">
        <f>IF(
A459,
IFNA(
vlookup(
  D459,
  '_Working2_'!$A$3:$B1457,
  2,
  0
),
0
),
"")</f>
        <v/>
      </c>
      <c r="F459" s="14" t="str">
        <f>IF(
A459,
(E459/1000)*vlookup(
B459,
MasterData!$C$2:$G1000,
4,
0
)
,
"")</f>
        <v/>
      </c>
      <c r="G459" s="14" t="str">
        <f t="shared" si="2"/>
        <v/>
      </c>
      <c r="H459" s="14"/>
      <c r="I459" s="14" t="str">
        <f>IFNA(
vlookup(
  $G459,
  '_Working1_'!$B$2:$G1837,
  5,
  0
),
"-"
)</f>
        <v/>
      </c>
      <c r="J459" s="14" t="str">
        <f>IFNA(
vlookup(
  $G459,
  '_Working1_'!$B$2:$G1837,
  6,
  0
),
"-"
)</f>
        <v/>
      </c>
    </row>
    <row r="460" ht="15.75" customHeight="1">
      <c r="A460" s="27"/>
      <c r="B460" s="27"/>
      <c r="C460" s="27"/>
      <c r="D460" s="27" t="str">
        <f t="shared" si="1"/>
        <v/>
      </c>
      <c r="E460" s="14" t="str">
        <f>IF(
A460,
IFNA(
vlookup(
  D460,
  '_Working2_'!$A$3:$B1458,
  2,
  0
),
0
),
"")</f>
        <v/>
      </c>
      <c r="F460" s="14" t="str">
        <f>IF(
A460,
(E460/1000)*vlookup(
B460,
MasterData!$C$2:$G1000,
4,
0
)
,
"")</f>
        <v/>
      </c>
      <c r="G460" s="14" t="str">
        <f t="shared" si="2"/>
        <v/>
      </c>
      <c r="H460" s="14"/>
      <c r="I460" s="14" t="str">
        <f>IFNA(
vlookup(
  $G460,
  '_Working1_'!$B$2:$G1838,
  5,
  0
),
"-"
)</f>
        <v/>
      </c>
      <c r="J460" s="14" t="str">
        <f>IFNA(
vlookup(
  $G460,
  '_Working1_'!$B$2:$G1838,
  6,
  0
),
"-"
)</f>
        <v/>
      </c>
    </row>
    <row r="461" ht="15.75" customHeight="1">
      <c r="A461" s="27"/>
      <c r="B461" s="27"/>
      <c r="C461" s="27"/>
      <c r="D461" s="27" t="str">
        <f t="shared" si="1"/>
        <v/>
      </c>
      <c r="E461" s="14" t="str">
        <f>IF(
A461,
IFNA(
vlookup(
  D461,
  '_Working2_'!$A$3:$B1459,
  2,
  0
),
0
),
"")</f>
        <v/>
      </c>
      <c r="F461" s="14" t="str">
        <f>IF(
A461,
(E461/1000)*vlookup(
B461,
MasterData!$C$2:$G1000,
4,
0
)
,
"")</f>
        <v/>
      </c>
      <c r="G461" s="14" t="str">
        <f t="shared" si="2"/>
        <v/>
      </c>
      <c r="H461" s="14"/>
      <c r="I461" s="14" t="str">
        <f>IFNA(
vlookup(
  $G461,
  '_Working1_'!$B$2:$G1839,
  5,
  0
),
"-"
)</f>
        <v/>
      </c>
      <c r="J461" s="14" t="str">
        <f>IFNA(
vlookup(
  $G461,
  '_Working1_'!$B$2:$G1839,
  6,
  0
),
"-"
)</f>
        <v/>
      </c>
    </row>
    <row r="462" ht="15.75" customHeight="1">
      <c r="A462" s="27"/>
      <c r="B462" s="27"/>
      <c r="C462" s="27"/>
      <c r="D462" s="27" t="str">
        <f t="shared" si="1"/>
        <v/>
      </c>
      <c r="E462" s="14" t="str">
        <f>IF(
A462,
IFNA(
vlookup(
  D462,
  '_Working2_'!$A$3:$B1460,
  2,
  0
),
0
),
"")</f>
        <v/>
      </c>
      <c r="F462" s="14" t="str">
        <f>IF(
A462,
(E462/1000)*vlookup(
B462,
MasterData!$C$2:$G1000,
4,
0
)
,
"")</f>
        <v/>
      </c>
      <c r="G462" s="14" t="str">
        <f t="shared" si="2"/>
        <v/>
      </c>
      <c r="H462" s="14"/>
      <c r="I462" s="14" t="str">
        <f>IFNA(
vlookup(
  $G462,
  '_Working1_'!$B$2:$G1840,
  5,
  0
),
"-"
)</f>
        <v/>
      </c>
      <c r="J462" s="14" t="str">
        <f>IFNA(
vlookup(
  $G462,
  '_Working1_'!$B$2:$G1840,
  6,
  0
),
"-"
)</f>
        <v/>
      </c>
    </row>
    <row r="463" ht="15.75" customHeight="1">
      <c r="A463" s="27"/>
      <c r="B463" s="27"/>
      <c r="C463" s="27"/>
      <c r="D463" s="27" t="str">
        <f t="shared" si="1"/>
        <v/>
      </c>
      <c r="E463" s="14" t="str">
        <f>IF(
A463,
IFNA(
vlookup(
  D463,
  '_Working2_'!$A$3:$B1461,
  2,
  0
),
0
),
"")</f>
        <v/>
      </c>
      <c r="F463" s="14" t="str">
        <f>IF(
A463,
(E463/1000)*vlookup(
B463,
MasterData!$C$2:$G1000,
4,
0
)
,
"")</f>
        <v/>
      </c>
      <c r="G463" s="14" t="str">
        <f t="shared" si="2"/>
        <v/>
      </c>
      <c r="H463" s="14"/>
      <c r="I463" s="14" t="str">
        <f>IFNA(
vlookup(
  $G463,
  '_Working1_'!$B$2:$G1841,
  5,
  0
),
"-"
)</f>
        <v/>
      </c>
      <c r="J463" s="14" t="str">
        <f>IFNA(
vlookup(
  $G463,
  '_Working1_'!$B$2:$G1841,
  6,
  0
),
"-"
)</f>
        <v/>
      </c>
    </row>
    <row r="464" ht="15.75" customHeight="1">
      <c r="A464" s="27"/>
      <c r="B464" s="27"/>
      <c r="C464" s="27"/>
      <c r="D464" s="27" t="str">
        <f t="shared" si="1"/>
        <v/>
      </c>
      <c r="E464" s="14" t="str">
        <f>IF(
A464,
IFNA(
vlookup(
  D464,
  '_Working2_'!$A$3:$B1462,
  2,
  0
),
0
),
"")</f>
        <v/>
      </c>
      <c r="F464" s="14" t="str">
        <f>IF(
A464,
(E464/1000)*vlookup(
B464,
MasterData!$C$2:$G1000,
4,
0
)
,
"")</f>
        <v/>
      </c>
      <c r="G464" s="14" t="str">
        <f t="shared" si="2"/>
        <v/>
      </c>
      <c r="H464" s="14"/>
      <c r="I464" s="14" t="str">
        <f>IFNA(
vlookup(
  $G464,
  '_Working1_'!$B$2:$G1842,
  5,
  0
),
"-"
)</f>
        <v/>
      </c>
      <c r="J464" s="14" t="str">
        <f>IFNA(
vlookup(
  $G464,
  '_Working1_'!$B$2:$G1842,
  6,
  0
),
"-"
)</f>
        <v/>
      </c>
    </row>
    <row r="465" ht="15.75" customHeight="1">
      <c r="A465" s="27"/>
      <c r="B465" s="27"/>
      <c r="C465" s="27"/>
      <c r="D465" s="27" t="str">
        <f t="shared" si="1"/>
        <v/>
      </c>
      <c r="E465" s="14" t="str">
        <f>IF(
A465,
IFNA(
vlookup(
  D465,
  '_Working2_'!$A$3:$B1463,
  2,
  0
),
0
),
"")</f>
        <v/>
      </c>
      <c r="F465" s="14" t="str">
        <f>IF(
A465,
(E465/1000)*vlookup(
B465,
MasterData!$C$2:$G1000,
4,
0
)
,
"")</f>
        <v/>
      </c>
      <c r="G465" s="14" t="str">
        <f t="shared" si="2"/>
        <v/>
      </c>
      <c r="H465" s="14"/>
      <c r="I465" s="14" t="str">
        <f>IFNA(
vlookup(
  $G465,
  '_Working1_'!$B$2:$G1843,
  5,
  0
),
"-"
)</f>
        <v/>
      </c>
      <c r="J465" s="14" t="str">
        <f>IFNA(
vlookup(
  $G465,
  '_Working1_'!$B$2:$G1843,
  6,
  0
),
"-"
)</f>
        <v/>
      </c>
    </row>
    <row r="466" ht="15.75" customHeight="1">
      <c r="A466" s="27"/>
      <c r="B466" s="27"/>
      <c r="C466" s="27"/>
      <c r="D466" s="27" t="str">
        <f t="shared" si="1"/>
        <v/>
      </c>
      <c r="E466" s="14" t="str">
        <f>IF(
A466,
IFNA(
vlookup(
  D466,
  '_Working2_'!$A$3:$B1464,
  2,
  0
),
0
),
"")</f>
        <v/>
      </c>
      <c r="F466" s="14" t="str">
        <f>IF(
A466,
(E466/1000)*vlookup(
B466,
MasterData!$C$2:$G1000,
4,
0
)
,
"")</f>
        <v/>
      </c>
      <c r="G466" s="14" t="str">
        <f t="shared" si="2"/>
        <v/>
      </c>
      <c r="H466" s="14"/>
      <c r="I466" s="14" t="str">
        <f>IFNA(
vlookup(
  $G466,
  '_Working1_'!$B$2:$G1844,
  5,
  0
),
"-"
)</f>
        <v/>
      </c>
      <c r="J466" s="14" t="str">
        <f>IFNA(
vlookup(
  $G466,
  '_Working1_'!$B$2:$G1844,
  6,
  0
),
"-"
)</f>
        <v/>
      </c>
    </row>
    <row r="467" ht="15.75" customHeight="1">
      <c r="A467" s="27"/>
      <c r="B467" s="27"/>
      <c r="C467" s="27"/>
      <c r="D467" s="27" t="str">
        <f t="shared" si="1"/>
        <v/>
      </c>
      <c r="E467" s="14" t="str">
        <f>IF(
A467,
IFNA(
vlookup(
  D467,
  '_Working2_'!$A$3:$B1465,
  2,
  0
),
0
),
"")</f>
        <v/>
      </c>
      <c r="F467" s="14" t="str">
        <f>IF(
A467,
(E467/1000)*vlookup(
B467,
MasterData!$C$2:$G1000,
4,
0
)
,
"")</f>
        <v/>
      </c>
      <c r="G467" s="14" t="str">
        <f t="shared" si="2"/>
        <v/>
      </c>
      <c r="H467" s="14"/>
      <c r="I467" s="14" t="str">
        <f>IFNA(
vlookup(
  $G467,
  '_Working1_'!$B$2:$G1845,
  5,
  0
),
"-"
)</f>
        <v/>
      </c>
      <c r="J467" s="14" t="str">
        <f>IFNA(
vlookup(
  $G467,
  '_Working1_'!$B$2:$G1845,
  6,
  0
),
"-"
)</f>
        <v/>
      </c>
    </row>
    <row r="468" ht="15.75" customHeight="1">
      <c r="A468" s="27"/>
      <c r="B468" s="27"/>
      <c r="C468" s="27"/>
      <c r="D468" s="27" t="str">
        <f t="shared" si="1"/>
        <v/>
      </c>
      <c r="E468" s="14" t="str">
        <f>IF(
A468,
IFNA(
vlookup(
  D468,
  '_Working2_'!$A$3:$B1466,
  2,
  0
),
0
),
"")</f>
        <v/>
      </c>
      <c r="F468" s="14" t="str">
        <f>IF(
A468,
(E468/1000)*vlookup(
B468,
MasterData!$C$2:$G1000,
4,
0
)
,
"")</f>
        <v/>
      </c>
      <c r="G468" s="14" t="str">
        <f t="shared" si="2"/>
        <v/>
      </c>
      <c r="H468" s="14"/>
      <c r="I468" s="14" t="str">
        <f>IFNA(
vlookup(
  $G468,
  '_Working1_'!$B$2:$G1846,
  5,
  0
),
"-"
)</f>
        <v/>
      </c>
      <c r="J468" s="14" t="str">
        <f>IFNA(
vlookup(
  $G468,
  '_Working1_'!$B$2:$G1846,
  6,
  0
),
"-"
)</f>
        <v/>
      </c>
    </row>
    <row r="469" ht="15.75" customHeight="1">
      <c r="A469" s="27"/>
      <c r="B469" s="27"/>
      <c r="C469" s="27"/>
      <c r="D469" s="27" t="str">
        <f t="shared" si="1"/>
        <v/>
      </c>
      <c r="E469" s="14" t="str">
        <f>IF(
A469,
IFNA(
vlookup(
  D469,
  '_Working2_'!$A$3:$B1467,
  2,
  0
),
0
),
"")</f>
        <v/>
      </c>
      <c r="F469" s="14" t="str">
        <f>IF(
A469,
(E469/1000)*vlookup(
B469,
MasterData!$C$2:$G1000,
4,
0
)
,
"")</f>
        <v/>
      </c>
      <c r="G469" s="14" t="str">
        <f t="shared" si="2"/>
        <v/>
      </c>
      <c r="H469" s="14"/>
      <c r="I469" s="14" t="str">
        <f>IFNA(
vlookup(
  $G469,
  '_Working1_'!$B$2:$G1847,
  5,
  0
),
"-"
)</f>
        <v/>
      </c>
      <c r="J469" s="14" t="str">
        <f>IFNA(
vlookup(
  $G469,
  '_Working1_'!$B$2:$G1847,
  6,
  0
),
"-"
)</f>
        <v/>
      </c>
    </row>
    <row r="470" ht="15.75" customHeight="1">
      <c r="A470" s="27"/>
      <c r="B470" s="27"/>
      <c r="C470" s="27"/>
      <c r="D470" s="27" t="str">
        <f t="shared" si="1"/>
        <v/>
      </c>
      <c r="E470" s="14" t="str">
        <f>IF(
A470,
IFNA(
vlookup(
  D470,
  '_Working2_'!$A$3:$B1468,
  2,
  0
),
0
),
"")</f>
        <v/>
      </c>
      <c r="F470" s="14" t="str">
        <f>IF(
A470,
(E470/1000)*vlookup(
B470,
MasterData!$C$2:$G1000,
4,
0
)
,
"")</f>
        <v/>
      </c>
      <c r="G470" s="14" t="str">
        <f t="shared" si="2"/>
        <v/>
      </c>
      <c r="H470" s="14"/>
      <c r="I470" s="14" t="str">
        <f>IFNA(
vlookup(
  $G470,
  '_Working1_'!$B$2:$G1848,
  5,
  0
),
"-"
)</f>
        <v/>
      </c>
      <c r="J470" s="14" t="str">
        <f>IFNA(
vlookup(
  $G470,
  '_Working1_'!$B$2:$G1848,
  6,
  0
),
"-"
)</f>
        <v/>
      </c>
    </row>
    <row r="471" ht="15.75" customHeight="1">
      <c r="A471" s="27"/>
      <c r="B471" s="27"/>
      <c r="C471" s="27"/>
      <c r="D471" s="27" t="str">
        <f t="shared" si="1"/>
        <v/>
      </c>
      <c r="E471" s="14" t="str">
        <f>IF(
A471,
IFNA(
vlookup(
  D471,
  '_Working2_'!$A$3:$B1469,
  2,
  0
),
0
),
"")</f>
        <v/>
      </c>
      <c r="F471" s="14" t="str">
        <f>IF(
A471,
(E471/1000)*vlookup(
B471,
MasterData!$C$2:$G1000,
4,
0
)
,
"")</f>
        <v/>
      </c>
      <c r="G471" s="14" t="str">
        <f t="shared" si="2"/>
        <v/>
      </c>
      <c r="H471" s="14"/>
      <c r="I471" s="14" t="str">
        <f>IFNA(
vlookup(
  $G471,
  '_Working1_'!$B$2:$G1849,
  5,
  0
),
"-"
)</f>
        <v/>
      </c>
      <c r="J471" s="14" t="str">
        <f>IFNA(
vlookup(
  $G471,
  '_Working1_'!$B$2:$G1849,
  6,
  0
),
"-"
)</f>
        <v/>
      </c>
    </row>
    <row r="472" ht="15.75" customHeight="1">
      <c r="A472" s="27"/>
      <c r="B472" s="27"/>
      <c r="C472" s="27"/>
      <c r="D472" s="27" t="str">
        <f t="shared" si="1"/>
        <v/>
      </c>
      <c r="E472" s="14" t="str">
        <f>IF(
A472,
IFNA(
vlookup(
  D472,
  '_Working2_'!$A$3:$B1470,
  2,
  0
),
0
),
"")</f>
        <v/>
      </c>
      <c r="F472" s="14" t="str">
        <f>IF(
A472,
(E472/1000)*vlookup(
B472,
MasterData!$C$2:$G1000,
4,
0
)
,
"")</f>
        <v/>
      </c>
      <c r="G472" s="14" t="str">
        <f t="shared" si="2"/>
        <v/>
      </c>
      <c r="H472" s="14"/>
      <c r="I472" s="14" t="str">
        <f>IFNA(
vlookup(
  $G472,
  '_Working1_'!$B$2:$G1850,
  5,
  0
),
"-"
)</f>
        <v/>
      </c>
      <c r="J472" s="14" t="str">
        <f>IFNA(
vlookup(
  $G472,
  '_Working1_'!$B$2:$G1850,
  6,
  0
),
"-"
)</f>
        <v/>
      </c>
    </row>
    <row r="473" ht="15.75" customHeight="1">
      <c r="A473" s="27"/>
      <c r="B473" s="27"/>
      <c r="C473" s="27"/>
      <c r="D473" s="27" t="str">
        <f t="shared" si="1"/>
        <v/>
      </c>
      <c r="E473" s="14" t="str">
        <f>IF(
A473,
IFNA(
vlookup(
  D473,
  '_Working2_'!$A$3:$B1471,
  2,
  0
),
0
),
"")</f>
        <v/>
      </c>
      <c r="F473" s="14" t="str">
        <f>IF(
A473,
(E473/1000)*vlookup(
B473,
MasterData!$C$2:$G1000,
4,
0
)
,
"")</f>
        <v/>
      </c>
      <c r="G473" s="14" t="str">
        <f t="shared" si="2"/>
        <v/>
      </c>
      <c r="H473" s="14"/>
      <c r="I473" s="14" t="str">
        <f>IFNA(
vlookup(
  $G473,
  '_Working1_'!$B$2:$G1851,
  5,
  0
),
"-"
)</f>
        <v/>
      </c>
      <c r="J473" s="14" t="str">
        <f>IFNA(
vlookup(
  $G473,
  '_Working1_'!$B$2:$G1851,
  6,
  0
),
"-"
)</f>
        <v/>
      </c>
    </row>
    <row r="474" ht="15.75" customHeight="1">
      <c r="A474" s="27"/>
      <c r="B474" s="27"/>
      <c r="C474" s="27"/>
      <c r="D474" s="27" t="str">
        <f t="shared" si="1"/>
        <v/>
      </c>
      <c r="E474" s="14" t="str">
        <f>IF(
A474,
IFNA(
vlookup(
  D474,
  '_Working2_'!$A$3:$B1472,
  2,
  0
),
0
),
"")</f>
        <v/>
      </c>
      <c r="F474" s="14" t="str">
        <f>IF(
A474,
(E474/1000)*vlookup(
B474,
MasterData!$C$2:$G1000,
4,
0
)
,
"")</f>
        <v/>
      </c>
      <c r="G474" s="14" t="str">
        <f t="shared" si="2"/>
        <v/>
      </c>
      <c r="H474" s="14"/>
      <c r="I474" s="14" t="str">
        <f>IFNA(
vlookup(
  $G474,
  '_Working1_'!$B$2:$G1852,
  5,
  0
),
"-"
)</f>
        <v/>
      </c>
      <c r="J474" s="14" t="str">
        <f>IFNA(
vlookup(
  $G474,
  '_Working1_'!$B$2:$G1852,
  6,
  0
),
"-"
)</f>
        <v/>
      </c>
    </row>
    <row r="475" ht="15.75" customHeight="1">
      <c r="A475" s="27"/>
      <c r="B475" s="27"/>
      <c r="C475" s="27"/>
      <c r="D475" s="27" t="str">
        <f t="shared" si="1"/>
        <v/>
      </c>
      <c r="E475" s="14" t="str">
        <f>IF(
A475,
IFNA(
vlookup(
  D475,
  '_Working2_'!$A$3:$B1473,
  2,
  0
),
0
),
"")</f>
        <v/>
      </c>
      <c r="F475" s="14" t="str">
        <f>IF(
A475,
(E475/1000)*vlookup(
B475,
MasterData!$C$2:$G1000,
4,
0
)
,
"")</f>
        <v/>
      </c>
      <c r="G475" s="14" t="str">
        <f t="shared" si="2"/>
        <v/>
      </c>
      <c r="H475" s="14"/>
      <c r="I475" s="14" t="str">
        <f>IFNA(
vlookup(
  $G475,
  '_Working1_'!$B$2:$G1853,
  5,
  0
),
"-"
)</f>
        <v/>
      </c>
      <c r="J475" s="14" t="str">
        <f>IFNA(
vlookup(
  $G475,
  '_Working1_'!$B$2:$G1853,
  6,
  0
),
"-"
)</f>
        <v/>
      </c>
    </row>
    <row r="476" ht="15.75" customHeight="1">
      <c r="A476" s="27"/>
      <c r="B476" s="27"/>
      <c r="C476" s="27"/>
      <c r="D476" s="27" t="str">
        <f t="shared" si="1"/>
        <v/>
      </c>
      <c r="E476" s="14" t="str">
        <f>IF(
A476,
IFNA(
vlookup(
  D476,
  '_Working2_'!$A$3:$B1474,
  2,
  0
),
0
),
"")</f>
        <v/>
      </c>
      <c r="F476" s="14" t="str">
        <f>IF(
A476,
(E476/1000)*vlookup(
B476,
MasterData!$C$2:$G1000,
4,
0
)
,
"")</f>
        <v/>
      </c>
      <c r="G476" s="14" t="str">
        <f t="shared" si="2"/>
        <v/>
      </c>
      <c r="H476" s="14"/>
      <c r="I476" s="14" t="str">
        <f>IFNA(
vlookup(
  $G476,
  '_Working1_'!$B$2:$G1854,
  5,
  0
),
"-"
)</f>
        <v/>
      </c>
      <c r="J476" s="14" t="str">
        <f>IFNA(
vlookup(
  $G476,
  '_Working1_'!$B$2:$G1854,
  6,
  0
),
"-"
)</f>
        <v/>
      </c>
    </row>
    <row r="477" ht="15.75" customHeight="1">
      <c r="A477" s="27"/>
      <c r="B477" s="27"/>
      <c r="C477" s="27"/>
      <c r="D477" s="27" t="str">
        <f t="shared" si="1"/>
        <v/>
      </c>
      <c r="E477" s="14" t="str">
        <f>IF(
A477,
IFNA(
vlookup(
  D477,
  '_Working2_'!$A$3:$B1475,
  2,
  0
),
0
),
"")</f>
        <v/>
      </c>
      <c r="F477" s="14" t="str">
        <f>IF(
A477,
(E477/1000)*vlookup(
B477,
MasterData!$C$2:$G1000,
4,
0
)
,
"")</f>
        <v/>
      </c>
      <c r="G477" s="14" t="str">
        <f t="shared" si="2"/>
        <v/>
      </c>
      <c r="H477" s="14"/>
      <c r="I477" s="14" t="str">
        <f>IFNA(
vlookup(
  $G477,
  '_Working1_'!$B$2:$G1855,
  5,
  0
),
"-"
)</f>
        <v/>
      </c>
      <c r="J477" s="14" t="str">
        <f>IFNA(
vlookup(
  $G477,
  '_Working1_'!$B$2:$G1855,
  6,
  0
),
"-"
)</f>
        <v/>
      </c>
    </row>
    <row r="478" ht="15.75" customHeight="1">
      <c r="A478" s="27"/>
      <c r="B478" s="27"/>
      <c r="C478" s="27"/>
      <c r="D478" s="27" t="str">
        <f t="shared" si="1"/>
        <v/>
      </c>
      <c r="E478" s="14" t="str">
        <f>IF(
A478,
IFNA(
vlookup(
  D478,
  '_Working2_'!$A$3:$B1476,
  2,
  0
),
0
),
"")</f>
        <v/>
      </c>
      <c r="F478" s="14" t="str">
        <f>IF(
A478,
(E478/1000)*vlookup(
B478,
MasterData!$C$2:$G1000,
4,
0
)
,
"")</f>
        <v/>
      </c>
      <c r="G478" s="14" t="str">
        <f t="shared" si="2"/>
        <v/>
      </c>
      <c r="H478" s="14"/>
      <c r="I478" s="14" t="str">
        <f>IFNA(
vlookup(
  $G478,
  '_Working1_'!$B$2:$G1856,
  5,
  0
),
"-"
)</f>
        <v/>
      </c>
      <c r="J478" s="14" t="str">
        <f>IFNA(
vlookup(
  $G478,
  '_Working1_'!$B$2:$G1856,
  6,
  0
),
"-"
)</f>
        <v/>
      </c>
    </row>
    <row r="479" ht="15.75" customHeight="1">
      <c r="A479" s="27"/>
      <c r="B479" s="27"/>
      <c r="C479" s="27"/>
      <c r="D479" s="27" t="str">
        <f t="shared" si="1"/>
        <v/>
      </c>
      <c r="E479" s="14" t="str">
        <f>IF(
A479,
IFNA(
vlookup(
  D479,
  '_Working2_'!$A$3:$B1477,
  2,
  0
),
0
),
"")</f>
        <v/>
      </c>
      <c r="F479" s="14" t="str">
        <f>IF(
A479,
(E479/1000)*vlookup(
B479,
MasterData!$C$2:$G1000,
4,
0
)
,
"")</f>
        <v/>
      </c>
      <c r="G479" s="14" t="str">
        <f t="shared" si="2"/>
        <v/>
      </c>
      <c r="H479" s="14"/>
      <c r="I479" s="14" t="str">
        <f>IFNA(
vlookup(
  $G479,
  '_Working1_'!$B$2:$G1857,
  5,
  0
),
"-"
)</f>
        <v/>
      </c>
      <c r="J479" s="14" t="str">
        <f>IFNA(
vlookup(
  $G479,
  '_Working1_'!$B$2:$G1857,
  6,
  0
),
"-"
)</f>
        <v/>
      </c>
    </row>
    <row r="480" ht="15.75" customHeight="1">
      <c r="A480" s="27"/>
      <c r="B480" s="27"/>
      <c r="C480" s="27"/>
      <c r="D480" s="27" t="str">
        <f t="shared" si="1"/>
        <v/>
      </c>
      <c r="E480" s="14" t="str">
        <f>IF(
A480,
IFNA(
vlookup(
  D480,
  '_Working2_'!$A$3:$B1478,
  2,
  0
),
0
),
"")</f>
        <v/>
      </c>
      <c r="F480" s="14" t="str">
        <f>IF(
A480,
(E480/1000)*vlookup(
B480,
MasterData!$C$2:$G1000,
4,
0
)
,
"")</f>
        <v/>
      </c>
      <c r="G480" s="14" t="str">
        <f t="shared" si="2"/>
        <v/>
      </c>
      <c r="H480" s="14"/>
      <c r="I480" s="14" t="str">
        <f>IFNA(
vlookup(
  $G480,
  '_Working1_'!$B$2:$G1858,
  5,
  0
),
"-"
)</f>
        <v/>
      </c>
      <c r="J480" s="14" t="str">
        <f>IFNA(
vlookup(
  $G480,
  '_Working1_'!$B$2:$G1858,
  6,
  0
),
"-"
)</f>
        <v/>
      </c>
    </row>
    <row r="481" ht="15.75" customHeight="1">
      <c r="A481" s="27"/>
      <c r="B481" s="27"/>
      <c r="C481" s="27"/>
      <c r="D481" s="27" t="str">
        <f t="shared" si="1"/>
        <v/>
      </c>
      <c r="E481" s="14" t="str">
        <f>IF(
A481,
IFNA(
vlookup(
  D481,
  '_Working2_'!$A$3:$B1479,
  2,
  0
),
0
),
"")</f>
        <v/>
      </c>
      <c r="F481" s="14" t="str">
        <f>IF(
A481,
(E481/1000)*vlookup(
B481,
MasterData!$C$2:$G1000,
4,
0
)
,
"")</f>
        <v/>
      </c>
      <c r="G481" s="14" t="str">
        <f t="shared" si="2"/>
        <v/>
      </c>
      <c r="H481" s="14"/>
      <c r="I481" s="14" t="str">
        <f>IFNA(
vlookup(
  $G481,
  '_Working1_'!$B$2:$G1859,
  5,
  0
),
"-"
)</f>
        <v/>
      </c>
      <c r="J481" s="14" t="str">
        <f>IFNA(
vlookup(
  $G481,
  '_Working1_'!$B$2:$G1859,
  6,
  0
),
"-"
)</f>
        <v/>
      </c>
    </row>
    <row r="482" ht="15.75" customHeight="1">
      <c r="A482" s="27"/>
      <c r="B482" s="27"/>
      <c r="C482" s="27"/>
      <c r="D482" s="27" t="str">
        <f t="shared" si="1"/>
        <v/>
      </c>
      <c r="E482" s="14" t="str">
        <f>IF(
A482,
IFNA(
vlookup(
  D482,
  '_Working2_'!$A$3:$B1480,
  2,
  0
),
0
),
"")</f>
        <v/>
      </c>
      <c r="F482" s="14" t="str">
        <f>IF(
A482,
(E482/1000)*vlookup(
B482,
MasterData!$C$2:$G1000,
4,
0
)
,
"")</f>
        <v/>
      </c>
      <c r="G482" s="14" t="str">
        <f t="shared" si="2"/>
        <v/>
      </c>
      <c r="H482" s="14"/>
      <c r="I482" s="14" t="str">
        <f>IFNA(
vlookup(
  $G482,
  '_Working1_'!$B$2:$G1860,
  5,
  0
),
"-"
)</f>
        <v/>
      </c>
      <c r="J482" s="14" t="str">
        <f>IFNA(
vlookup(
  $G482,
  '_Working1_'!$B$2:$G1860,
  6,
  0
),
"-"
)</f>
        <v/>
      </c>
    </row>
    <row r="483" ht="15.75" customHeight="1">
      <c r="A483" s="27"/>
      <c r="B483" s="27"/>
      <c r="C483" s="27"/>
      <c r="D483" s="27" t="str">
        <f t="shared" si="1"/>
        <v/>
      </c>
      <c r="E483" s="14" t="str">
        <f>IF(
A483,
IFNA(
vlookup(
  D483,
  '_Working2_'!$A$3:$B1481,
  2,
  0
),
0
),
"")</f>
        <v/>
      </c>
      <c r="F483" s="14" t="str">
        <f>IF(
A483,
(E483/1000)*vlookup(
B483,
MasterData!$C$2:$G1000,
4,
0
)
,
"")</f>
        <v/>
      </c>
      <c r="G483" s="14" t="str">
        <f t="shared" si="2"/>
        <v/>
      </c>
      <c r="H483" s="14"/>
      <c r="I483" s="14" t="str">
        <f>IFNA(
vlookup(
  $G483,
  '_Working1_'!$B$2:$G1861,
  5,
  0
),
"-"
)</f>
        <v/>
      </c>
      <c r="J483" s="14" t="str">
        <f>IFNA(
vlookup(
  $G483,
  '_Working1_'!$B$2:$G1861,
  6,
  0
),
"-"
)</f>
        <v/>
      </c>
    </row>
    <row r="484" ht="15.75" customHeight="1">
      <c r="A484" s="27"/>
      <c r="B484" s="27"/>
      <c r="C484" s="27"/>
      <c r="D484" s="27" t="str">
        <f t="shared" si="1"/>
        <v/>
      </c>
      <c r="E484" s="14" t="str">
        <f>IF(
A484,
IFNA(
vlookup(
  D484,
  '_Working2_'!$A$3:$B1482,
  2,
  0
),
0
),
"")</f>
        <v/>
      </c>
      <c r="F484" s="14" t="str">
        <f>IF(
A484,
(E484/1000)*vlookup(
B484,
MasterData!$C$2:$G1000,
4,
0
)
,
"")</f>
        <v/>
      </c>
      <c r="G484" s="14" t="str">
        <f t="shared" si="2"/>
        <v/>
      </c>
      <c r="H484" s="14"/>
      <c r="I484" s="14" t="str">
        <f>IFNA(
vlookup(
  $G484,
  '_Working1_'!$B$2:$G1862,
  5,
  0
),
"-"
)</f>
        <v/>
      </c>
      <c r="J484" s="14" t="str">
        <f>IFNA(
vlookup(
  $G484,
  '_Working1_'!$B$2:$G1862,
  6,
  0
),
"-"
)</f>
        <v/>
      </c>
    </row>
    <row r="485" ht="15.75" customHeight="1">
      <c r="A485" s="27"/>
      <c r="B485" s="27"/>
      <c r="C485" s="27"/>
      <c r="D485" s="27" t="str">
        <f t="shared" si="1"/>
        <v/>
      </c>
      <c r="E485" s="14" t="str">
        <f>IF(
A485,
IFNA(
vlookup(
  D485,
  '_Working2_'!$A$3:$B1483,
  2,
  0
),
0
),
"")</f>
        <v/>
      </c>
      <c r="F485" s="14" t="str">
        <f>IF(
A485,
(E485/1000)*vlookup(
B485,
MasterData!$C$2:$G1000,
4,
0
)
,
"")</f>
        <v/>
      </c>
      <c r="G485" s="14" t="str">
        <f t="shared" si="2"/>
        <v/>
      </c>
      <c r="H485" s="14"/>
      <c r="I485" s="14" t="str">
        <f>IFNA(
vlookup(
  $G485,
  '_Working1_'!$B$2:$G1863,
  5,
  0
),
"-"
)</f>
        <v/>
      </c>
      <c r="J485" s="14" t="str">
        <f>IFNA(
vlookup(
  $G485,
  '_Working1_'!$B$2:$G1863,
  6,
  0
),
"-"
)</f>
        <v/>
      </c>
    </row>
    <row r="486" ht="15.75" customHeight="1">
      <c r="A486" s="27"/>
      <c r="B486" s="27"/>
      <c r="C486" s="27"/>
      <c r="D486" s="27" t="str">
        <f t="shared" si="1"/>
        <v/>
      </c>
      <c r="E486" s="14" t="str">
        <f>IF(
A486,
IFNA(
vlookup(
  D486,
  '_Working2_'!$A$3:$B1484,
  2,
  0
),
0
),
"")</f>
        <v/>
      </c>
      <c r="F486" s="14" t="str">
        <f>IF(
A486,
(E486/1000)*vlookup(
B486,
MasterData!$C$2:$G1000,
4,
0
)
,
"")</f>
        <v/>
      </c>
      <c r="G486" s="14" t="str">
        <f t="shared" si="2"/>
        <v/>
      </c>
      <c r="H486" s="14"/>
      <c r="I486" s="14" t="str">
        <f>IFNA(
vlookup(
  $G486,
  '_Working1_'!$B$2:$G1864,
  5,
  0
),
"-"
)</f>
        <v/>
      </c>
      <c r="J486" s="14" t="str">
        <f>IFNA(
vlookup(
  $G486,
  '_Working1_'!$B$2:$G1864,
  6,
  0
),
"-"
)</f>
        <v/>
      </c>
    </row>
    <row r="487" ht="15.75" customHeight="1">
      <c r="A487" s="27"/>
      <c r="B487" s="27"/>
      <c r="C487" s="27"/>
      <c r="D487" s="27" t="str">
        <f t="shared" si="1"/>
        <v/>
      </c>
      <c r="E487" s="14" t="str">
        <f>IF(
A487,
IFNA(
vlookup(
  D487,
  '_Working2_'!$A$3:$B1485,
  2,
  0
),
0
),
"")</f>
        <v/>
      </c>
      <c r="F487" s="14" t="str">
        <f>IF(
A487,
(E487/1000)*vlookup(
B487,
MasterData!$C$2:$G1000,
4,
0
)
,
"")</f>
        <v/>
      </c>
      <c r="G487" s="14" t="str">
        <f t="shared" si="2"/>
        <v/>
      </c>
      <c r="H487" s="14"/>
      <c r="I487" s="14" t="str">
        <f>IFNA(
vlookup(
  $G487,
  '_Working1_'!$B$2:$G1865,
  5,
  0
),
"-"
)</f>
        <v/>
      </c>
      <c r="J487" s="14" t="str">
        <f>IFNA(
vlookup(
  $G487,
  '_Working1_'!$B$2:$G1865,
  6,
  0
),
"-"
)</f>
        <v/>
      </c>
    </row>
    <row r="488" ht="15.75" customHeight="1">
      <c r="A488" s="27"/>
      <c r="B488" s="27"/>
      <c r="C488" s="27"/>
      <c r="D488" s="27" t="str">
        <f t="shared" si="1"/>
        <v/>
      </c>
      <c r="E488" s="14" t="str">
        <f>IF(
A488,
IFNA(
vlookup(
  D488,
  '_Working2_'!$A$3:$B1486,
  2,
  0
),
0
),
"")</f>
        <v/>
      </c>
      <c r="F488" s="14" t="str">
        <f>IF(
A488,
(E488/1000)*vlookup(
B488,
MasterData!$C$2:$G1000,
4,
0
)
,
"")</f>
        <v/>
      </c>
      <c r="G488" s="14" t="str">
        <f t="shared" si="2"/>
        <v/>
      </c>
      <c r="H488" s="14"/>
      <c r="I488" s="14" t="str">
        <f>IFNA(
vlookup(
  $G488,
  '_Working1_'!$B$2:$G1866,
  5,
  0
),
"-"
)</f>
        <v/>
      </c>
      <c r="J488" s="14" t="str">
        <f>IFNA(
vlookup(
  $G488,
  '_Working1_'!$B$2:$G1866,
  6,
  0
),
"-"
)</f>
        <v/>
      </c>
    </row>
    <row r="489" ht="15.75" customHeight="1">
      <c r="A489" s="27"/>
      <c r="B489" s="27"/>
      <c r="C489" s="27"/>
      <c r="D489" s="27" t="str">
        <f t="shared" si="1"/>
        <v/>
      </c>
      <c r="E489" s="14" t="str">
        <f>IF(
A489,
IFNA(
vlookup(
  D489,
  '_Working2_'!$A$3:$B1487,
  2,
  0
),
0
),
"")</f>
        <v/>
      </c>
      <c r="F489" s="14" t="str">
        <f>IF(
A489,
(E489/1000)*vlookup(
B489,
MasterData!$C$2:$G1000,
4,
0
)
,
"")</f>
        <v/>
      </c>
      <c r="G489" s="14" t="str">
        <f t="shared" si="2"/>
        <v/>
      </c>
      <c r="H489" s="14"/>
      <c r="I489" s="14" t="str">
        <f>IFNA(
vlookup(
  $G489,
  '_Working1_'!$B$2:$G1867,
  5,
  0
),
"-"
)</f>
        <v/>
      </c>
      <c r="J489" s="14" t="str">
        <f>IFNA(
vlookup(
  $G489,
  '_Working1_'!$B$2:$G1867,
  6,
  0
),
"-"
)</f>
        <v/>
      </c>
    </row>
    <row r="490" ht="15.75" customHeight="1">
      <c r="A490" s="27"/>
      <c r="B490" s="27"/>
      <c r="C490" s="27"/>
      <c r="D490" s="27" t="str">
        <f t="shared" si="1"/>
        <v/>
      </c>
      <c r="E490" s="14" t="str">
        <f>IF(
A490,
IFNA(
vlookup(
  D490,
  '_Working2_'!$A$3:$B1488,
  2,
  0
),
0
),
"")</f>
        <v/>
      </c>
      <c r="F490" s="14" t="str">
        <f>IF(
A490,
(E490/1000)*vlookup(
B490,
MasterData!$C$2:$G1000,
4,
0
)
,
"")</f>
        <v/>
      </c>
      <c r="G490" s="14" t="str">
        <f t="shared" si="2"/>
        <v/>
      </c>
      <c r="H490" s="14"/>
      <c r="I490" s="14" t="str">
        <f>IFNA(
vlookup(
  $G490,
  '_Working1_'!$B$2:$G1868,
  5,
  0
),
"-"
)</f>
        <v/>
      </c>
      <c r="J490" s="14" t="str">
        <f>IFNA(
vlookup(
  $G490,
  '_Working1_'!$B$2:$G1868,
  6,
  0
),
"-"
)</f>
        <v/>
      </c>
    </row>
    <row r="491" ht="15.75" customHeight="1">
      <c r="A491" s="27"/>
      <c r="B491" s="27"/>
      <c r="C491" s="27"/>
      <c r="D491" s="27" t="str">
        <f t="shared" si="1"/>
        <v/>
      </c>
      <c r="E491" s="14" t="str">
        <f>IF(
A491,
IFNA(
vlookup(
  D491,
  '_Working2_'!$A$3:$B1489,
  2,
  0
),
0
),
"")</f>
        <v/>
      </c>
      <c r="F491" s="14" t="str">
        <f>IF(
A491,
(E491/1000)*vlookup(
B491,
MasterData!$C$2:$G1000,
4,
0
)
,
"")</f>
        <v/>
      </c>
      <c r="G491" s="14" t="str">
        <f t="shared" si="2"/>
        <v/>
      </c>
      <c r="H491" s="14"/>
      <c r="I491" s="14" t="str">
        <f>IFNA(
vlookup(
  $G491,
  '_Working1_'!$B$2:$G1869,
  5,
  0
),
"-"
)</f>
        <v/>
      </c>
      <c r="J491" s="14" t="str">
        <f>IFNA(
vlookup(
  $G491,
  '_Working1_'!$B$2:$G1869,
  6,
  0
),
"-"
)</f>
        <v/>
      </c>
    </row>
    <row r="492" ht="15.75" customHeight="1">
      <c r="A492" s="27"/>
      <c r="B492" s="27"/>
      <c r="C492" s="27"/>
      <c r="D492" s="27" t="str">
        <f t="shared" si="1"/>
        <v/>
      </c>
      <c r="E492" s="14" t="str">
        <f>IF(
A492,
IFNA(
vlookup(
  D492,
  '_Working2_'!$A$3:$B1490,
  2,
  0
),
0
),
"")</f>
        <v/>
      </c>
      <c r="F492" s="14" t="str">
        <f>IF(
A492,
(E492/1000)*vlookup(
B492,
MasterData!$C$2:$G1000,
4,
0
)
,
"")</f>
        <v/>
      </c>
      <c r="G492" s="14" t="str">
        <f t="shared" si="2"/>
        <v/>
      </c>
      <c r="H492" s="14"/>
      <c r="I492" s="14" t="str">
        <f>IFNA(
vlookup(
  $G492,
  '_Working1_'!$B$2:$G1870,
  5,
  0
),
"-"
)</f>
        <v/>
      </c>
      <c r="J492" s="14" t="str">
        <f>IFNA(
vlookup(
  $G492,
  '_Working1_'!$B$2:$G1870,
  6,
  0
),
"-"
)</f>
        <v/>
      </c>
    </row>
    <row r="493" ht="15.75" customHeight="1">
      <c r="A493" s="27"/>
      <c r="B493" s="27"/>
      <c r="C493" s="27"/>
      <c r="D493" s="27" t="str">
        <f t="shared" si="1"/>
        <v/>
      </c>
      <c r="E493" s="14" t="str">
        <f>IF(
A493,
IFNA(
vlookup(
  D493,
  '_Working2_'!$A$3:$B1491,
  2,
  0
),
0
),
"")</f>
        <v/>
      </c>
      <c r="F493" s="14" t="str">
        <f>IF(
A493,
(E493/1000)*vlookup(
B493,
MasterData!$C$2:$G1000,
4,
0
)
,
"")</f>
        <v/>
      </c>
      <c r="G493" s="14" t="str">
        <f t="shared" si="2"/>
        <v/>
      </c>
      <c r="H493" s="14"/>
      <c r="I493" s="14" t="str">
        <f>IFNA(
vlookup(
  $G493,
  '_Working1_'!$B$2:$G1871,
  5,
  0
),
"-"
)</f>
        <v/>
      </c>
      <c r="J493" s="14" t="str">
        <f>IFNA(
vlookup(
  $G493,
  '_Working1_'!$B$2:$G1871,
  6,
  0
),
"-"
)</f>
        <v/>
      </c>
    </row>
    <row r="494" ht="15.75" customHeight="1">
      <c r="A494" s="27"/>
      <c r="B494" s="27"/>
      <c r="C494" s="27"/>
      <c r="D494" s="27" t="str">
        <f t="shared" si="1"/>
        <v/>
      </c>
      <c r="E494" s="14" t="str">
        <f>IF(
A494,
IFNA(
vlookup(
  D494,
  '_Working2_'!$A$3:$B1492,
  2,
  0
),
0
),
"")</f>
        <v/>
      </c>
      <c r="F494" s="14" t="str">
        <f>IF(
A494,
(E494/1000)*vlookup(
B494,
MasterData!$C$2:$G1000,
4,
0
)
,
"")</f>
        <v/>
      </c>
      <c r="G494" s="14" t="str">
        <f t="shared" si="2"/>
        <v/>
      </c>
      <c r="H494" s="14"/>
      <c r="I494" s="14" t="str">
        <f>IFNA(
vlookup(
  $G494,
  '_Working1_'!$B$2:$G1872,
  5,
  0
),
"-"
)</f>
        <v/>
      </c>
      <c r="J494" s="14" t="str">
        <f>IFNA(
vlookup(
  $G494,
  '_Working1_'!$B$2:$G1872,
  6,
  0
),
"-"
)</f>
        <v/>
      </c>
    </row>
    <row r="495" ht="15.75" customHeight="1">
      <c r="A495" s="27"/>
      <c r="B495" s="27"/>
      <c r="C495" s="27"/>
      <c r="D495" s="27" t="str">
        <f t="shared" si="1"/>
        <v/>
      </c>
      <c r="E495" s="14" t="str">
        <f>IF(
A495,
IFNA(
vlookup(
  D495,
  '_Working2_'!$A$3:$B1493,
  2,
  0
),
0
),
"")</f>
        <v/>
      </c>
      <c r="F495" s="14" t="str">
        <f>IF(
A495,
(E495/1000)*vlookup(
B495,
MasterData!$C$2:$G1000,
4,
0
)
,
"")</f>
        <v/>
      </c>
      <c r="G495" s="14" t="str">
        <f t="shared" si="2"/>
        <v/>
      </c>
      <c r="H495" s="14"/>
      <c r="I495" s="14" t="str">
        <f>IFNA(
vlookup(
  $G495,
  '_Working1_'!$B$2:$G1873,
  5,
  0
),
"-"
)</f>
        <v/>
      </c>
      <c r="J495" s="14" t="str">
        <f>IFNA(
vlookup(
  $G495,
  '_Working1_'!$B$2:$G1873,
  6,
  0
),
"-"
)</f>
        <v/>
      </c>
    </row>
    <row r="496" ht="15.75" customHeight="1">
      <c r="A496" s="27"/>
      <c r="B496" s="27"/>
      <c r="C496" s="27"/>
      <c r="D496" s="27" t="str">
        <f t="shared" si="1"/>
        <v/>
      </c>
      <c r="E496" s="14" t="str">
        <f>IF(
A496,
IFNA(
vlookup(
  D496,
  '_Working2_'!$A$3:$B1494,
  2,
  0
),
0
),
"")</f>
        <v/>
      </c>
      <c r="F496" s="14" t="str">
        <f>IF(
A496,
(E496/1000)*vlookup(
B496,
MasterData!$C$2:$G1000,
4,
0
)
,
"")</f>
        <v/>
      </c>
      <c r="G496" s="14" t="str">
        <f t="shared" si="2"/>
        <v/>
      </c>
      <c r="H496" s="14"/>
      <c r="I496" s="14" t="str">
        <f>IFNA(
vlookup(
  $G496,
  '_Working1_'!$B$2:$G1874,
  5,
  0
),
"-"
)</f>
        <v/>
      </c>
      <c r="J496" s="14" t="str">
        <f>IFNA(
vlookup(
  $G496,
  '_Working1_'!$B$2:$G1874,
  6,
  0
),
"-"
)</f>
        <v/>
      </c>
    </row>
    <row r="497" ht="15.75" customHeight="1">
      <c r="A497" s="27"/>
      <c r="B497" s="27"/>
      <c r="C497" s="27"/>
      <c r="D497" s="27" t="str">
        <f t="shared" si="1"/>
        <v/>
      </c>
      <c r="E497" s="14" t="str">
        <f>IF(
A497,
IFNA(
vlookup(
  D497,
  '_Working2_'!$A$3:$B1495,
  2,
  0
),
0
),
"")</f>
        <v/>
      </c>
      <c r="F497" s="14" t="str">
        <f>IF(
A497,
(E497/1000)*vlookup(
B497,
MasterData!$C$2:$G1000,
4,
0
)
,
"")</f>
        <v/>
      </c>
      <c r="G497" s="14" t="str">
        <f t="shared" si="2"/>
        <v/>
      </c>
      <c r="H497" s="14"/>
      <c r="I497" s="14" t="str">
        <f>IFNA(
vlookup(
  $G497,
  '_Working1_'!$B$2:$G1875,
  5,
  0
),
"-"
)</f>
        <v/>
      </c>
      <c r="J497" s="14" t="str">
        <f>IFNA(
vlookup(
  $G497,
  '_Working1_'!$B$2:$G1875,
  6,
  0
),
"-"
)</f>
        <v/>
      </c>
    </row>
    <row r="498" ht="15.75" customHeight="1">
      <c r="A498" s="27"/>
      <c r="B498" s="27"/>
      <c r="C498" s="27"/>
      <c r="D498" s="27" t="str">
        <f t="shared" si="1"/>
        <v/>
      </c>
      <c r="E498" s="14" t="str">
        <f>IF(
A498,
IFNA(
vlookup(
  D498,
  '_Working2_'!$A$3:$B1496,
  2,
  0
),
0
),
"")</f>
        <v/>
      </c>
      <c r="F498" s="14" t="str">
        <f>IF(
A498,
(E498/1000)*vlookup(
B498,
MasterData!$C$2:$G1000,
4,
0
)
,
"")</f>
        <v/>
      </c>
      <c r="G498" s="14" t="str">
        <f t="shared" si="2"/>
        <v/>
      </c>
      <c r="H498" s="14"/>
      <c r="I498" s="14" t="str">
        <f>IFNA(
vlookup(
  $G498,
  '_Working1_'!$B$2:$G1876,
  5,
  0
),
"-"
)</f>
        <v/>
      </c>
      <c r="J498" s="14" t="str">
        <f>IFNA(
vlookup(
  $G498,
  '_Working1_'!$B$2:$G1876,
  6,
  0
),
"-"
)</f>
        <v/>
      </c>
    </row>
    <row r="499" ht="15.75" customHeight="1">
      <c r="A499" s="27"/>
      <c r="B499" s="27"/>
      <c r="C499" s="27"/>
      <c r="D499" s="27" t="str">
        <f t="shared" si="1"/>
        <v/>
      </c>
      <c r="E499" s="14" t="str">
        <f>IF(
A499,
IFNA(
vlookup(
  D499,
  '_Working2_'!$A$3:$B1497,
  2,
  0
),
0
),
"")</f>
        <v/>
      </c>
      <c r="F499" s="14" t="str">
        <f>IF(
A499,
(E499/1000)*vlookup(
B499,
MasterData!$C$2:$G1000,
4,
0
)
,
"")</f>
        <v/>
      </c>
      <c r="G499" s="14" t="str">
        <f t="shared" si="2"/>
        <v/>
      </c>
      <c r="H499" s="14"/>
      <c r="I499" s="14" t="str">
        <f>IFNA(
vlookup(
  $G499,
  '_Working1_'!$B$2:$G1877,
  5,
  0
),
"-"
)</f>
        <v/>
      </c>
      <c r="J499" s="14" t="str">
        <f>IFNA(
vlookup(
  $G499,
  '_Working1_'!$B$2:$G1877,
  6,
  0
),
"-"
)</f>
        <v/>
      </c>
    </row>
    <row r="500" ht="15.75" customHeight="1">
      <c r="A500" s="27"/>
      <c r="B500" s="27"/>
      <c r="C500" s="27"/>
      <c r="D500" s="27" t="str">
        <f t="shared" si="1"/>
        <v/>
      </c>
      <c r="E500" s="14" t="str">
        <f>IF(
A500,
IFNA(
vlookup(
  D500,
  '_Working2_'!$A$3:$B1498,
  2,
  0
),
0
),
"")</f>
        <v/>
      </c>
      <c r="F500" s="14" t="str">
        <f>IF(
A500,
(E500/1000)*vlookup(
B500,
MasterData!$C$2:$G1000,
4,
0
)
,
"")</f>
        <v/>
      </c>
      <c r="G500" s="14" t="str">
        <f t="shared" si="2"/>
        <v/>
      </c>
      <c r="H500" s="14"/>
      <c r="I500" s="14" t="str">
        <f>IFNA(
vlookup(
  $G500,
  '_Working1_'!$B$2:$G1878,
  5,
  0
),
"-"
)</f>
        <v/>
      </c>
      <c r="J500" s="14" t="str">
        <f>IFNA(
vlookup(
  $G500,
  '_Working1_'!$B$2:$G1878,
  6,
  0
),
"-"
)</f>
        <v/>
      </c>
    </row>
    <row r="501" ht="15.75" customHeight="1">
      <c r="A501" s="27"/>
      <c r="B501" s="27"/>
      <c r="C501" s="27"/>
      <c r="D501" s="27" t="str">
        <f t="shared" si="1"/>
        <v/>
      </c>
      <c r="E501" s="14" t="str">
        <f>IF(
A501,
IFNA(
vlookup(
  D501,
  '_Working2_'!$A$3:$B1499,
  2,
  0
),
0
),
"")</f>
        <v/>
      </c>
      <c r="F501" s="14" t="str">
        <f>IF(
A501,
(E501/1000)*vlookup(
B501,
MasterData!$C$2:$G1000,
4,
0
)
,
"")</f>
        <v/>
      </c>
      <c r="G501" s="14" t="str">
        <f t="shared" si="2"/>
        <v/>
      </c>
      <c r="H501" s="14"/>
      <c r="I501" s="14" t="str">
        <f>IFNA(
vlookup(
  $G501,
  '_Working1_'!$B$2:$G1879,
  5,
  0
),
"-"
)</f>
        <v/>
      </c>
      <c r="J501" s="14" t="str">
        <f>IFNA(
vlookup(
  $G501,
  '_Working1_'!$B$2:$G1879,
  6,
  0
),
"-"
)</f>
        <v/>
      </c>
    </row>
    <row r="502" ht="15.75" customHeight="1">
      <c r="A502" s="27"/>
      <c r="B502" s="27"/>
      <c r="C502" s="27"/>
      <c r="D502" s="27" t="str">
        <f t="shared" si="1"/>
        <v/>
      </c>
      <c r="E502" s="14" t="str">
        <f>IF(
A502,
IFNA(
vlookup(
  D502,
  '_Working2_'!$A$3:$B1500,
  2,
  0
),
0
),
"")</f>
        <v/>
      </c>
      <c r="F502" s="14" t="str">
        <f>IF(
A502,
(E502/1000)*vlookup(
B502,
MasterData!$C$2:$G1000,
4,
0
)
,
"")</f>
        <v/>
      </c>
      <c r="G502" s="14" t="str">
        <f t="shared" si="2"/>
        <v/>
      </c>
      <c r="H502" s="14"/>
      <c r="I502" s="14" t="str">
        <f>IFNA(
vlookup(
  $G502,
  '_Working1_'!$B$2:$G1880,
  5,
  0
),
"-"
)</f>
        <v/>
      </c>
      <c r="J502" s="14" t="str">
        <f>IFNA(
vlookup(
  $G502,
  '_Working1_'!$B$2:$G1880,
  6,
  0
),
"-"
)</f>
        <v/>
      </c>
    </row>
    <row r="503" ht="15.75" customHeight="1">
      <c r="A503" s="27"/>
      <c r="B503" s="27"/>
      <c r="C503" s="27"/>
      <c r="D503" s="27" t="str">
        <f t="shared" si="1"/>
        <v/>
      </c>
      <c r="E503" s="14" t="str">
        <f>IF(
A503,
IFNA(
vlookup(
  D503,
  '_Working2_'!$A$3:$B1501,
  2,
  0
),
0
),
"")</f>
        <v/>
      </c>
      <c r="F503" s="14" t="str">
        <f>IF(
A503,
(E503/1000)*vlookup(
B503,
MasterData!$C$2:$G1000,
4,
0
)
,
"")</f>
        <v/>
      </c>
      <c r="G503" s="14" t="str">
        <f t="shared" si="2"/>
        <v/>
      </c>
      <c r="H503" s="14"/>
      <c r="I503" s="14" t="str">
        <f>IFNA(
vlookup(
  $G503,
  '_Working1_'!$B$2:$G1881,
  5,
  0
),
"-"
)</f>
        <v/>
      </c>
      <c r="J503" s="14" t="str">
        <f>IFNA(
vlookup(
  $G503,
  '_Working1_'!$B$2:$G1881,
  6,
  0
),
"-"
)</f>
        <v/>
      </c>
    </row>
    <row r="504" ht="15.75" customHeight="1">
      <c r="A504" s="27"/>
      <c r="B504" s="27"/>
      <c r="C504" s="27"/>
      <c r="D504" s="27" t="str">
        <f t="shared" si="1"/>
        <v/>
      </c>
      <c r="E504" s="14" t="str">
        <f>IF(
A504,
IFNA(
vlookup(
  D504,
  '_Working2_'!$A$3:$B1502,
  2,
  0
),
0
),
"")</f>
        <v/>
      </c>
      <c r="F504" s="14" t="str">
        <f>IF(
A504,
(E504/1000)*vlookup(
B504,
MasterData!$C$2:$G1000,
4,
0
)
,
"")</f>
        <v/>
      </c>
      <c r="G504" s="14" t="str">
        <f t="shared" si="2"/>
        <v/>
      </c>
      <c r="H504" s="14"/>
      <c r="I504" s="14" t="str">
        <f>IFNA(
vlookup(
  $G504,
  '_Working1_'!$B$2:$G1882,
  5,
  0
),
"-"
)</f>
        <v/>
      </c>
      <c r="J504" s="14" t="str">
        <f>IFNA(
vlookup(
  $G504,
  '_Working1_'!$B$2:$G1882,
  6,
  0
),
"-"
)</f>
        <v/>
      </c>
    </row>
    <row r="505" ht="15.75" customHeight="1">
      <c r="A505" s="27"/>
      <c r="B505" s="27"/>
      <c r="C505" s="27"/>
      <c r="D505" s="27" t="str">
        <f t="shared" si="1"/>
        <v/>
      </c>
      <c r="E505" s="14" t="str">
        <f>IF(
A505,
IFNA(
vlookup(
  D505,
  '_Working2_'!$A$3:$B1503,
  2,
  0
),
0
),
"")</f>
        <v/>
      </c>
      <c r="F505" s="14" t="str">
        <f>IF(
A505,
(E505/1000)*vlookup(
B505,
MasterData!$C$2:$G1000,
4,
0
)
,
"")</f>
        <v/>
      </c>
      <c r="G505" s="14" t="str">
        <f t="shared" si="2"/>
        <v/>
      </c>
      <c r="H505" s="14"/>
      <c r="I505" s="14" t="str">
        <f>IFNA(
vlookup(
  $G505,
  '_Working1_'!$B$2:$G1883,
  5,
  0
),
"-"
)</f>
        <v/>
      </c>
      <c r="J505" s="14" t="str">
        <f>IFNA(
vlookup(
  $G505,
  '_Working1_'!$B$2:$G1883,
  6,
  0
),
"-"
)</f>
        <v/>
      </c>
    </row>
    <row r="506" ht="15.75" customHeight="1">
      <c r="A506" s="27"/>
      <c r="B506" s="27"/>
      <c r="C506" s="27"/>
      <c r="D506" s="27" t="str">
        <f t="shared" si="1"/>
        <v/>
      </c>
      <c r="E506" s="14" t="str">
        <f>IF(
A506,
IFNA(
vlookup(
  D506,
  '_Working2_'!$A$3:$B1504,
  2,
  0
),
0
),
"")</f>
        <v/>
      </c>
      <c r="F506" s="14" t="str">
        <f>IF(
A506,
(E506/1000)*vlookup(
B506,
MasterData!$C$2:$G1000,
4,
0
)
,
"")</f>
        <v/>
      </c>
      <c r="G506" s="14" t="str">
        <f t="shared" si="2"/>
        <v/>
      </c>
      <c r="H506" s="14"/>
      <c r="I506" s="14" t="str">
        <f>IFNA(
vlookup(
  $G506,
  '_Working1_'!$B$2:$G1884,
  5,
  0
),
"-"
)</f>
        <v/>
      </c>
      <c r="J506" s="14" t="str">
        <f>IFNA(
vlookup(
  $G506,
  '_Working1_'!$B$2:$G1884,
  6,
  0
),
"-"
)</f>
        <v/>
      </c>
    </row>
    <row r="507" ht="15.75" customHeight="1">
      <c r="A507" s="27"/>
      <c r="B507" s="27"/>
      <c r="C507" s="27"/>
      <c r="D507" s="27" t="str">
        <f t="shared" si="1"/>
        <v/>
      </c>
      <c r="E507" s="14" t="str">
        <f>IF(
A507,
IFNA(
vlookup(
  D507,
  '_Working2_'!$A$3:$B1505,
  2,
  0
),
0
),
"")</f>
        <v/>
      </c>
      <c r="F507" s="14" t="str">
        <f>IF(
A507,
(E507/1000)*vlookup(
B507,
MasterData!$C$2:$G1000,
4,
0
)
,
"")</f>
        <v/>
      </c>
      <c r="G507" s="14" t="str">
        <f t="shared" si="2"/>
        <v/>
      </c>
      <c r="H507" s="14"/>
      <c r="I507" s="14" t="str">
        <f>IFNA(
vlookup(
  $G507,
  '_Working1_'!$B$2:$G1885,
  5,
  0
),
"-"
)</f>
        <v/>
      </c>
      <c r="J507" s="14" t="str">
        <f>IFNA(
vlookup(
  $G507,
  '_Working1_'!$B$2:$G1885,
  6,
  0
),
"-"
)</f>
        <v/>
      </c>
    </row>
    <row r="508" ht="15.75" customHeight="1">
      <c r="A508" s="27"/>
      <c r="B508" s="27"/>
      <c r="C508" s="27"/>
      <c r="D508" s="27" t="str">
        <f t="shared" si="1"/>
        <v/>
      </c>
      <c r="E508" s="14" t="str">
        <f>IF(
A508,
IFNA(
vlookup(
  D508,
  '_Working2_'!$A$3:$B1506,
  2,
  0
),
0
),
"")</f>
        <v/>
      </c>
      <c r="F508" s="14" t="str">
        <f>IF(
A508,
(E508/1000)*vlookup(
B508,
MasterData!$C$2:$G1000,
4,
0
)
,
"")</f>
        <v/>
      </c>
      <c r="G508" s="14" t="str">
        <f t="shared" si="2"/>
        <v/>
      </c>
      <c r="H508" s="14"/>
      <c r="I508" s="14" t="str">
        <f>IFNA(
vlookup(
  $G508,
  '_Working1_'!$B$2:$G1886,
  5,
  0
),
"-"
)</f>
        <v/>
      </c>
      <c r="J508" s="14" t="str">
        <f>IFNA(
vlookup(
  $G508,
  '_Working1_'!$B$2:$G1886,
  6,
  0
),
"-"
)</f>
        <v/>
      </c>
    </row>
    <row r="509" ht="15.75" customHeight="1">
      <c r="A509" s="27"/>
      <c r="B509" s="27"/>
      <c r="C509" s="27"/>
      <c r="D509" s="27" t="str">
        <f t="shared" si="1"/>
        <v/>
      </c>
      <c r="E509" s="14" t="str">
        <f>IF(
A509,
IFNA(
vlookup(
  D509,
  '_Working2_'!$A$3:$B1507,
  2,
  0
),
0
),
"")</f>
        <v/>
      </c>
      <c r="F509" s="14" t="str">
        <f>IF(
A509,
(E509/1000)*vlookup(
B509,
MasterData!$C$2:$G1000,
4,
0
)
,
"")</f>
        <v/>
      </c>
      <c r="G509" s="14" t="str">
        <f t="shared" si="2"/>
        <v/>
      </c>
      <c r="H509" s="14"/>
      <c r="I509" s="14" t="str">
        <f>IFNA(
vlookup(
  $G509,
  '_Working1_'!$B$2:$G1887,
  5,
  0
),
"-"
)</f>
        <v/>
      </c>
      <c r="J509" s="14" t="str">
        <f>IFNA(
vlookup(
  $G509,
  '_Working1_'!$B$2:$G1887,
  6,
  0
),
"-"
)</f>
        <v/>
      </c>
    </row>
    <row r="510" ht="15.75" customHeight="1">
      <c r="A510" s="27"/>
      <c r="B510" s="27"/>
      <c r="C510" s="27"/>
      <c r="D510" s="27" t="str">
        <f t="shared" si="1"/>
        <v/>
      </c>
      <c r="E510" s="14" t="str">
        <f>IF(
A510,
IFNA(
vlookup(
  D510,
  '_Working2_'!$A$3:$B1508,
  2,
  0
),
0
),
"")</f>
        <v/>
      </c>
      <c r="F510" s="14" t="str">
        <f>IF(
A510,
(E510/1000)*vlookup(
B510,
MasterData!$C$2:$G1000,
4,
0
)
,
"")</f>
        <v/>
      </c>
      <c r="G510" s="14" t="str">
        <f t="shared" si="2"/>
        <v/>
      </c>
      <c r="H510" s="14"/>
      <c r="I510" s="14" t="str">
        <f>IFNA(
vlookup(
  $G510,
  '_Working1_'!$B$2:$G1888,
  5,
  0
),
"-"
)</f>
        <v/>
      </c>
      <c r="J510" s="14" t="str">
        <f>IFNA(
vlookup(
  $G510,
  '_Working1_'!$B$2:$G1888,
  6,
  0
),
"-"
)</f>
        <v/>
      </c>
    </row>
    <row r="511" ht="15.75" customHeight="1">
      <c r="A511" s="27"/>
      <c r="B511" s="27"/>
      <c r="C511" s="27"/>
      <c r="D511" s="27" t="str">
        <f t="shared" si="1"/>
        <v/>
      </c>
      <c r="E511" s="14" t="str">
        <f>IF(
A511,
IFNA(
vlookup(
  D511,
  '_Working2_'!$A$3:$B1509,
  2,
  0
),
0
),
"")</f>
        <v/>
      </c>
      <c r="F511" s="14" t="str">
        <f>IF(
A511,
(E511/1000)*vlookup(
B511,
MasterData!$C$2:$G1000,
4,
0
)
,
"")</f>
        <v/>
      </c>
      <c r="G511" s="14" t="str">
        <f t="shared" si="2"/>
        <v/>
      </c>
      <c r="H511" s="14"/>
      <c r="I511" s="14" t="str">
        <f>IFNA(
vlookup(
  $G511,
  '_Working1_'!$B$2:$G1889,
  5,
  0
),
"-"
)</f>
        <v/>
      </c>
      <c r="J511" s="14" t="str">
        <f>IFNA(
vlookup(
  $G511,
  '_Working1_'!$B$2:$G1889,
  6,
  0
),
"-"
)</f>
        <v/>
      </c>
    </row>
    <row r="512" ht="15.75" customHeight="1">
      <c r="A512" s="27"/>
      <c r="B512" s="27"/>
      <c r="C512" s="27"/>
      <c r="D512" s="27" t="str">
        <f t="shared" si="1"/>
        <v/>
      </c>
      <c r="E512" s="14" t="str">
        <f>IF(
A512,
IFNA(
vlookup(
  D512,
  '_Working2_'!$A$3:$B1510,
  2,
  0
),
0
),
"")</f>
        <v/>
      </c>
      <c r="F512" s="14" t="str">
        <f>IF(
A512,
(E512/1000)*vlookup(
B512,
MasterData!$C$2:$G1000,
4,
0
)
,
"")</f>
        <v/>
      </c>
      <c r="G512" s="14" t="str">
        <f t="shared" si="2"/>
        <v/>
      </c>
      <c r="H512" s="14"/>
      <c r="I512" s="14" t="str">
        <f>IFNA(
vlookup(
  $G512,
  '_Working1_'!$B$2:$G1890,
  5,
  0
),
"-"
)</f>
        <v/>
      </c>
      <c r="J512" s="14" t="str">
        <f>IFNA(
vlookup(
  $G512,
  '_Working1_'!$B$2:$G1890,
  6,
  0
),
"-"
)</f>
        <v/>
      </c>
    </row>
    <row r="513" ht="15.75" customHeight="1">
      <c r="A513" s="27"/>
      <c r="B513" s="27"/>
      <c r="C513" s="27"/>
      <c r="D513" s="27" t="str">
        <f t="shared" si="1"/>
        <v/>
      </c>
      <c r="E513" s="14" t="str">
        <f>IF(
A513,
IFNA(
vlookup(
  D513,
  '_Working2_'!$A$3:$B1511,
  2,
  0
),
0
),
"")</f>
        <v/>
      </c>
      <c r="F513" s="14" t="str">
        <f>IF(
A513,
(E513/1000)*vlookup(
B513,
MasterData!$C$2:$G1000,
4,
0
)
,
"")</f>
        <v/>
      </c>
      <c r="G513" s="14" t="str">
        <f t="shared" si="2"/>
        <v/>
      </c>
      <c r="H513" s="14"/>
      <c r="I513" s="14" t="str">
        <f>IFNA(
vlookup(
  $G513,
  '_Working1_'!$B$2:$G1891,
  5,
  0
),
"-"
)</f>
        <v/>
      </c>
      <c r="J513" s="14" t="str">
        <f>IFNA(
vlookup(
  $G513,
  '_Working1_'!$B$2:$G1891,
  6,
  0
),
"-"
)</f>
        <v/>
      </c>
    </row>
    <row r="514" ht="15.75" customHeight="1">
      <c r="A514" s="27"/>
      <c r="B514" s="27"/>
      <c r="C514" s="27"/>
      <c r="D514" s="27" t="str">
        <f t="shared" si="1"/>
        <v/>
      </c>
      <c r="E514" s="14" t="str">
        <f>IF(
A514,
IFNA(
vlookup(
  D514,
  '_Working2_'!$A$3:$B1512,
  2,
  0
),
0
),
"")</f>
        <v/>
      </c>
      <c r="F514" s="14" t="str">
        <f>IF(
A514,
(E514/1000)*vlookup(
B514,
MasterData!$C$2:$G1000,
4,
0
)
,
"")</f>
        <v/>
      </c>
      <c r="G514" s="14" t="str">
        <f t="shared" si="2"/>
        <v/>
      </c>
      <c r="H514" s="14"/>
      <c r="I514" s="14" t="str">
        <f>IFNA(
vlookup(
  $G514,
  '_Working1_'!$B$2:$G1892,
  5,
  0
),
"-"
)</f>
        <v/>
      </c>
      <c r="J514" s="14" t="str">
        <f>IFNA(
vlookup(
  $G514,
  '_Working1_'!$B$2:$G1892,
  6,
  0
),
"-"
)</f>
        <v/>
      </c>
    </row>
    <row r="515" ht="15.75" customHeight="1">
      <c r="A515" s="27"/>
      <c r="B515" s="27"/>
      <c r="C515" s="27"/>
      <c r="D515" s="27" t="str">
        <f t="shared" si="1"/>
        <v/>
      </c>
      <c r="E515" s="14" t="str">
        <f>IF(
A515,
IFNA(
vlookup(
  D515,
  '_Working2_'!$A$3:$B1513,
  2,
  0
),
0
),
"")</f>
        <v/>
      </c>
      <c r="F515" s="14" t="str">
        <f>IF(
A515,
(E515/1000)*vlookup(
B515,
MasterData!$C$2:$G1000,
4,
0
)
,
"")</f>
        <v/>
      </c>
      <c r="G515" s="14" t="str">
        <f t="shared" si="2"/>
        <v/>
      </c>
      <c r="H515" s="14"/>
      <c r="I515" s="14" t="str">
        <f>IFNA(
vlookup(
  $G515,
  '_Working1_'!$B$2:$G1893,
  5,
  0
),
"-"
)</f>
        <v/>
      </c>
      <c r="J515" s="14" t="str">
        <f>IFNA(
vlookup(
  $G515,
  '_Working1_'!$B$2:$G1893,
  6,
  0
),
"-"
)</f>
        <v/>
      </c>
    </row>
    <row r="516" ht="15.75" customHeight="1">
      <c r="A516" s="27"/>
      <c r="B516" s="27"/>
      <c r="C516" s="27"/>
      <c r="D516" s="27" t="str">
        <f t="shared" si="1"/>
        <v/>
      </c>
      <c r="E516" s="14" t="str">
        <f>IF(
A516,
IFNA(
vlookup(
  D516,
  '_Working2_'!$A$3:$B1514,
  2,
  0
),
0
),
"")</f>
        <v/>
      </c>
      <c r="F516" s="14" t="str">
        <f>IF(
A516,
(E516/1000)*vlookup(
B516,
MasterData!$C$2:$G1000,
4,
0
)
,
"")</f>
        <v/>
      </c>
      <c r="G516" s="14" t="str">
        <f t="shared" si="2"/>
        <v/>
      </c>
      <c r="H516" s="14"/>
      <c r="I516" s="14" t="str">
        <f>IFNA(
vlookup(
  $G516,
  '_Working1_'!$B$2:$G1894,
  5,
  0
),
"-"
)</f>
        <v/>
      </c>
      <c r="J516" s="14" t="str">
        <f>IFNA(
vlookup(
  $G516,
  '_Working1_'!$B$2:$G1894,
  6,
  0
),
"-"
)</f>
        <v/>
      </c>
    </row>
    <row r="517" ht="15.75" customHeight="1">
      <c r="A517" s="27"/>
      <c r="B517" s="27"/>
      <c r="C517" s="27"/>
      <c r="D517" s="27" t="str">
        <f t="shared" si="1"/>
        <v/>
      </c>
      <c r="E517" s="14" t="str">
        <f>IF(
A517,
IFNA(
vlookup(
  D517,
  '_Working2_'!$A$3:$B1515,
  2,
  0
),
0
),
"")</f>
        <v/>
      </c>
      <c r="F517" s="14" t="str">
        <f>IF(
A517,
(E517/1000)*vlookup(
B517,
MasterData!$C$2:$G1000,
4,
0
)
,
"")</f>
        <v/>
      </c>
      <c r="G517" s="14" t="str">
        <f t="shared" si="2"/>
        <v/>
      </c>
      <c r="H517" s="14"/>
      <c r="I517" s="14" t="str">
        <f>IFNA(
vlookup(
  $G517,
  '_Working1_'!$B$2:$G1895,
  5,
  0
),
"-"
)</f>
        <v/>
      </c>
      <c r="J517" s="14" t="str">
        <f>IFNA(
vlookup(
  $G517,
  '_Working1_'!$B$2:$G1895,
  6,
  0
),
"-"
)</f>
        <v/>
      </c>
    </row>
    <row r="518" ht="15.75" customHeight="1">
      <c r="A518" s="27"/>
      <c r="B518" s="27"/>
      <c r="C518" s="27"/>
      <c r="D518" s="27" t="str">
        <f t="shared" si="1"/>
        <v/>
      </c>
      <c r="E518" s="14" t="str">
        <f>IF(
A518,
IFNA(
vlookup(
  D518,
  '_Working2_'!$A$3:$B1516,
  2,
  0
),
0
),
"")</f>
        <v/>
      </c>
      <c r="F518" s="14" t="str">
        <f>IF(
A518,
(E518/1000)*vlookup(
B518,
MasterData!$C$2:$G1000,
4,
0
)
,
"")</f>
        <v/>
      </c>
      <c r="G518" s="14" t="str">
        <f t="shared" si="2"/>
        <v/>
      </c>
      <c r="H518" s="14"/>
      <c r="I518" s="14" t="str">
        <f>IFNA(
vlookup(
  $G518,
  '_Working1_'!$B$2:$G1896,
  5,
  0
),
"-"
)</f>
        <v/>
      </c>
      <c r="J518" s="14" t="str">
        <f>IFNA(
vlookup(
  $G518,
  '_Working1_'!$B$2:$G1896,
  6,
  0
),
"-"
)</f>
        <v/>
      </c>
    </row>
    <row r="519" ht="15.75" customHeight="1">
      <c r="A519" s="27"/>
      <c r="B519" s="27"/>
      <c r="C519" s="27"/>
      <c r="D519" s="27" t="str">
        <f t="shared" si="1"/>
        <v/>
      </c>
      <c r="E519" s="14" t="str">
        <f>IF(
A519,
IFNA(
vlookup(
  D519,
  '_Working2_'!$A$3:$B1517,
  2,
  0
),
0
),
"")</f>
        <v/>
      </c>
      <c r="F519" s="14" t="str">
        <f>IF(
A519,
(E519/1000)*vlookup(
B519,
MasterData!$C$2:$G1000,
4,
0
)
,
"")</f>
        <v/>
      </c>
      <c r="G519" s="14" t="str">
        <f t="shared" si="2"/>
        <v/>
      </c>
      <c r="H519" s="14"/>
      <c r="I519" s="14" t="str">
        <f>IFNA(
vlookup(
  $G519,
  '_Working1_'!$B$2:$G1897,
  5,
  0
),
"-"
)</f>
        <v/>
      </c>
      <c r="J519" s="14" t="str">
        <f>IFNA(
vlookup(
  $G519,
  '_Working1_'!$B$2:$G1897,
  6,
  0
),
"-"
)</f>
        <v/>
      </c>
    </row>
    <row r="520" ht="15.75" customHeight="1">
      <c r="A520" s="27"/>
      <c r="B520" s="27"/>
      <c r="C520" s="27"/>
      <c r="D520" s="27" t="str">
        <f t="shared" si="1"/>
        <v/>
      </c>
      <c r="E520" s="14" t="str">
        <f>IF(
A520,
IFNA(
vlookup(
  D520,
  '_Working2_'!$A$3:$B1518,
  2,
  0
),
0
),
"")</f>
        <v/>
      </c>
      <c r="F520" s="14" t="str">
        <f>IF(
A520,
(E520/1000)*vlookup(
B520,
MasterData!$C$2:$G1000,
4,
0
)
,
"")</f>
        <v/>
      </c>
      <c r="G520" s="14" t="str">
        <f t="shared" si="2"/>
        <v/>
      </c>
      <c r="H520" s="14"/>
      <c r="I520" s="14" t="str">
        <f>IFNA(
vlookup(
  $G520,
  '_Working1_'!$B$2:$G1898,
  5,
  0
),
"-"
)</f>
        <v/>
      </c>
      <c r="J520" s="14" t="str">
        <f>IFNA(
vlookup(
  $G520,
  '_Working1_'!$B$2:$G1898,
  6,
  0
),
"-"
)</f>
        <v/>
      </c>
    </row>
    <row r="521" ht="15.75" customHeight="1">
      <c r="A521" s="27"/>
      <c r="B521" s="27"/>
      <c r="C521" s="27"/>
      <c r="D521" s="27" t="str">
        <f t="shared" si="1"/>
        <v/>
      </c>
      <c r="E521" s="14" t="str">
        <f>IF(
A521,
IFNA(
vlookup(
  D521,
  '_Working2_'!$A$3:$B1519,
  2,
  0
),
0
),
"")</f>
        <v/>
      </c>
      <c r="F521" s="14" t="str">
        <f>IF(
A521,
(E521/1000)*vlookup(
B521,
MasterData!$C$2:$G1000,
4,
0
)
,
"")</f>
        <v/>
      </c>
      <c r="G521" s="14" t="str">
        <f t="shared" si="2"/>
        <v/>
      </c>
      <c r="H521" s="14"/>
      <c r="I521" s="14" t="str">
        <f>IFNA(
vlookup(
  $G521,
  '_Working1_'!$B$2:$G1899,
  5,
  0
),
"-"
)</f>
        <v/>
      </c>
      <c r="J521" s="14" t="str">
        <f>IFNA(
vlookup(
  $G521,
  '_Working1_'!$B$2:$G1899,
  6,
  0
),
"-"
)</f>
        <v/>
      </c>
    </row>
    <row r="522" ht="15.75" customHeight="1">
      <c r="A522" s="27"/>
      <c r="B522" s="27"/>
      <c r="C522" s="27"/>
      <c r="D522" s="27" t="str">
        <f t="shared" si="1"/>
        <v/>
      </c>
      <c r="E522" s="14" t="str">
        <f>IF(
A522,
IFNA(
vlookup(
  D522,
  '_Working2_'!$A$3:$B1520,
  2,
  0
),
0
),
"")</f>
        <v/>
      </c>
      <c r="F522" s="14" t="str">
        <f>IF(
A522,
(E522/1000)*vlookup(
B522,
MasterData!$C$2:$G1000,
4,
0
)
,
"")</f>
        <v/>
      </c>
      <c r="G522" s="14" t="str">
        <f t="shared" si="2"/>
        <v/>
      </c>
      <c r="H522" s="14"/>
      <c r="I522" s="14" t="str">
        <f>IFNA(
vlookup(
  $G522,
  '_Working1_'!$B$2:$G1900,
  5,
  0
),
"-"
)</f>
        <v/>
      </c>
      <c r="J522" s="14" t="str">
        <f>IFNA(
vlookup(
  $G522,
  '_Working1_'!$B$2:$G1900,
  6,
  0
),
"-"
)</f>
        <v/>
      </c>
    </row>
    <row r="523" ht="15.75" customHeight="1">
      <c r="A523" s="27"/>
      <c r="B523" s="27"/>
      <c r="C523" s="27"/>
      <c r="D523" s="27" t="str">
        <f t="shared" si="1"/>
        <v/>
      </c>
      <c r="E523" s="14" t="str">
        <f>IF(
A523,
IFNA(
vlookup(
  D523,
  '_Working2_'!$A$3:$B1521,
  2,
  0
),
0
),
"")</f>
        <v/>
      </c>
      <c r="F523" s="14" t="str">
        <f>IF(
A523,
(E523/1000)*vlookup(
B523,
MasterData!$C$2:$G1000,
4,
0
)
,
"")</f>
        <v/>
      </c>
      <c r="G523" s="14" t="str">
        <f t="shared" si="2"/>
        <v/>
      </c>
      <c r="H523" s="14"/>
      <c r="I523" s="14" t="str">
        <f>IFNA(
vlookup(
  $G523,
  '_Working1_'!$B$2:$G1901,
  5,
  0
),
"-"
)</f>
        <v/>
      </c>
      <c r="J523" s="14" t="str">
        <f>IFNA(
vlookup(
  $G523,
  '_Working1_'!$B$2:$G1901,
  6,
  0
),
"-"
)</f>
        <v/>
      </c>
    </row>
    <row r="524" ht="15.75" customHeight="1">
      <c r="A524" s="27"/>
      <c r="B524" s="27"/>
      <c r="C524" s="27"/>
      <c r="D524" s="27" t="str">
        <f t="shared" si="1"/>
        <v/>
      </c>
      <c r="E524" s="14" t="str">
        <f>IF(
A524,
IFNA(
vlookup(
  D524,
  '_Working2_'!$A$3:$B1522,
  2,
  0
),
0
),
"")</f>
        <v/>
      </c>
      <c r="F524" s="14" t="str">
        <f>IF(
A524,
(E524/1000)*vlookup(
B524,
MasterData!$C$2:$G1000,
4,
0
)
,
"")</f>
        <v/>
      </c>
      <c r="G524" s="14" t="str">
        <f t="shared" si="2"/>
        <v/>
      </c>
      <c r="H524" s="14"/>
      <c r="I524" s="14" t="str">
        <f>IFNA(
vlookup(
  $G524,
  '_Working1_'!$B$2:$G1902,
  5,
  0
),
"-"
)</f>
        <v/>
      </c>
      <c r="J524" s="14" t="str">
        <f>IFNA(
vlookup(
  $G524,
  '_Working1_'!$B$2:$G1902,
  6,
  0
),
"-"
)</f>
        <v/>
      </c>
    </row>
    <row r="525" ht="15.75" customHeight="1">
      <c r="A525" s="27"/>
      <c r="B525" s="27"/>
      <c r="C525" s="27"/>
      <c r="D525" s="27" t="str">
        <f t="shared" si="1"/>
        <v/>
      </c>
      <c r="E525" s="14" t="str">
        <f>IF(
A525,
IFNA(
vlookup(
  D525,
  '_Working2_'!$A$3:$B1523,
  2,
  0
),
0
),
"")</f>
        <v/>
      </c>
      <c r="F525" s="14" t="str">
        <f>IF(
A525,
(E525/1000)*vlookup(
B525,
MasterData!$C$2:$G1000,
4,
0
)
,
"")</f>
        <v/>
      </c>
      <c r="G525" s="14" t="str">
        <f t="shared" si="2"/>
        <v/>
      </c>
      <c r="H525" s="14"/>
      <c r="I525" s="14" t="str">
        <f>IFNA(
vlookup(
  $G525,
  '_Working1_'!$B$2:$G1903,
  5,
  0
),
"-"
)</f>
        <v/>
      </c>
      <c r="J525" s="14" t="str">
        <f>IFNA(
vlookup(
  $G525,
  '_Working1_'!$B$2:$G1903,
  6,
  0
),
"-"
)</f>
        <v/>
      </c>
    </row>
    <row r="526" ht="15.75" customHeight="1">
      <c r="A526" s="27"/>
      <c r="B526" s="27"/>
      <c r="C526" s="27"/>
      <c r="D526" s="27" t="str">
        <f t="shared" si="1"/>
        <v/>
      </c>
      <c r="E526" s="14" t="str">
        <f>IF(
A526,
IFNA(
vlookup(
  D526,
  '_Working2_'!$A$3:$B1524,
  2,
  0
),
0
),
"")</f>
        <v/>
      </c>
      <c r="F526" s="14" t="str">
        <f>IF(
A526,
(E526/1000)*vlookup(
B526,
MasterData!$C$2:$G1000,
4,
0
)
,
"")</f>
        <v/>
      </c>
      <c r="G526" s="14" t="str">
        <f t="shared" si="2"/>
        <v/>
      </c>
      <c r="H526" s="14"/>
      <c r="I526" s="14" t="str">
        <f>IFNA(
vlookup(
  $G526,
  '_Working1_'!$B$2:$G1904,
  5,
  0
),
"-"
)</f>
        <v/>
      </c>
      <c r="J526" s="14" t="str">
        <f>IFNA(
vlookup(
  $G526,
  '_Working1_'!$B$2:$G1904,
  6,
  0
),
"-"
)</f>
        <v/>
      </c>
    </row>
    <row r="527" ht="15.75" customHeight="1">
      <c r="A527" s="27"/>
      <c r="B527" s="27"/>
      <c r="C527" s="27"/>
      <c r="D527" s="27" t="str">
        <f t="shared" si="1"/>
        <v/>
      </c>
      <c r="E527" s="14" t="str">
        <f>IF(
A527,
IFNA(
vlookup(
  D527,
  '_Working2_'!$A$3:$B1525,
  2,
  0
),
0
),
"")</f>
        <v/>
      </c>
      <c r="F527" s="14" t="str">
        <f>IF(
A527,
(E527/1000)*vlookup(
B527,
MasterData!$C$2:$G1000,
4,
0
)
,
"")</f>
        <v/>
      </c>
      <c r="G527" s="14" t="str">
        <f t="shared" si="2"/>
        <v/>
      </c>
      <c r="H527" s="14"/>
      <c r="I527" s="14" t="str">
        <f>IFNA(
vlookup(
  $G527,
  '_Working1_'!$B$2:$G1905,
  5,
  0
),
"-"
)</f>
        <v/>
      </c>
      <c r="J527" s="14" t="str">
        <f>IFNA(
vlookup(
  $G527,
  '_Working1_'!$B$2:$G1905,
  6,
  0
),
"-"
)</f>
        <v/>
      </c>
    </row>
    <row r="528" ht="15.75" customHeight="1">
      <c r="A528" s="27"/>
      <c r="B528" s="27"/>
      <c r="C528" s="27"/>
      <c r="D528" s="27" t="str">
        <f t="shared" si="1"/>
        <v/>
      </c>
      <c r="E528" s="14" t="str">
        <f>IF(
A528,
IFNA(
vlookup(
  D528,
  '_Working2_'!$A$3:$B1526,
  2,
  0
),
0
),
"")</f>
        <v/>
      </c>
      <c r="F528" s="14" t="str">
        <f>IF(
A528,
(E528/1000)*vlookup(
B528,
MasterData!$C$2:$G1000,
4,
0
)
,
"")</f>
        <v/>
      </c>
      <c r="G528" s="14" t="str">
        <f t="shared" si="2"/>
        <v/>
      </c>
      <c r="H528" s="14"/>
      <c r="I528" s="14" t="str">
        <f>IFNA(
vlookup(
  $G528,
  '_Working1_'!$B$2:$G1906,
  5,
  0
),
"-"
)</f>
        <v/>
      </c>
      <c r="J528" s="14" t="str">
        <f>IFNA(
vlookup(
  $G528,
  '_Working1_'!$B$2:$G1906,
  6,
  0
),
"-"
)</f>
        <v/>
      </c>
    </row>
    <row r="529" ht="15.75" customHeight="1">
      <c r="A529" s="27"/>
      <c r="B529" s="27"/>
      <c r="C529" s="27"/>
      <c r="D529" s="27" t="str">
        <f t="shared" si="1"/>
        <v/>
      </c>
      <c r="E529" s="14" t="str">
        <f>IF(
A529,
IFNA(
vlookup(
  D529,
  '_Working2_'!$A$3:$B1527,
  2,
  0
),
0
),
"")</f>
        <v/>
      </c>
      <c r="F529" s="14" t="str">
        <f>IF(
A529,
(E529/1000)*vlookup(
B529,
MasterData!$C$2:$G1000,
4,
0
)
,
"")</f>
        <v/>
      </c>
      <c r="G529" s="14" t="str">
        <f t="shared" si="2"/>
        <v/>
      </c>
      <c r="H529" s="14"/>
      <c r="I529" s="14" t="str">
        <f>IFNA(
vlookup(
  $G529,
  '_Working1_'!$B$2:$G1907,
  5,
  0
),
"-"
)</f>
        <v/>
      </c>
      <c r="J529" s="14" t="str">
        <f>IFNA(
vlookup(
  $G529,
  '_Working1_'!$B$2:$G1907,
  6,
  0
),
"-"
)</f>
        <v/>
      </c>
    </row>
    <row r="530" ht="15.75" customHeight="1">
      <c r="A530" s="27"/>
      <c r="B530" s="27"/>
      <c r="C530" s="27"/>
      <c r="D530" s="27" t="str">
        <f t="shared" si="1"/>
        <v/>
      </c>
      <c r="E530" s="14" t="str">
        <f>IF(
A530,
IFNA(
vlookup(
  D530,
  '_Working2_'!$A$3:$B1528,
  2,
  0
),
0
),
"")</f>
        <v/>
      </c>
      <c r="F530" s="14" t="str">
        <f>IF(
A530,
(E530/1000)*vlookup(
B530,
MasterData!$C$2:$G1000,
4,
0
)
,
"")</f>
        <v/>
      </c>
      <c r="G530" s="14" t="str">
        <f t="shared" si="2"/>
        <v/>
      </c>
      <c r="H530" s="14"/>
      <c r="I530" s="14" t="str">
        <f>IFNA(
vlookup(
  $G530,
  '_Working1_'!$B$2:$G1908,
  5,
  0
),
"-"
)</f>
        <v/>
      </c>
      <c r="J530" s="14" t="str">
        <f>IFNA(
vlookup(
  $G530,
  '_Working1_'!$B$2:$G1908,
  6,
  0
),
"-"
)</f>
        <v/>
      </c>
    </row>
    <row r="531" ht="15.75" customHeight="1">
      <c r="A531" s="27"/>
      <c r="B531" s="27"/>
      <c r="C531" s="27"/>
      <c r="D531" s="27" t="str">
        <f t="shared" si="1"/>
        <v/>
      </c>
      <c r="E531" s="14" t="str">
        <f>IF(
A531,
IFNA(
vlookup(
  D531,
  '_Working2_'!$A$3:$B1529,
  2,
  0
),
0
),
"")</f>
        <v/>
      </c>
      <c r="F531" s="14" t="str">
        <f>IF(
A531,
(E531/1000)*vlookup(
B531,
MasterData!$C$2:$G1000,
4,
0
)
,
"")</f>
        <v/>
      </c>
      <c r="G531" s="14" t="str">
        <f t="shared" si="2"/>
        <v/>
      </c>
      <c r="H531" s="14"/>
      <c r="I531" s="14" t="str">
        <f>IFNA(
vlookup(
  $G531,
  '_Working1_'!$B$2:$G1909,
  5,
  0
),
"-"
)</f>
        <v/>
      </c>
      <c r="J531" s="14" t="str">
        <f>IFNA(
vlookup(
  $G531,
  '_Working1_'!$B$2:$G1909,
  6,
  0
),
"-"
)</f>
        <v/>
      </c>
    </row>
    <row r="532" ht="15.75" customHeight="1">
      <c r="A532" s="27"/>
      <c r="B532" s="27"/>
      <c r="C532" s="27"/>
      <c r="D532" s="27" t="str">
        <f t="shared" si="1"/>
        <v/>
      </c>
      <c r="E532" s="14" t="str">
        <f>IF(
A532,
IFNA(
vlookup(
  D532,
  '_Working2_'!$A$3:$B1530,
  2,
  0
),
0
),
"")</f>
        <v/>
      </c>
      <c r="F532" s="14" t="str">
        <f>IF(
A532,
(E532/1000)*vlookup(
B532,
MasterData!$C$2:$G1000,
4,
0
)
,
"")</f>
        <v/>
      </c>
      <c r="G532" s="14" t="str">
        <f t="shared" si="2"/>
        <v/>
      </c>
      <c r="H532" s="14"/>
      <c r="I532" s="14" t="str">
        <f>IFNA(
vlookup(
  $G532,
  '_Working1_'!$B$2:$G1910,
  5,
  0
),
"-"
)</f>
        <v/>
      </c>
      <c r="J532" s="14" t="str">
        <f>IFNA(
vlookup(
  $G532,
  '_Working1_'!$B$2:$G1910,
  6,
  0
),
"-"
)</f>
        <v/>
      </c>
    </row>
    <row r="533" ht="15.75" customHeight="1">
      <c r="A533" s="27"/>
      <c r="B533" s="27"/>
      <c r="C533" s="27"/>
      <c r="D533" s="27" t="str">
        <f t="shared" si="1"/>
        <v/>
      </c>
      <c r="E533" s="14" t="str">
        <f>IF(
A533,
IFNA(
vlookup(
  D533,
  '_Working2_'!$A$3:$B1531,
  2,
  0
),
0
),
"")</f>
        <v/>
      </c>
      <c r="F533" s="14" t="str">
        <f>IF(
A533,
(E533/1000)*vlookup(
B533,
MasterData!$C$2:$G1000,
4,
0
)
,
"")</f>
        <v/>
      </c>
      <c r="G533" s="14" t="str">
        <f t="shared" si="2"/>
        <v/>
      </c>
      <c r="H533" s="14"/>
      <c r="I533" s="14" t="str">
        <f>IFNA(
vlookup(
  $G533,
  '_Working1_'!$B$2:$G1911,
  5,
  0
),
"-"
)</f>
        <v/>
      </c>
      <c r="J533" s="14" t="str">
        <f>IFNA(
vlookup(
  $G533,
  '_Working1_'!$B$2:$G1911,
  6,
  0
),
"-"
)</f>
        <v/>
      </c>
    </row>
    <row r="534" ht="15.75" customHeight="1">
      <c r="A534" s="27"/>
      <c r="B534" s="27"/>
      <c r="C534" s="27"/>
      <c r="D534" s="27" t="str">
        <f t="shared" si="1"/>
        <v/>
      </c>
      <c r="E534" s="14" t="str">
        <f>IF(
A534,
IFNA(
vlookup(
  D534,
  '_Working2_'!$A$3:$B1532,
  2,
  0
),
0
),
"")</f>
        <v/>
      </c>
      <c r="F534" s="14" t="str">
        <f>IF(
A534,
(E534/1000)*vlookup(
B534,
MasterData!$C$2:$G1000,
4,
0
)
,
"")</f>
        <v/>
      </c>
      <c r="G534" s="14" t="str">
        <f t="shared" si="2"/>
        <v/>
      </c>
      <c r="H534" s="14"/>
      <c r="I534" s="14" t="str">
        <f>IFNA(
vlookup(
  $G534,
  '_Working1_'!$B$2:$G1912,
  5,
  0
),
"-"
)</f>
        <v/>
      </c>
      <c r="J534" s="14" t="str">
        <f>IFNA(
vlookup(
  $G534,
  '_Working1_'!$B$2:$G1912,
  6,
  0
),
"-"
)</f>
        <v/>
      </c>
    </row>
    <row r="535" ht="15.75" customHeight="1">
      <c r="A535" s="27"/>
      <c r="B535" s="27"/>
      <c r="C535" s="27"/>
      <c r="D535" s="27" t="str">
        <f t="shared" si="1"/>
        <v/>
      </c>
      <c r="E535" s="14" t="str">
        <f>IF(
A535,
IFNA(
vlookup(
  D535,
  '_Working2_'!$A$3:$B1533,
  2,
  0
),
0
),
"")</f>
        <v/>
      </c>
      <c r="F535" s="14" t="str">
        <f>IF(
A535,
(E535/1000)*vlookup(
B535,
MasterData!$C$2:$G1000,
4,
0
)
,
"")</f>
        <v/>
      </c>
      <c r="G535" s="14" t="str">
        <f t="shared" si="2"/>
        <v/>
      </c>
      <c r="H535" s="14"/>
      <c r="I535" s="14" t="str">
        <f>IFNA(
vlookup(
  $G535,
  '_Working1_'!$B$2:$G1913,
  5,
  0
),
"-"
)</f>
        <v/>
      </c>
      <c r="J535" s="14" t="str">
        <f>IFNA(
vlookup(
  $G535,
  '_Working1_'!$B$2:$G1913,
  6,
  0
),
"-"
)</f>
        <v/>
      </c>
    </row>
    <row r="536" ht="15.75" customHeight="1">
      <c r="A536" s="27"/>
      <c r="B536" s="27"/>
      <c r="C536" s="27"/>
      <c r="D536" s="27" t="str">
        <f t="shared" si="1"/>
        <v/>
      </c>
      <c r="E536" s="14" t="str">
        <f>IF(
A536,
IFNA(
vlookup(
  D536,
  '_Working2_'!$A$3:$B1534,
  2,
  0
),
0
),
"")</f>
        <v/>
      </c>
      <c r="F536" s="14" t="str">
        <f>IF(
A536,
(E536/1000)*vlookup(
B536,
MasterData!$C$2:$G1000,
4,
0
)
,
"")</f>
        <v/>
      </c>
      <c r="G536" s="14" t="str">
        <f t="shared" si="2"/>
        <v/>
      </c>
      <c r="H536" s="14"/>
      <c r="I536" s="14" t="str">
        <f>IFNA(
vlookup(
  $G536,
  '_Working1_'!$B$2:$G1914,
  5,
  0
),
"-"
)</f>
        <v/>
      </c>
      <c r="J536" s="14" t="str">
        <f>IFNA(
vlookup(
  $G536,
  '_Working1_'!$B$2:$G1914,
  6,
  0
),
"-"
)</f>
        <v/>
      </c>
    </row>
    <row r="537" ht="15.75" customHeight="1">
      <c r="A537" s="27"/>
      <c r="B537" s="27"/>
      <c r="C537" s="27"/>
      <c r="D537" s="27" t="str">
        <f t="shared" si="1"/>
        <v/>
      </c>
      <c r="E537" s="14" t="str">
        <f>IF(
A537,
IFNA(
vlookup(
  D537,
  '_Working2_'!$A$3:$B1535,
  2,
  0
),
0
),
"")</f>
        <v/>
      </c>
      <c r="F537" s="14" t="str">
        <f>IF(
A537,
(E537/1000)*vlookup(
B537,
MasterData!$C$2:$G1000,
4,
0
)
,
"")</f>
        <v/>
      </c>
      <c r="G537" s="14" t="str">
        <f t="shared" si="2"/>
        <v/>
      </c>
      <c r="H537" s="14"/>
      <c r="I537" s="14" t="str">
        <f>IFNA(
vlookup(
  $G537,
  '_Working1_'!$B$2:$G1915,
  5,
  0
),
"-"
)</f>
        <v/>
      </c>
      <c r="J537" s="14" t="str">
        <f>IFNA(
vlookup(
  $G537,
  '_Working1_'!$B$2:$G1915,
  6,
  0
),
"-"
)</f>
        <v/>
      </c>
    </row>
    <row r="538" ht="15.75" customHeight="1">
      <c r="A538" s="27"/>
      <c r="B538" s="27"/>
      <c r="C538" s="27"/>
      <c r="D538" s="27" t="str">
        <f t="shared" si="1"/>
        <v/>
      </c>
      <c r="E538" s="14" t="str">
        <f>IF(
A538,
IFNA(
vlookup(
  D538,
  '_Working2_'!$A$3:$B1536,
  2,
  0
),
0
),
"")</f>
        <v/>
      </c>
      <c r="F538" s="14" t="str">
        <f>IF(
A538,
(E538/1000)*vlookup(
B538,
MasterData!$C$2:$G1000,
4,
0
)
,
"")</f>
        <v/>
      </c>
      <c r="G538" s="14" t="str">
        <f t="shared" si="2"/>
        <v/>
      </c>
      <c r="H538" s="14"/>
      <c r="I538" s="14" t="str">
        <f>IFNA(
vlookup(
  $G538,
  '_Working1_'!$B$2:$G1916,
  5,
  0
),
"-"
)</f>
        <v/>
      </c>
      <c r="J538" s="14" t="str">
        <f>IFNA(
vlookup(
  $G538,
  '_Working1_'!$B$2:$G1916,
  6,
  0
),
"-"
)</f>
        <v/>
      </c>
    </row>
    <row r="539" ht="15.75" customHeight="1">
      <c r="A539" s="27"/>
      <c r="B539" s="27"/>
      <c r="C539" s="27"/>
      <c r="D539" s="27" t="str">
        <f t="shared" si="1"/>
        <v/>
      </c>
      <c r="E539" s="14" t="str">
        <f>IF(
A539,
IFNA(
vlookup(
  D539,
  '_Working2_'!$A$3:$B1537,
  2,
  0
),
0
),
"")</f>
        <v/>
      </c>
      <c r="F539" s="14" t="str">
        <f>IF(
A539,
(E539/1000)*vlookup(
B539,
MasterData!$C$2:$G1000,
4,
0
)
,
"")</f>
        <v/>
      </c>
      <c r="G539" s="14" t="str">
        <f t="shared" si="2"/>
        <v/>
      </c>
      <c r="H539" s="14"/>
      <c r="I539" s="14" t="str">
        <f>IFNA(
vlookup(
  $G539,
  '_Working1_'!$B$2:$G1917,
  5,
  0
),
"-"
)</f>
        <v/>
      </c>
      <c r="J539" s="14" t="str">
        <f>IFNA(
vlookup(
  $G539,
  '_Working1_'!$B$2:$G1917,
  6,
  0
),
"-"
)</f>
        <v/>
      </c>
    </row>
    <row r="540" ht="15.75" customHeight="1">
      <c r="A540" s="27"/>
      <c r="B540" s="27"/>
      <c r="C540" s="27"/>
      <c r="D540" s="27" t="str">
        <f t="shared" si="1"/>
        <v/>
      </c>
      <c r="E540" s="14" t="str">
        <f>IF(
A540,
IFNA(
vlookup(
  D540,
  '_Working2_'!$A$3:$B1538,
  2,
  0
),
0
),
"")</f>
        <v/>
      </c>
      <c r="F540" s="14" t="str">
        <f>IF(
A540,
(E540/1000)*vlookup(
B540,
MasterData!$C$2:$G1000,
4,
0
)
,
"")</f>
        <v/>
      </c>
      <c r="G540" s="14" t="str">
        <f t="shared" si="2"/>
        <v/>
      </c>
      <c r="H540" s="14"/>
      <c r="I540" s="14" t="str">
        <f>IFNA(
vlookup(
  $G540,
  '_Working1_'!$B$2:$G1918,
  5,
  0
),
"-"
)</f>
        <v/>
      </c>
      <c r="J540" s="14" t="str">
        <f>IFNA(
vlookup(
  $G540,
  '_Working1_'!$B$2:$G1918,
  6,
  0
),
"-"
)</f>
        <v/>
      </c>
    </row>
    <row r="541" ht="15.75" customHeight="1">
      <c r="A541" s="27"/>
      <c r="B541" s="27"/>
      <c r="C541" s="27"/>
      <c r="D541" s="27" t="str">
        <f t="shared" si="1"/>
        <v/>
      </c>
      <c r="E541" s="14" t="str">
        <f>IF(
A541,
IFNA(
vlookup(
  D541,
  '_Working2_'!$A$3:$B1539,
  2,
  0
),
0
),
"")</f>
        <v/>
      </c>
      <c r="F541" s="14" t="str">
        <f>IF(
A541,
(E541/1000)*vlookup(
B541,
MasterData!$C$2:$G1000,
4,
0
)
,
"")</f>
        <v/>
      </c>
      <c r="G541" s="14" t="str">
        <f t="shared" si="2"/>
        <v/>
      </c>
      <c r="H541" s="14"/>
      <c r="I541" s="14" t="str">
        <f>IFNA(
vlookup(
  $G541,
  '_Working1_'!$B$2:$G1919,
  5,
  0
),
"-"
)</f>
        <v/>
      </c>
      <c r="J541" s="14" t="str">
        <f>IFNA(
vlookup(
  $G541,
  '_Working1_'!$B$2:$G1919,
  6,
  0
),
"-"
)</f>
        <v/>
      </c>
    </row>
    <row r="542" ht="15.75" customHeight="1">
      <c r="A542" s="27"/>
      <c r="B542" s="27"/>
      <c r="C542" s="27"/>
      <c r="D542" s="27" t="str">
        <f t="shared" si="1"/>
        <v/>
      </c>
      <c r="E542" s="14" t="str">
        <f>IF(
A542,
IFNA(
vlookup(
  D542,
  '_Working2_'!$A$3:$B1540,
  2,
  0
),
0
),
"")</f>
        <v/>
      </c>
      <c r="F542" s="14" t="str">
        <f>IF(
A542,
(E542/1000)*vlookup(
B542,
MasterData!$C$2:$G1000,
4,
0
)
,
"")</f>
        <v/>
      </c>
      <c r="G542" s="14" t="str">
        <f t="shared" si="2"/>
        <v/>
      </c>
      <c r="H542" s="14"/>
      <c r="I542" s="14" t="str">
        <f>IFNA(
vlookup(
  $G542,
  '_Working1_'!$B$2:$G1920,
  5,
  0
),
"-"
)</f>
        <v/>
      </c>
      <c r="J542" s="14" t="str">
        <f>IFNA(
vlookup(
  $G542,
  '_Working1_'!$B$2:$G1920,
  6,
  0
),
"-"
)</f>
        <v/>
      </c>
    </row>
    <row r="543" ht="15.75" customHeight="1">
      <c r="A543" s="27"/>
      <c r="B543" s="27"/>
      <c r="C543" s="27"/>
      <c r="D543" s="27" t="str">
        <f t="shared" si="1"/>
        <v/>
      </c>
      <c r="E543" s="14" t="str">
        <f>IF(
A543,
IFNA(
vlookup(
  D543,
  '_Working2_'!$A$3:$B1541,
  2,
  0
),
0
),
"")</f>
        <v/>
      </c>
      <c r="F543" s="14" t="str">
        <f>IF(
A543,
(E543/1000)*vlookup(
B543,
MasterData!$C$2:$G1000,
4,
0
)
,
"")</f>
        <v/>
      </c>
      <c r="G543" s="14" t="str">
        <f t="shared" si="2"/>
        <v/>
      </c>
      <c r="H543" s="14"/>
      <c r="I543" s="14" t="str">
        <f>IFNA(
vlookup(
  $G543,
  '_Working1_'!$B$2:$G1921,
  5,
  0
),
"-"
)</f>
        <v/>
      </c>
      <c r="J543" s="14" t="str">
        <f>IFNA(
vlookup(
  $G543,
  '_Working1_'!$B$2:$G1921,
  6,
  0
),
"-"
)</f>
        <v/>
      </c>
    </row>
    <row r="544" ht="15.75" customHeight="1">
      <c r="A544" s="27"/>
      <c r="B544" s="27"/>
      <c r="C544" s="27"/>
      <c r="D544" s="27" t="str">
        <f t="shared" si="1"/>
        <v/>
      </c>
      <c r="E544" s="14" t="str">
        <f>IF(
A544,
IFNA(
vlookup(
  D544,
  '_Working2_'!$A$3:$B1542,
  2,
  0
),
0
),
"")</f>
        <v/>
      </c>
      <c r="F544" s="14" t="str">
        <f>IF(
A544,
(E544/1000)*vlookup(
B544,
MasterData!$C$2:$G1000,
4,
0
)
,
"")</f>
        <v/>
      </c>
      <c r="G544" s="14" t="str">
        <f t="shared" si="2"/>
        <v/>
      </c>
      <c r="H544" s="14"/>
      <c r="I544" s="14" t="str">
        <f>IFNA(
vlookup(
  $G544,
  '_Working1_'!$B$2:$G1922,
  5,
  0
),
"-"
)</f>
        <v/>
      </c>
      <c r="J544" s="14" t="str">
        <f>IFNA(
vlookup(
  $G544,
  '_Working1_'!$B$2:$G1922,
  6,
  0
),
"-"
)</f>
        <v/>
      </c>
    </row>
    <row r="545" ht="15.75" customHeight="1">
      <c r="A545" s="27"/>
      <c r="B545" s="27"/>
      <c r="C545" s="27"/>
      <c r="D545" s="27" t="str">
        <f t="shared" si="1"/>
        <v/>
      </c>
      <c r="E545" s="14" t="str">
        <f>IF(
A545,
IFNA(
vlookup(
  D545,
  '_Working2_'!$A$3:$B1543,
  2,
  0
),
0
),
"")</f>
        <v/>
      </c>
      <c r="F545" s="14" t="str">
        <f>IF(
A545,
(E545/1000)*vlookup(
B545,
MasterData!$C$2:$G1000,
4,
0
)
,
"")</f>
        <v/>
      </c>
      <c r="G545" s="14" t="str">
        <f t="shared" si="2"/>
        <v/>
      </c>
      <c r="H545" s="14"/>
      <c r="I545" s="14" t="str">
        <f>IFNA(
vlookup(
  $G545,
  '_Working1_'!$B$2:$G1923,
  5,
  0
),
"-"
)</f>
        <v/>
      </c>
      <c r="J545" s="14" t="str">
        <f>IFNA(
vlookup(
  $G545,
  '_Working1_'!$B$2:$G1923,
  6,
  0
),
"-"
)</f>
        <v/>
      </c>
    </row>
    <row r="546" ht="15.75" customHeight="1">
      <c r="A546" s="27"/>
      <c r="B546" s="27"/>
      <c r="C546" s="27"/>
      <c r="D546" s="27" t="str">
        <f t="shared" si="1"/>
        <v/>
      </c>
      <c r="E546" s="14" t="str">
        <f>IF(
A546,
IFNA(
vlookup(
  D546,
  '_Working2_'!$A$3:$B1544,
  2,
  0
),
0
),
"")</f>
        <v/>
      </c>
      <c r="F546" s="14" t="str">
        <f>IF(
A546,
(E546/1000)*vlookup(
B546,
MasterData!$C$2:$G1000,
4,
0
)
,
"")</f>
        <v/>
      </c>
      <c r="G546" s="14" t="str">
        <f t="shared" si="2"/>
        <v/>
      </c>
      <c r="H546" s="14"/>
      <c r="I546" s="14" t="str">
        <f>IFNA(
vlookup(
  $G546,
  '_Working1_'!$B$2:$G1924,
  5,
  0
),
"-"
)</f>
        <v/>
      </c>
      <c r="J546" s="14" t="str">
        <f>IFNA(
vlookup(
  $G546,
  '_Working1_'!$B$2:$G1924,
  6,
  0
),
"-"
)</f>
        <v/>
      </c>
    </row>
    <row r="547" ht="15.75" customHeight="1">
      <c r="A547" s="27"/>
      <c r="B547" s="27"/>
      <c r="C547" s="27"/>
      <c r="D547" s="27" t="str">
        <f t="shared" si="1"/>
        <v/>
      </c>
      <c r="E547" s="14" t="str">
        <f>IF(
A547,
IFNA(
vlookup(
  D547,
  '_Working2_'!$A$3:$B1545,
  2,
  0
),
0
),
"")</f>
        <v/>
      </c>
      <c r="F547" s="14" t="str">
        <f>IF(
A547,
(E547/1000)*vlookup(
B547,
MasterData!$C$2:$G1000,
4,
0
)
,
"")</f>
        <v/>
      </c>
      <c r="G547" s="14" t="str">
        <f t="shared" si="2"/>
        <v/>
      </c>
      <c r="H547" s="14"/>
      <c r="I547" s="14" t="str">
        <f>IFNA(
vlookup(
  $G547,
  '_Working1_'!$B$2:$G1925,
  5,
  0
),
"-"
)</f>
        <v/>
      </c>
      <c r="J547" s="14" t="str">
        <f>IFNA(
vlookup(
  $G547,
  '_Working1_'!$B$2:$G1925,
  6,
  0
),
"-"
)</f>
        <v/>
      </c>
    </row>
    <row r="548" ht="15.75" customHeight="1">
      <c r="A548" s="27"/>
      <c r="B548" s="27"/>
      <c r="C548" s="27"/>
      <c r="D548" s="27" t="str">
        <f t="shared" si="1"/>
        <v/>
      </c>
      <c r="E548" s="14" t="str">
        <f>IF(
A548,
IFNA(
vlookup(
  D548,
  '_Working2_'!$A$3:$B1546,
  2,
  0
),
0
),
"")</f>
        <v/>
      </c>
      <c r="F548" s="14" t="str">
        <f>IF(
A548,
(E548/1000)*vlookup(
B548,
MasterData!$C$2:$G1000,
4,
0
)
,
"")</f>
        <v/>
      </c>
      <c r="G548" s="14" t="str">
        <f t="shared" si="2"/>
        <v/>
      </c>
      <c r="H548" s="14"/>
      <c r="I548" s="14" t="str">
        <f>IFNA(
vlookup(
  $G548,
  '_Working1_'!$B$2:$G1926,
  5,
  0
),
"-"
)</f>
        <v/>
      </c>
      <c r="J548" s="14" t="str">
        <f>IFNA(
vlookup(
  $G548,
  '_Working1_'!$B$2:$G1926,
  6,
  0
),
"-"
)</f>
        <v/>
      </c>
    </row>
    <row r="549" ht="15.75" customHeight="1">
      <c r="A549" s="27"/>
      <c r="B549" s="27"/>
      <c r="C549" s="27"/>
      <c r="D549" s="27" t="str">
        <f t="shared" si="1"/>
        <v/>
      </c>
      <c r="E549" s="14" t="str">
        <f>IF(
A549,
IFNA(
vlookup(
  D549,
  '_Working2_'!$A$3:$B1547,
  2,
  0
),
0
),
"")</f>
        <v/>
      </c>
      <c r="F549" s="14" t="str">
        <f>IF(
A549,
(E549/1000)*vlookup(
B549,
MasterData!$C$2:$G1000,
4,
0
)
,
"")</f>
        <v/>
      </c>
      <c r="G549" s="14" t="str">
        <f t="shared" si="2"/>
        <v/>
      </c>
      <c r="H549" s="14"/>
      <c r="I549" s="14" t="str">
        <f>IFNA(
vlookup(
  $G549,
  '_Working1_'!$B$2:$G1927,
  5,
  0
),
"-"
)</f>
        <v/>
      </c>
      <c r="J549" s="14" t="str">
        <f>IFNA(
vlookup(
  $G549,
  '_Working1_'!$B$2:$G1927,
  6,
  0
),
"-"
)</f>
        <v/>
      </c>
    </row>
    <row r="550" ht="15.75" customHeight="1">
      <c r="A550" s="27"/>
      <c r="B550" s="27"/>
      <c r="C550" s="27"/>
      <c r="D550" s="27" t="str">
        <f t="shared" si="1"/>
        <v/>
      </c>
      <c r="E550" s="14" t="str">
        <f>IF(
A550,
IFNA(
vlookup(
  D550,
  '_Working2_'!$A$3:$B1548,
  2,
  0
),
0
),
"")</f>
        <v/>
      </c>
      <c r="F550" s="14" t="str">
        <f>IF(
A550,
(E550/1000)*vlookup(
B550,
MasterData!$C$2:$G1000,
4,
0
)
,
"")</f>
        <v/>
      </c>
      <c r="G550" s="14" t="str">
        <f t="shared" si="2"/>
        <v/>
      </c>
      <c r="H550" s="14"/>
      <c r="I550" s="14" t="str">
        <f>IFNA(
vlookup(
  $G550,
  '_Working1_'!$B$2:$G1928,
  5,
  0
),
"-"
)</f>
        <v/>
      </c>
      <c r="J550" s="14" t="str">
        <f>IFNA(
vlookup(
  $G550,
  '_Working1_'!$B$2:$G1928,
  6,
  0
),
"-"
)</f>
        <v/>
      </c>
    </row>
    <row r="551" ht="15.75" customHeight="1">
      <c r="A551" s="27"/>
      <c r="B551" s="27"/>
      <c r="C551" s="27"/>
      <c r="D551" s="27" t="str">
        <f t="shared" si="1"/>
        <v/>
      </c>
      <c r="E551" s="14" t="str">
        <f>IF(
A551,
IFNA(
vlookup(
  D551,
  '_Working2_'!$A$3:$B1549,
  2,
  0
),
0
),
"")</f>
        <v/>
      </c>
      <c r="F551" s="14" t="str">
        <f>IF(
A551,
(E551/1000)*vlookup(
B551,
MasterData!$C$2:$G1000,
4,
0
)
,
"")</f>
        <v/>
      </c>
      <c r="G551" s="14" t="str">
        <f t="shared" si="2"/>
        <v/>
      </c>
      <c r="H551" s="14"/>
      <c r="I551" s="14" t="str">
        <f>IFNA(
vlookup(
  $G551,
  '_Working1_'!$B$2:$G1929,
  5,
  0
),
"-"
)</f>
        <v/>
      </c>
      <c r="J551" s="14" t="str">
        <f>IFNA(
vlookup(
  $G551,
  '_Working1_'!$B$2:$G1929,
  6,
  0
),
"-"
)</f>
        <v/>
      </c>
    </row>
    <row r="552" ht="15.75" customHeight="1">
      <c r="A552" s="27"/>
      <c r="B552" s="27"/>
      <c r="C552" s="27"/>
      <c r="D552" s="27" t="str">
        <f t="shared" si="1"/>
        <v/>
      </c>
      <c r="E552" s="14" t="str">
        <f>IF(
A552,
IFNA(
vlookup(
  D552,
  '_Working2_'!$A$3:$B1550,
  2,
  0
),
0
),
"")</f>
        <v/>
      </c>
      <c r="F552" s="14" t="str">
        <f>IF(
A552,
(E552/1000)*vlookup(
B552,
MasterData!$C$2:$G1000,
4,
0
)
,
"")</f>
        <v/>
      </c>
      <c r="G552" s="14" t="str">
        <f t="shared" si="2"/>
        <v/>
      </c>
      <c r="H552" s="14"/>
      <c r="I552" s="14" t="str">
        <f>IFNA(
vlookup(
  $G552,
  '_Working1_'!$B$2:$G1930,
  5,
  0
),
"-"
)</f>
        <v/>
      </c>
      <c r="J552" s="14" t="str">
        <f>IFNA(
vlookup(
  $G552,
  '_Working1_'!$B$2:$G1930,
  6,
  0
),
"-"
)</f>
        <v/>
      </c>
    </row>
    <row r="553" ht="15.75" customHeight="1">
      <c r="A553" s="27"/>
      <c r="B553" s="27"/>
      <c r="C553" s="27"/>
      <c r="D553" s="27" t="str">
        <f t="shared" si="1"/>
        <v/>
      </c>
      <c r="E553" s="14" t="str">
        <f>IF(
A553,
IFNA(
vlookup(
  D553,
  '_Working2_'!$A$3:$B1551,
  2,
  0
),
0
),
"")</f>
        <v/>
      </c>
      <c r="F553" s="14" t="str">
        <f>IF(
A553,
(E553/1000)*vlookup(
B553,
MasterData!$C$2:$G1000,
4,
0
)
,
"")</f>
        <v/>
      </c>
      <c r="G553" s="14" t="str">
        <f t="shared" si="2"/>
        <v/>
      </c>
      <c r="H553" s="14"/>
      <c r="I553" s="14" t="str">
        <f>IFNA(
vlookup(
  $G553,
  '_Working1_'!$B$2:$G1931,
  5,
  0
),
"-"
)</f>
        <v/>
      </c>
      <c r="J553" s="14" t="str">
        <f>IFNA(
vlookup(
  $G553,
  '_Working1_'!$B$2:$G1931,
  6,
  0
),
"-"
)</f>
        <v/>
      </c>
    </row>
    <row r="554" ht="15.75" customHeight="1">
      <c r="A554" s="27"/>
      <c r="B554" s="27"/>
      <c r="C554" s="27"/>
      <c r="D554" s="27" t="str">
        <f t="shared" si="1"/>
        <v/>
      </c>
      <c r="E554" s="14" t="str">
        <f>IF(
A554,
IFNA(
vlookup(
  D554,
  '_Working2_'!$A$3:$B1552,
  2,
  0
),
0
),
"")</f>
        <v/>
      </c>
      <c r="F554" s="14" t="str">
        <f>IF(
A554,
(E554/1000)*vlookup(
B554,
MasterData!$C$2:$G1000,
4,
0
)
,
"")</f>
        <v/>
      </c>
      <c r="G554" s="14" t="str">
        <f t="shared" si="2"/>
        <v/>
      </c>
      <c r="H554" s="14"/>
      <c r="I554" s="14" t="str">
        <f>IFNA(
vlookup(
  $G554,
  '_Working1_'!$B$2:$G1932,
  5,
  0
),
"-"
)</f>
        <v/>
      </c>
      <c r="J554" s="14" t="str">
        <f>IFNA(
vlookup(
  $G554,
  '_Working1_'!$B$2:$G1932,
  6,
  0
),
"-"
)</f>
        <v/>
      </c>
    </row>
    <row r="555" ht="15.75" customHeight="1">
      <c r="A555" s="27"/>
      <c r="B555" s="27"/>
      <c r="C555" s="27"/>
      <c r="D555" s="27" t="str">
        <f t="shared" si="1"/>
        <v/>
      </c>
      <c r="E555" s="14" t="str">
        <f>IF(
A555,
IFNA(
vlookup(
  D555,
  '_Working2_'!$A$3:$B1553,
  2,
  0
),
0
),
"")</f>
        <v/>
      </c>
      <c r="F555" s="14" t="str">
        <f>IF(
A555,
(E555/1000)*vlookup(
B555,
MasterData!$C$2:$G1000,
4,
0
)
,
"")</f>
        <v/>
      </c>
      <c r="G555" s="14" t="str">
        <f t="shared" si="2"/>
        <v/>
      </c>
      <c r="H555" s="14"/>
      <c r="I555" s="14" t="str">
        <f>IFNA(
vlookup(
  $G555,
  '_Working1_'!$B$2:$G1933,
  5,
  0
),
"-"
)</f>
        <v/>
      </c>
      <c r="J555" s="14" t="str">
        <f>IFNA(
vlookup(
  $G555,
  '_Working1_'!$B$2:$G1933,
  6,
  0
),
"-"
)</f>
        <v/>
      </c>
    </row>
    <row r="556" ht="15.75" customHeight="1">
      <c r="A556" s="27"/>
      <c r="B556" s="27"/>
      <c r="C556" s="27"/>
      <c r="D556" s="27" t="str">
        <f t="shared" si="1"/>
        <v/>
      </c>
      <c r="E556" s="14" t="str">
        <f>IF(
A556,
IFNA(
vlookup(
  D556,
  '_Working2_'!$A$3:$B1554,
  2,
  0
),
0
),
"")</f>
        <v/>
      </c>
      <c r="F556" s="14" t="str">
        <f>IF(
A556,
(E556/1000)*vlookup(
B556,
MasterData!$C$2:$G1000,
4,
0
)
,
"")</f>
        <v/>
      </c>
      <c r="G556" s="14" t="str">
        <f t="shared" si="2"/>
        <v/>
      </c>
      <c r="H556" s="14"/>
      <c r="I556" s="14" t="str">
        <f>IFNA(
vlookup(
  $G556,
  '_Working1_'!$B$2:$G1934,
  5,
  0
),
"-"
)</f>
        <v/>
      </c>
      <c r="J556" s="14" t="str">
        <f>IFNA(
vlookup(
  $G556,
  '_Working1_'!$B$2:$G1934,
  6,
  0
),
"-"
)</f>
        <v/>
      </c>
    </row>
    <row r="557" ht="15.75" customHeight="1">
      <c r="A557" s="27"/>
      <c r="B557" s="27"/>
      <c r="C557" s="27"/>
      <c r="D557" s="27" t="str">
        <f t="shared" si="1"/>
        <v/>
      </c>
      <c r="E557" s="14" t="str">
        <f>IF(
A557,
IFNA(
vlookup(
  D557,
  '_Working2_'!$A$3:$B1555,
  2,
  0
),
0
),
"")</f>
        <v/>
      </c>
      <c r="F557" s="14" t="str">
        <f>IF(
A557,
(E557/1000)*vlookup(
B557,
MasterData!$C$2:$G1000,
4,
0
)
,
"")</f>
        <v/>
      </c>
      <c r="G557" s="14" t="str">
        <f t="shared" si="2"/>
        <v/>
      </c>
      <c r="H557" s="14"/>
      <c r="I557" s="14" t="str">
        <f>IFNA(
vlookup(
  $G557,
  '_Working1_'!$B$2:$G1935,
  5,
  0
),
"-"
)</f>
        <v/>
      </c>
      <c r="J557" s="14" t="str">
        <f>IFNA(
vlookup(
  $G557,
  '_Working1_'!$B$2:$G1935,
  6,
  0
),
"-"
)</f>
        <v/>
      </c>
    </row>
    <row r="558" ht="15.75" customHeight="1">
      <c r="A558" s="27"/>
      <c r="B558" s="27"/>
      <c r="C558" s="27"/>
      <c r="D558" s="27" t="str">
        <f t="shared" si="1"/>
        <v/>
      </c>
      <c r="E558" s="14" t="str">
        <f>IF(
A558,
IFNA(
vlookup(
  D558,
  '_Working2_'!$A$3:$B1556,
  2,
  0
),
0
),
"")</f>
        <v/>
      </c>
      <c r="F558" s="14" t="str">
        <f>IF(
A558,
(E558/1000)*vlookup(
B558,
MasterData!$C$2:$G1000,
4,
0
)
,
"")</f>
        <v/>
      </c>
      <c r="G558" s="14" t="str">
        <f t="shared" si="2"/>
        <v/>
      </c>
      <c r="H558" s="14"/>
      <c r="I558" s="14" t="str">
        <f>IFNA(
vlookup(
  $G558,
  '_Working1_'!$B$2:$G1936,
  5,
  0
),
"-"
)</f>
        <v/>
      </c>
      <c r="J558" s="14" t="str">
        <f>IFNA(
vlookup(
  $G558,
  '_Working1_'!$B$2:$G1936,
  6,
  0
),
"-"
)</f>
        <v/>
      </c>
    </row>
    <row r="559" ht="15.75" customHeight="1">
      <c r="A559" s="27"/>
      <c r="B559" s="27"/>
      <c r="C559" s="27"/>
      <c r="D559" s="27" t="str">
        <f t="shared" si="1"/>
        <v/>
      </c>
      <c r="E559" s="14" t="str">
        <f>IF(
A559,
IFNA(
vlookup(
  D559,
  '_Working2_'!$A$3:$B1557,
  2,
  0
),
0
),
"")</f>
        <v/>
      </c>
      <c r="F559" s="14" t="str">
        <f>IF(
A559,
(E559/1000)*vlookup(
B559,
MasterData!$C$2:$G1000,
4,
0
)
,
"")</f>
        <v/>
      </c>
      <c r="G559" s="14" t="str">
        <f t="shared" si="2"/>
        <v/>
      </c>
      <c r="H559" s="14"/>
      <c r="I559" s="14" t="str">
        <f>IFNA(
vlookup(
  $G559,
  '_Working1_'!$B$2:$G1937,
  5,
  0
),
"-"
)</f>
        <v/>
      </c>
      <c r="J559" s="14" t="str">
        <f>IFNA(
vlookup(
  $G559,
  '_Working1_'!$B$2:$G1937,
  6,
  0
),
"-"
)</f>
        <v/>
      </c>
    </row>
    <row r="560" ht="15.75" customHeight="1">
      <c r="A560" s="27"/>
      <c r="B560" s="27"/>
      <c r="C560" s="27"/>
      <c r="D560" s="27" t="str">
        <f t="shared" si="1"/>
        <v/>
      </c>
      <c r="E560" s="14" t="str">
        <f>IF(
A560,
IFNA(
vlookup(
  D560,
  '_Working2_'!$A$3:$B1558,
  2,
  0
),
0
),
"")</f>
        <v/>
      </c>
      <c r="F560" s="14" t="str">
        <f>IF(
A560,
(E560/1000)*vlookup(
B560,
MasterData!$C$2:$G1000,
4,
0
)
,
"")</f>
        <v/>
      </c>
      <c r="G560" s="14" t="str">
        <f t="shared" si="2"/>
        <v/>
      </c>
      <c r="H560" s="14"/>
      <c r="I560" s="14" t="str">
        <f>IFNA(
vlookup(
  $G560,
  '_Working1_'!$B$2:$G1938,
  5,
  0
),
"-"
)</f>
        <v/>
      </c>
      <c r="J560" s="14" t="str">
        <f>IFNA(
vlookup(
  $G560,
  '_Working1_'!$B$2:$G1938,
  6,
  0
),
"-"
)</f>
        <v/>
      </c>
    </row>
    <row r="561" ht="15.75" customHeight="1">
      <c r="A561" s="27"/>
      <c r="B561" s="27"/>
      <c r="C561" s="27"/>
      <c r="D561" s="27" t="str">
        <f t="shared" si="1"/>
        <v/>
      </c>
      <c r="E561" s="14" t="str">
        <f>IF(
A561,
IFNA(
vlookup(
  D561,
  '_Working2_'!$A$3:$B1559,
  2,
  0
),
0
),
"")</f>
        <v/>
      </c>
      <c r="F561" s="14" t="str">
        <f>IF(
A561,
(E561/1000)*vlookup(
B561,
MasterData!$C$2:$G1000,
4,
0
)
,
"")</f>
        <v/>
      </c>
      <c r="G561" s="14" t="str">
        <f t="shared" si="2"/>
        <v/>
      </c>
      <c r="H561" s="14"/>
      <c r="I561" s="14" t="str">
        <f>IFNA(
vlookup(
  $G561,
  '_Working1_'!$B$2:$G1939,
  5,
  0
),
"-"
)</f>
        <v/>
      </c>
      <c r="J561" s="14" t="str">
        <f>IFNA(
vlookup(
  $G561,
  '_Working1_'!$B$2:$G1939,
  6,
  0
),
"-"
)</f>
        <v/>
      </c>
    </row>
    <row r="562" ht="15.75" customHeight="1">
      <c r="A562" s="27"/>
      <c r="B562" s="27"/>
      <c r="C562" s="27"/>
      <c r="D562" s="27" t="str">
        <f t="shared" si="1"/>
        <v/>
      </c>
      <c r="E562" s="14" t="str">
        <f>IF(
A562,
IFNA(
vlookup(
  D562,
  '_Working2_'!$A$3:$B1560,
  2,
  0
),
0
),
"")</f>
        <v/>
      </c>
      <c r="F562" s="14" t="str">
        <f>IF(
A562,
(E562/1000)*vlookup(
B562,
MasterData!$C$2:$G1000,
4,
0
)
,
"")</f>
        <v/>
      </c>
      <c r="G562" s="14" t="str">
        <f t="shared" si="2"/>
        <v/>
      </c>
      <c r="H562" s="14"/>
      <c r="I562" s="14" t="str">
        <f>IFNA(
vlookup(
  $G562,
  '_Working1_'!$B$2:$G1940,
  5,
  0
),
"-"
)</f>
        <v/>
      </c>
      <c r="J562" s="14" t="str">
        <f>IFNA(
vlookup(
  $G562,
  '_Working1_'!$B$2:$G1940,
  6,
  0
),
"-"
)</f>
        <v/>
      </c>
    </row>
    <row r="563" ht="15.75" customHeight="1">
      <c r="A563" s="27"/>
      <c r="B563" s="27"/>
      <c r="C563" s="27"/>
      <c r="D563" s="27" t="str">
        <f t="shared" si="1"/>
        <v/>
      </c>
      <c r="E563" s="14" t="str">
        <f>IF(
A563,
IFNA(
vlookup(
  D563,
  '_Working2_'!$A$3:$B1561,
  2,
  0
),
0
),
"")</f>
        <v/>
      </c>
      <c r="F563" s="14" t="str">
        <f>IF(
A563,
(E563/1000)*vlookup(
B563,
MasterData!$C$2:$G1000,
4,
0
)
,
"")</f>
        <v/>
      </c>
      <c r="G563" s="14" t="str">
        <f t="shared" si="2"/>
        <v/>
      </c>
      <c r="H563" s="14"/>
      <c r="I563" s="14" t="str">
        <f>IFNA(
vlookup(
  $G563,
  '_Working1_'!$B$2:$G1941,
  5,
  0
),
"-"
)</f>
        <v/>
      </c>
      <c r="J563" s="14" t="str">
        <f>IFNA(
vlookup(
  $G563,
  '_Working1_'!$B$2:$G1941,
  6,
  0
),
"-"
)</f>
        <v/>
      </c>
    </row>
    <row r="564" ht="15.75" customHeight="1">
      <c r="A564" s="27"/>
      <c r="B564" s="27"/>
      <c r="C564" s="27"/>
      <c r="D564" s="27" t="str">
        <f t="shared" si="1"/>
        <v/>
      </c>
      <c r="E564" s="14" t="str">
        <f>IF(
A564,
IFNA(
vlookup(
  D564,
  '_Working2_'!$A$3:$B1562,
  2,
  0
),
0
),
"")</f>
        <v/>
      </c>
      <c r="F564" s="14" t="str">
        <f>IF(
A564,
(E564/1000)*vlookup(
B564,
MasterData!$C$2:$G1000,
4,
0
)
,
"")</f>
        <v/>
      </c>
      <c r="G564" s="14" t="str">
        <f t="shared" si="2"/>
        <v/>
      </c>
      <c r="H564" s="14"/>
      <c r="I564" s="14" t="str">
        <f>IFNA(
vlookup(
  $G564,
  '_Working1_'!$B$2:$G1942,
  5,
  0
),
"-"
)</f>
        <v/>
      </c>
      <c r="J564" s="14" t="str">
        <f>IFNA(
vlookup(
  $G564,
  '_Working1_'!$B$2:$G1942,
  6,
  0
),
"-"
)</f>
        <v/>
      </c>
    </row>
    <row r="565" ht="15.75" customHeight="1">
      <c r="A565" s="27"/>
      <c r="B565" s="27"/>
      <c r="C565" s="27"/>
      <c r="D565" s="27" t="str">
        <f t="shared" si="1"/>
        <v/>
      </c>
      <c r="E565" s="14" t="str">
        <f>IF(
A565,
IFNA(
vlookup(
  D565,
  '_Working2_'!$A$3:$B1563,
  2,
  0
),
0
),
"")</f>
        <v/>
      </c>
      <c r="F565" s="14" t="str">
        <f>IF(
A565,
(E565/1000)*vlookup(
B565,
MasterData!$C$2:$G1000,
4,
0
)
,
"")</f>
        <v/>
      </c>
      <c r="G565" s="14" t="str">
        <f t="shared" si="2"/>
        <v/>
      </c>
      <c r="H565" s="14"/>
      <c r="I565" s="14" t="str">
        <f>IFNA(
vlookup(
  $G565,
  '_Working1_'!$B$2:$G1943,
  5,
  0
),
"-"
)</f>
        <v/>
      </c>
      <c r="J565" s="14" t="str">
        <f>IFNA(
vlookup(
  $G565,
  '_Working1_'!$B$2:$G1943,
  6,
  0
),
"-"
)</f>
        <v/>
      </c>
    </row>
    <row r="566" ht="15.75" customHeight="1">
      <c r="A566" s="27"/>
      <c r="B566" s="27"/>
      <c r="C566" s="27"/>
      <c r="D566" s="27" t="str">
        <f t="shared" si="1"/>
        <v/>
      </c>
      <c r="E566" s="14" t="str">
        <f>IF(
A566,
IFNA(
vlookup(
  D566,
  '_Working2_'!$A$3:$B1564,
  2,
  0
),
0
),
"")</f>
        <v/>
      </c>
      <c r="F566" s="14" t="str">
        <f>IF(
A566,
(E566/1000)*vlookup(
B566,
MasterData!$C$2:$G1000,
4,
0
)
,
"")</f>
        <v/>
      </c>
      <c r="G566" s="14" t="str">
        <f t="shared" si="2"/>
        <v/>
      </c>
      <c r="H566" s="14"/>
      <c r="I566" s="14" t="str">
        <f>IFNA(
vlookup(
  $G566,
  '_Working1_'!$B$2:$G1944,
  5,
  0
),
"-"
)</f>
        <v/>
      </c>
      <c r="J566" s="14" t="str">
        <f>IFNA(
vlookup(
  $G566,
  '_Working1_'!$B$2:$G1944,
  6,
  0
),
"-"
)</f>
        <v/>
      </c>
    </row>
    <row r="567" ht="15.75" customHeight="1">
      <c r="A567" s="27"/>
      <c r="B567" s="27"/>
      <c r="C567" s="27"/>
      <c r="D567" s="27" t="str">
        <f t="shared" si="1"/>
        <v/>
      </c>
      <c r="E567" s="14" t="str">
        <f>IF(
A567,
IFNA(
vlookup(
  D567,
  '_Working2_'!$A$3:$B1565,
  2,
  0
),
0
),
"")</f>
        <v/>
      </c>
      <c r="F567" s="14" t="str">
        <f>IF(
A567,
(E567/1000)*vlookup(
B567,
MasterData!$C$2:$G1000,
4,
0
)
,
"")</f>
        <v/>
      </c>
      <c r="G567" s="14" t="str">
        <f t="shared" si="2"/>
        <v/>
      </c>
      <c r="H567" s="14"/>
      <c r="I567" s="14" t="str">
        <f>IFNA(
vlookup(
  $G567,
  '_Working1_'!$B$2:$G1945,
  5,
  0
),
"-"
)</f>
        <v/>
      </c>
      <c r="J567" s="14" t="str">
        <f>IFNA(
vlookup(
  $G567,
  '_Working1_'!$B$2:$G1945,
  6,
  0
),
"-"
)</f>
        <v/>
      </c>
    </row>
    <row r="568" ht="15.75" customHeight="1">
      <c r="A568" s="27"/>
      <c r="B568" s="27"/>
      <c r="C568" s="27"/>
      <c r="D568" s="27" t="str">
        <f t="shared" si="1"/>
        <v/>
      </c>
      <c r="E568" s="14" t="str">
        <f>IF(
A568,
IFNA(
vlookup(
  D568,
  '_Working2_'!$A$3:$B1566,
  2,
  0
),
0
),
"")</f>
        <v/>
      </c>
      <c r="F568" s="14" t="str">
        <f>IF(
A568,
(E568/1000)*vlookup(
B568,
MasterData!$C$2:$G1000,
4,
0
)
,
"")</f>
        <v/>
      </c>
      <c r="G568" s="14" t="str">
        <f t="shared" si="2"/>
        <v/>
      </c>
      <c r="H568" s="14"/>
      <c r="I568" s="14" t="str">
        <f>IFNA(
vlookup(
  $G568,
  '_Working1_'!$B$2:$G1946,
  5,
  0
),
"-"
)</f>
        <v/>
      </c>
      <c r="J568" s="14" t="str">
        <f>IFNA(
vlookup(
  $G568,
  '_Working1_'!$B$2:$G1946,
  6,
  0
),
"-"
)</f>
        <v/>
      </c>
    </row>
    <row r="569" ht="15.75" customHeight="1">
      <c r="A569" s="27"/>
      <c r="B569" s="27"/>
      <c r="C569" s="27"/>
      <c r="D569" s="27" t="str">
        <f t="shared" si="1"/>
        <v/>
      </c>
      <c r="E569" s="14" t="str">
        <f>IF(
A569,
IFNA(
vlookup(
  D569,
  '_Working2_'!$A$3:$B1567,
  2,
  0
),
0
),
"")</f>
        <v/>
      </c>
      <c r="F569" s="14" t="str">
        <f>IF(
A569,
(E569/1000)*vlookup(
B569,
MasterData!$C$2:$G1000,
4,
0
)
,
"")</f>
        <v/>
      </c>
      <c r="G569" s="14" t="str">
        <f t="shared" si="2"/>
        <v/>
      </c>
      <c r="H569" s="14"/>
      <c r="I569" s="14" t="str">
        <f>IFNA(
vlookup(
  $G569,
  '_Working1_'!$B$2:$G1947,
  5,
  0
),
"-"
)</f>
        <v/>
      </c>
      <c r="J569" s="14" t="str">
        <f>IFNA(
vlookup(
  $G569,
  '_Working1_'!$B$2:$G1947,
  6,
  0
),
"-"
)</f>
        <v/>
      </c>
    </row>
    <row r="570" ht="15.75" customHeight="1">
      <c r="A570" s="27"/>
      <c r="B570" s="27"/>
      <c r="C570" s="27"/>
      <c r="D570" s="27" t="str">
        <f t="shared" si="1"/>
        <v/>
      </c>
      <c r="E570" s="14" t="str">
        <f>IF(
A570,
IFNA(
vlookup(
  D570,
  '_Working2_'!$A$3:$B1568,
  2,
  0
),
0
),
"")</f>
        <v/>
      </c>
      <c r="F570" s="14" t="str">
        <f>IF(
A570,
(E570/1000)*vlookup(
B570,
MasterData!$C$2:$G1000,
4,
0
)
,
"")</f>
        <v/>
      </c>
      <c r="G570" s="14" t="str">
        <f t="shared" si="2"/>
        <v/>
      </c>
      <c r="H570" s="14"/>
      <c r="I570" s="14" t="str">
        <f>IFNA(
vlookup(
  $G570,
  '_Working1_'!$B$2:$G1948,
  5,
  0
),
"-"
)</f>
        <v/>
      </c>
      <c r="J570" s="14" t="str">
        <f>IFNA(
vlookup(
  $G570,
  '_Working1_'!$B$2:$G1948,
  6,
  0
),
"-"
)</f>
        <v/>
      </c>
    </row>
    <row r="571" ht="15.75" customHeight="1">
      <c r="A571" s="27"/>
      <c r="B571" s="27"/>
      <c r="C571" s="27"/>
      <c r="D571" s="27" t="str">
        <f t="shared" si="1"/>
        <v/>
      </c>
      <c r="E571" s="14" t="str">
        <f>IF(
A571,
IFNA(
vlookup(
  D571,
  '_Working2_'!$A$3:$B1569,
  2,
  0
),
0
),
"")</f>
        <v/>
      </c>
      <c r="F571" s="14" t="str">
        <f>IF(
A571,
(E571/1000)*vlookup(
B571,
MasterData!$C$2:$G1000,
4,
0
)
,
"")</f>
        <v/>
      </c>
      <c r="G571" s="14" t="str">
        <f t="shared" si="2"/>
        <v/>
      </c>
      <c r="H571" s="14"/>
      <c r="I571" s="14" t="str">
        <f>IFNA(
vlookup(
  $G571,
  '_Working1_'!$B$2:$G1949,
  5,
  0
),
"-"
)</f>
        <v/>
      </c>
      <c r="J571" s="14" t="str">
        <f>IFNA(
vlookup(
  $G571,
  '_Working1_'!$B$2:$G1949,
  6,
  0
),
"-"
)</f>
        <v/>
      </c>
    </row>
    <row r="572" ht="15.75" customHeight="1">
      <c r="A572" s="27"/>
      <c r="B572" s="27"/>
      <c r="C572" s="27"/>
      <c r="D572" s="27" t="str">
        <f t="shared" si="1"/>
        <v/>
      </c>
      <c r="E572" s="14" t="str">
        <f>IF(
A572,
IFNA(
vlookup(
  D572,
  '_Working2_'!$A$3:$B1570,
  2,
  0
),
0
),
"")</f>
        <v/>
      </c>
      <c r="F572" s="14" t="str">
        <f>IF(
A572,
(E572/1000)*vlookup(
B572,
MasterData!$C$2:$G1000,
4,
0
)
,
"")</f>
        <v/>
      </c>
      <c r="G572" s="14" t="str">
        <f t="shared" si="2"/>
        <v/>
      </c>
      <c r="H572" s="14"/>
      <c r="I572" s="14" t="str">
        <f>IFNA(
vlookup(
  $G572,
  '_Working1_'!$B$2:$G1950,
  5,
  0
),
"-"
)</f>
        <v/>
      </c>
      <c r="J572" s="14" t="str">
        <f>IFNA(
vlookup(
  $G572,
  '_Working1_'!$B$2:$G1950,
  6,
  0
),
"-"
)</f>
        <v/>
      </c>
    </row>
    <row r="573" ht="15.75" customHeight="1">
      <c r="A573" s="27"/>
      <c r="B573" s="27"/>
      <c r="C573" s="27"/>
      <c r="D573" s="27" t="str">
        <f t="shared" si="1"/>
        <v/>
      </c>
      <c r="E573" s="14" t="str">
        <f>IF(
A573,
IFNA(
vlookup(
  D573,
  '_Working2_'!$A$3:$B1571,
  2,
  0
),
0
),
"")</f>
        <v/>
      </c>
      <c r="F573" s="14" t="str">
        <f>IF(
A573,
(E573/1000)*vlookup(
B573,
MasterData!$C$2:$G1000,
4,
0
)
,
"")</f>
        <v/>
      </c>
      <c r="G573" s="14" t="str">
        <f t="shared" si="2"/>
        <v/>
      </c>
      <c r="H573" s="14"/>
      <c r="I573" s="14" t="str">
        <f>IFNA(
vlookup(
  $G573,
  '_Working1_'!$B$2:$G1951,
  5,
  0
),
"-"
)</f>
        <v/>
      </c>
      <c r="J573" s="14" t="str">
        <f>IFNA(
vlookup(
  $G573,
  '_Working1_'!$B$2:$G1951,
  6,
  0
),
"-"
)</f>
        <v/>
      </c>
    </row>
    <row r="574" ht="15.75" customHeight="1">
      <c r="A574" s="27"/>
      <c r="B574" s="27"/>
      <c r="C574" s="27"/>
      <c r="D574" s="27" t="str">
        <f t="shared" si="1"/>
        <v/>
      </c>
      <c r="E574" s="14" t="str">
        <f>IF(
A574,
IFNA(
vlookup(
  D574,
  '_Working2_'!$A$3:$B1572,
  2,
  0
),
0
),
"")</f>
        <v/>
      </c>
      <c r="F574" s="14" t="str">
        <f>IF(
A574,
(E574/1000)*vlookup(
B574,
MasterData!$C$2:$G1000,
4,
0
)
,
"")</f>
        <v/>
      </c>
      <c r="G574" s="14" t="str">
        <f t="shared" si="2"/>
        <v/>
      </c>
      <c r="H574" s="14"/>
      <c r="I574" s="14" t="str">
        <f>IFNA(
vlookup(
  $G574,
  '_Working1_'!$B$2:$G1952,
  5,
  0
),
"-"
)</f>
        <v/>
      </c>
      <c r="J574" s="14" t="str">
        <f>IFNA(
vlookup(
  $G574,
  '_Working1_'!$B$2:$G1952,
  6,
  0
),
"-"
)</f>
        <v/>
      </c>
    </row>
    <row r="575" ht="15.75" customHeight="1">
      <c r="A575" s="27"/>
      <c r="B575" s="27"/>
      <c r="C575" s="27"/>
      <c r="D575" s="27" t="str">
        <f t="shared" si="1"/>
        <v/>
      </c>
      <c r="E575" s="14" t="str">
        <f>IF(
A575,
IFNA(
vlookup(
  D575,
  '_Working2_'!$A$3:$B1573,
  2,
  0
),
0
),
"")</f>
        <v/>
      </c>
      <c r="F575" s="14" t="str">
        <f>IF(
A575,
(E575/1000)*vlookup(
B575,
MasterData!$C$2:$G1000,
4,
0
)
,
"")</f>
        <v/>
      </c>
      <c r="G575" s="14" t="str">
        <f t="shared" si="2"/>
        <v/>
      </c>
      <c r="H575" s="14"/>
      <c r="I575" s="14" t="str">
        <f>IFNA(
vlookup(
  $G575,
  '_Working1_'!$B$2:$G1953,
  5,
  0
),
"-"
)</f>
        <v/>
      </c>
      <c r="J575" s="14" t="str">
        <f>IFNA(
vlookup(
  $G575,
  '_Working1_'!$B$2:$G1953,
  6,
  0
),
"-"
)</f>
        <v/>
      </c>
    </row>
    <row r="576" ht="15.75" customHeight="1">
      <c r="A576" s="27"/>
      <c r="B576" s="27"/>
      <c r="C576" s="27"/>
      <c r="D576" s="27" t="str">
        <f t="shared" si="1"/>
        <v/>
      </c>
      <c r="E576" s="14" t="str">
        <f>IF(
A576,
IFNA(
vlookup(
  D576,
  '_Working2_'!$A$3:$B1574,
  2,
  0
),
0
),
"")</f>
        <v/>
      </c>
      <c r="F576" s="14" t="str">
        <f>IF(
A576,
(E576/1000)*vlookup(
B576,
MasterData!$C$2:$G1000,
4,
0
)
,
"")</f>
        <v/>
      </c>
      <c r="G576" s="14" t="str">
        <f t="shared" si="2"/>
        <v/>
      </c>
      <c r="H576" s="14"/>
      <c r="I576" s="14" t="str">
        <f>IFNA(
vlookup(
  $G576,
  '_Working1_'!$B$2:$G1954,
  5,
  0
),
"-"
)</f>
        <v/>
      </c>
      <c r="J576" s="14" t="str">
        <f>IFNA(
vlookup(
  $G576,
  '_Working1_'!$B$2:$G1954,
  6,
  0
),
"-"
)</f>
        <v/>
      </c>
    </row>
    <row r="577" ht="15.75" customHeight="1">
      <c r="A577" s="27"/>
      <c r="B577" s="27"/>
      <c r="C577" s="27"/>
      <c r="D577" s="27" t="str">
        <f t="shared" si="1"/>
        <v/>
      </c>
      <c r="E577" s="14" t="str">
        <f>IF(
A577,
IFNA(
vlookup(
  D577,
  '_Working2_'!$A$3:$B1575,
  2,
  0
),
0
),
"")</f>
        <v/>
      </c>
      <c r="F577" s="14" t="str">
        <f>IF(
A577,
(E577/1000)*vlookup(
B577,
MasterData!$C$2:$G1000,
4,
0
)
,
"")</f>
        <v/>
      </c>
      <c r="G577" s="14" t="str">
        <f t="shared" si="2"/>
        <v/>
      </c>
      <c r="H577" s="14"/>
      <c r="I577" s="14" t="str">
        <f>IFNA(
vlookup(
  $G577,
  '_Working1_'!$B$2:$G1955,
  5,
  0
),
"-"
)</f>
        <v/>
      </c>
      <c r="J577" s="14" t="str">
        <f>IFNA(
vlookup(
  $G577,
  '_Working1_'!$B$2:$G1955,
  6,
  0
),
"-"
)</f>
        <v/>
      </c>
    </row>
    <row r="578" ht="15.75" customHeight="1">
      <c r="A578" s="27"/>
      <c r="B578" s="27"/>
      <c r="C578" s="27"/>
      <c r="D578" s="27" t="str">
        <f t="shared" si="1"/>
        <v/>
      </c>
      <c r="E578" s="14" t="str">
        <f>IF(
A578,
IFNA(
vlookup(
  D578,
  '_Working2_'!$A$3:$B1576,
  2,
  0
),
0
),
"")</f>
        <v/>
      </c>
      <c r="F578" s="14" t="str">
        <f>IF(
A578,
(E578/1000)*vlookup(
B578,
MasterData!$C$2:$G1000,
4,
0
)
,
"")</f>
        <v/>
      </c>
      <c r="G578" s="14" t="str">
        <f t="shared" si="2"/>
        <v/>
      </c>
      <c r="H578" s="14"/>
      <c r="I578" s="14" t="str">
        <f>IFNA(
vlookup(
  $G578,
  '_Working1_'!$B$2:$G1956,
  5,
  0
),
"-"
)</f>
        <v/>
      </c>
      <c r="J578" s="14" t="str">
        <f>IFNA(
vlookup(
  $G578,
  '_Working1_'!$B$2:$G1956,
  6,
  0
),
"-"
)</f>
        <v/>
      </c>
    </row>
    <row r="579" ht="15.75" customHeight="1">
      <c r="A579" s="27"/>
      <c r="B579" s="27"/>
      <c r="C579" s="27"/>
      <c r="D579" s="27" t="str">
        <f t="shared" si="1"/>
        <v/>
      </c>
      <c r="E579" s="14" t="str">
        <f>IF(
A579,
IFNA(
vlookup(
  D579,
  '_Working2_'!$A$3:$B1577,
  2,
  0
),
0
),
"")</f>
        <v/>
      </c>
      <c r="F579" s="14" t="str">
        <f>IF(
A579,
(E579/1000)*vlookup(
B579,
MasterData!$C$2:$G1000,
4,
0
)
,
"")</f>
        <v/>
      </c>
      <c r="G579" s="14" t="str">
        <f t="shared" si="2"/>
        <v/>
      </c>
      <c r="H579" s="14"/>
      <c r="I579" s="14" t="str">
        <f>IFNA(
vlookup(
  $G579,
  '_Working1_'!$B$2:$G1957,
  5,
  0
),
"-"
)</f>
        <v/>
      </c>
      <c r="J579" s="14" t="str">
        <f>IFNA(
vlookup(
  $G579,
  '_Working1_'!$B$2:$G1957,
  6,
  0
),
"-"
)</f>
        <v/>
      </c>
    </row>
    <row r="580" ht="15.75" customHeight="1">
      <c r="A580" s="27"/>
      <c r="B580" s="27"/>
      <c r="C580" s="27"/>
      <c r="D580" s="27" t="str">
        <f t="shared" si="1"/>
        <v/>
      </c>
      <c r="E580" s="14" t="str">
        <f>IF(
A580,
IFNA(
vlookup(
  D580,
  '_Working2_'!$A$3:$B1578,
  2,
  0
),
0
),
"")</f>
        <v/>
      </c>
      <c r="F580" s="14" t="str">
        <f>IF(
A580,
(E580/1000)*vlookup(
B580,
MasterData!$C$2:$G1000,
4,
0
)
,
"")</f>
        <v/>
      </c>
      <c r="G580" s="14" t="str">
        <f t="shared" si="2"/>
        <v/>
      </c>
      <c r="H580" s="14"/>
      <c r="I580" s="14" t="str">
        <f>IFNA(
vlookup(
  $G580,
  '_Working1_'!$B$2:$G1958,
  5,
  0
),
"-"
)</f>
        <v/>
      </c>
      <c r="J580" s="14" t="str">
        <f>IFNA(
vlookup(
  $G580,
  '_Working1_'!$B$2:$G1958,
  6,
  0
),
"-"
)</f>
        <v/>
      </c>
    </row>
    <row r="581" ht="15.75" customHeight="1">
      <c r="A581" s="27"/>
      <c r="B581" s="27"/>
      <c r="C581" s="27"/>
      <c r="D581" s="27" t="str">
        <f t="shared" si="1"/>
        <v/>
      </c>
      <c r="E581" s="14" t="str">
        <f>IF(
A581,
IFNA(
vlookup(
  D581,
  '_Working2_'!$A$3:$B1579,
  2,
  0
),
0
),
"")</f>
        <v/>
      </c>
      <c r="F581" s="14" t="str">
        <f>IF(
A581,
(E581/1000)*vlookup(
B581,
MasterData!$C$2:$G1000,
4,
0
)
,
"")</f>
        <v/>
      </c>
      <c r="G581" s="14" t="str">
        <f t="shared" si="2"/>
        <v/>
      </c>
      <c r="H581" s="14"/>
      <c r="I581" s="14" t="str">
        <f>IFNA(
vlookup(
  $G581,
  '_Working1_'!$B$2:$G1959,
  5,
  0
),
"-"
)</f>
        <v/>
      </c>
      <c r="J581" s="14" t="str">
        <f>IFNA(
vlookup(
  $G581,
  '_Working1_'!$B$2:$G1959,
  6,
  0
),
"-"
)</f>
        <v/>
      </c>
    </row>
    <row r="582" ht="15.75" customHeight="1">
      <c r="A582" s="27"/>
      <c r="B582" s="27"/>
      <c r="C582" s="27"/>
      <c r="D582" s="27" t="str">
        <f t="shared" si="1"/>
        <v/>
      </c>
      <c r="E582" s="14" t="str">
        <f>IF(
A582,
IFNA(
vlookup(
  D582,
  '_Working2_'!$A$3:$B1580,
  2,
  0
),
0
),
"")</f>
        <v/>
      </c>
      <c r="F582" s="14" t="str">
        <f>IF(
A582,
(E582/1000)*vlookup(
B582,
MasterData!$C$2:$G1000,
4,
0
)
,
"")</f>
        <v/>
      </c>
      <c r="G582" s="14" t="str">
        <f t="shared" si="2"/>
        <v/>
      </c>
      <c r="H582" s="14"/>
      <c r="I582" s="14" t="str">
        <f>IFNA(
vlookup(
  $G582,
  '_Working1_'!$B$2:$G1960,
  5,
  0
),
"-"
)</f>
        <v/>
      </c>
      <c r="J582" s="14" t="str">
        <f>IFNA(
vlookup(
  $G582,
  '_Working1_'!$B$2:$G1960,
  6,
  0
),
"-"
)</f>
        <v/>
      </c>
    </row>
    <row r="583" ht="15.75" customHeight="1">
      <c r="A583" s="27"/>
      <c r="B583" s="27"/>
      <c r="C583" s="27"/>
      <c r="D583" s="27" t="str">
        <f t="shared" si="1"/>
        <v/>
      </c>
      <c r="E583" s="14" t="str">
        <f>IF(
A583,
IFNA(
vlookup(
  D583,
  '_Working2_'!$A$3:$B1581,
  2,
  0
),
0
),
"")</f>
        <v/>
      </c>
      <c r="F583" s="14" t="str">
        <f>IF(
A583,
(E583/1000)*vlookup(
B583,
MasterData!$C$2:$G1000,
4,
0
)
,
"")</f>
        <v/>
      </c>
      <c r="G583" s="14" t="str">
        <f t="shared" si="2"/>
        <v/>
      </c>
      <c r="H583" s="14"/>
      <c r="I583" s="14" t="str">
        <f>IFNA(
vlookup(
  $G583,
  '_Working1_'!$B$2:$G1961,
  5,
  0
),
"-"
)</f>
        <v/>
      </c>
      <c r="J583" s="14" t="str">
        <f>IFNA(
vlookup(
  $G583,
  '_Working1_'!$B$2:$G1961,
  6,
  0
),
"-"
)</f>
        <v/>
      </c>
    </row>
    <row r="584" ht="15.75" customHeight="1">
      <c r="A584" s="27"/>
      <c r="B584" s="27"/>
      <c r="C584" s="27"/>
      <c r="D584" s="27" t="str">
        <f t="shared" si="1"/>
        <v/>
      </c>
      <c r="E584" s="14" t="str">
        <f>IF(
A584,
IFNA(
vlookup(
  D584,
  '_Working2_'!$A$3:$B1582,
  2,
  0
),
0
),
"")</f>
        <v/>
      </c>
      <c r="F584" s="14" t="str">
        <f>IF(
A584,
(E584/1000)*vlookup(
B584,
MasterData!$C$2:$G1000,
4,
0
)
,
"")</f>
        <v/>
      </c>
      <c r="G584" s="14" t="str">
        <f t="shared" si="2"/>
        <v/>
      </c>
      <c r="H584" s="14"/>
      <c r="I584" s="14" t="str">
        <f>IFNA(
vlookup(
  $G584,
  '_Working1_'!$B$2:$G1962,
  5,
  0
),
"-"
)</f>
        <v/>
      </c>
      <c r="J584" s="14" t="str">
        <f>IFNA(
vlookup(
  $G584,
  '_Working1_'!$B$2:$G1962,
  6,
  0
),
"-"
)</f>
        <v/>
      </c>
    </row>
    <row r="585" ht="15.75" customHeight="1">
      <c r="A585" s="27"/>
      <c r="B585" s="27"/>
      <c r="C585" s="27"/>
      <c r="D585" s="27" t="str">
        <f t="shared" si="1"/>
        <v/>
      </c>
      <c r="E585" s="14" t="str">
        <f>IF(
A585,
IFNA(
vlookup(
  D585,
  '_Working2_'!$A$3:$B1583,
  2,
  0
),
0
),
"")</f>
        <v/>
      </c>
      <c r="F585" s="14" t="str">
        <f>IF(
A585,
(E585/1000)*vlookup(
B585,
MasterData!$C$2:$G1000,
4,
0
)
,
"")</f>
        <v/>
      </c>
      <c r="G585" s="14" t="str">
        <f t="shared" si="2"/>
        <v/>
      </c>
      <c r="H585" s="14"/>
      <c r="I585" s="14" t="str">
        <f>IFNA(
vlookup(
  $G585,
  '_Working1_'!$B$2:$G1963,
  5,
  0
),
"-"
)</f>
        <v/>
      </c>
      <c r="J585" s="14" t="str">
        <f>IFNA(
vlookup(
  $G585,
  '_Working1_'!$B$2:$G1963,
  6,
  0
),
"-"
)</f>
        <v/>
      </c>
    </row>
    <row r="586" ht="15.75" customHeight="1">
      <c r="A586" s="27"/>
      <c r="B586" s="27"/>
      <c r="C586" s="27"/>
      <c r="D586" s="27" t="str">
        <f t="shared" si="1"/>
        <v/>
      </c>
      <c r="E586" s="14" t="str">
        <f>IF(
A586,
IFNA(
vlookup(
  D586,
  '_Working2_'!$A$3:$B1584,
  2,
  0
),
0
),
"")</f>
        <v/>
      </c>
      <c r="F586" s="14" t="str">
        <f>IF(
A586,
(E586/1000)*vlookup(
B586,
MasterData!$C$2:$G1000,
4,
0
)
,
"")</f>
        <v/>
      </c>
      <c r="G586" s="14" t="str">
        <f t="shared" si="2"/>
        <v/>
      </c>
      <c r="H586" s="14"/>
      <c r="I586" s="14" t="str">
        <f>IFNA(
vlookup(
  $G586,
  '_Working1_'!$B$2:$G1964,
  5,
  0
),
"-"
)</f>
        <v/>
      </c>
      <c r="J586" s="14" t="str">
        <f>IFNA(
vlookup(
  $G586,
  '_Working1_'!$B$2:$G1964,
  6,
  0
),
"-"
)</f>
        <v/>
      </c>
    </row>
    <row r="587" ht="15.75" customHeight="1">
      <c r="A587" s="27"/>
      <c r="B587" s="27"/>
      <c r="C587" s="27"/>
      <c r="D587" s="27" t="str">
        <f t="shared" si="1"/>
        <v/>
      </c>
      <c r="E587" s="14" t="str">
        <f>IF(
A587,
IFNA(
vlookup(
  D587,
  '_Working2_'!$A$3:$B1585,
  2,
  0
),
0
),
"")</f>
        <v/>
      </c>
      <c r="F587" s="14" t="str">
        <f>IF(
A587,
(E587/1000)*vlookup(
B587,
MasterData!$C$2:$G1000,
4,
0
)
,
"")</f>
        <v/>
      </c>
      <c r="G587" s="14" t="str">
        <f t="shared" si="2"/>
        <v/>
      </c>
      <c r="H587" s="14"/>
      <c r="I587" s="14" t="str">
        <f>IFNA(
vlookup(
  $G587,
  '_Working1_'!$B$2:$G1965,
  5,
  0
),
"-"
)</f>
        <v/>
      </c>
      <c r="J587" s="14" t="str">
        <f>IFNA(
vlookup(
  $G587,
  '_Working1_'!$B$2:$G1965,
  6,
  0
),
"-"
)</f>
        <v/>
      </c>
    </row>
    <row r="588" ht="15.75" customHeight="1">
      <c r="A588" s="27"/>
      <c r="B588" s="27"/>
      <c r="C588" s="27"/>
      <c r="D588" s="27" t="str">
        <f t="shared" si="1"/>
        <v/>
      </c>
      <c r="E588" s="14" t="str">
        <f>IF(
A588,
IFNA(
vlookup(
  D588,
  '_Working2_'!$A$3:$B1586,
  2,
  0
),
0
),
"")</f>
        <v/>
      </c>
      <c r="F588" s="14" t="str">
        <f>IF(
A588,
(E588/1000)*vlookup(
B588,
MasterData!$C$2:$G1000,
4,
0
)
,
"")</f>
        <v/>
      </c>
      <c r="G588" s="14" t="str">
        <f t="shared" si="2"/>
        <v/>
      </c>
      <c r="H588" s="14"/>
      <c r="I588" s="14" t="str">
        <f>IFNA(
vlookup(
  $G588,
  '_Working1_'!$B$2:$G1966,
  5,
  0
),
"-"
)</f>
        <v/>
      </c>
      <c r="J588" s="14" t="str">
        <f>IFNA(
vlookup(
  $G588,
  '_Working1_'!$B$2:$G1966,
  6,
  0
),
"-"
)</f>
        <v/>
      </c>
    </row>
    <row r="589" ht="15.75" customHeight="1">
      <c r="A589" s="27"/>
      <c r="B589" s="27"/>
      <c r="C589" s="27"/>
      <c r="D589" s="27" t="str">
        <f t="shared" si="1"/>
        <v/>
      </c>
      <c r="E589" s="14" t="str">
        <f>IF(
A589,
IFNA(
vlookup(
  D589,
  '_Working2_'!$A$3:$B1587,
  2,
  0
),
0
),
"")</f>
        <v/>
      </c>
      <c r="F589" s="14" t="str">
        <f>IF(
A589,
(E589/1000)*vlookup(
B589,
MasterData!$C$2:$G1000,
4,
0
)
,
"")</f>
        <v/>
      </c>
      <c r="G589" s="14" t="str">
        <f t="shared" si="2"/>
        <v/>
      </c>
      <c r="H589" s="14"/>
      <c r="I589" s="14" t="str">
        <f>IFNA(
vlookup(
  $G589,
  '_Working1_'!$B$2:$G1967,
  5,
  0
),
"-"
)</f>
        <v/>
      </c>
      <c r="J589" s="14" t="str">
        <f>IFNA(
vlookup(
  $G589,
  '_Working1_'!$B$2:$G1967,
  6,
  0
),
"-"
)</f>
        <v/>
      </c>
    </row>
    <row r="590" ht="15.75" customHeight="1">
      <c r="A590" s="27"/>
      <c r="B590" s="27"/>
      <c r="C590" s="27"/>
      <c r="D590" s="27" t="str">
        <f t="shared" si="1"/>
        <v/>
      </c>
      <c r="E590" s="14" t="str">
        <f>IF(
A590,
IFNA(
vlookup(
  D590,
  '_Working2_'!$A$3:$B1588,
  2,
  0
),
0
),
"")</f>
        <v/>
      </c>
      <c r="F590" s="14" t="str">
        <f>IF(
A590,
(E590/1000)*vlookup(
B590,
MasterData!$C$2:$G1000,
4,
0
)
,
"")</f>
        <v/>
      </c>
      <c r="G590" s="14" t="str">
        <f t="shared" si="2"/>
        <v/>
      </c>
      <c r="H590" s="14"/>
      <c r="I590" s="14" t="str">
        <f>IFNA(
vlookup(
  $G590,
  '_Working1_'!$B$2:$G1968,
  5,
  0
),
"-"
)</f>
        <v/>
      </c>
      <c r="J590" s="14" t="str">
        <f>IFNA(
vlookup(
  $G590,
  '_Working1_'!$B$2:$G1968,
  6,
  0
),
"-"
)</f>
        <v/>
      </c>
    </row>
    <row r="591" ht="15.75" customHeight="1">
      <c r="A591" s="27"/>
      <c r="B591" s="27"/>
      <c r="C591" s="27"/>
      <c r="D591" s="27" t="str">
        <f t="shared" si="1"/>
        <v/>
      </c>
      <c r="E591" s="14" t="str">
        <f>IF(
A591,
IFNA(
vlookup(
  D591,
  '_Working2_'!$A$3:$B1589,
  2,
  0
),
0
),
"")</f>
        <v/>
      </c>
      <c r="F591" s="14" t="str">
        <f>IF(
A591,
(E591/1000)*vlookup(
B591,
MasterData!$C$2:$G1000,
4,
0
)
,
"")</f>
        <v/>
      </c>
      <c r="G591" s="14" t="str">
        <f t="shared" si="2"/>
        <v/>
      </c>
      <c r="H591" s="14"/>
      <c r="I591" s="14" t="str">
        <f>IFNA(
vlookup(
  $G591,
  '_Working1_'!$B$2:$G1969,
  5,
  0
),
"-"
)</f>
        <v/>
      </c>
      <c r="J591" s="14" t="str">
        <f>IFNA(
vlookup(
  $G591,
  '_Working1_'!$B$2:$G1969,
  6,
  0
),
"-"
)</f>
        <v/>
      </c>
    </row>
    <row r="592" ht="15.75" customHeight="1">
      <c r="A592" s="27"/>
      <c r="B592" s="27"/>
      <c r="C592" s="27"/>
      <c r="D592" s="27" t="str">
        <f t="shared" si="1"/>
        <v/>
      </c>
      <c r="E592" s="14" t="str">
        <f>IF(
A592,
IFNA(
vlookup(
  D592,
  '_Working2_'!$A$3:$B1590,
  2,
  0
),
0
),
"")</f>
        <v/>
      </c>
      <c r="F592" s="14" t="str">
        <f>IF(
A592,
(E592/1000)*vlookup(
B592,
MasterData!$C$2:$G1000,
4,
0
)
,
"")</f>
        <v/>
      </c>
      <c r="G592" s="14" t="str">
        <f t="shared" si="2"/>
        <v/>
      </c>
      <c r="H592" s="14"/>
      <c r="I592" s="14" t="str">
        <f>IFNA(
vlookup(
  $G592,
  '_Working1_'!$B$2:$G1970,
  5,
  0
),
"-"
)</f>
        <v/>
      </c>
      <c r="J592" s="14" t="str">
        <f>IFNA(
vlookup(
  $G592,
  '_Working1_'!$B$2:$G1970,
  6,
  0
),
"-"
)</f>
        <v/>
      </c>
    </row>
    <row r="593" ht="15.75" customHeight="1">
      <c r="A593" s="27"/>
      <c r="B593" s="27"/>
      <c r="C593" s="27"/>
      <c r="D593" s="27" t="str">
        <f t="shared" si="1"/>
        <v/>
      </c>
      <c r="E593" s="14" t="str">
        <f>IF(
A593,
IFNA(
vlookup(
  D593,
  '_Working2_'!$A$3:$B1591,
  2,
  0
),
0
),
"")</f>
        <v/>
      </c>
      <c r="F593" s="14" t="str">
        <f>IF(
A593,
(E593/1000)*vlookup(
B593,
MasterData!$C$2:$G1000,
4,
0
)
,
"")</f>
        <v/>
      </c>
      <c r="G593" s="14" t="str">
        <f t="shared" si="2"/>
        <v/>
      </c>
      <c r="H593" s="14"/>
      <c r="I593" s="14" t="str">
        <f>IFNA(
vlookup(
  $G593,
  '_Working1_'!$B$2:$G1971,
  5,
  0
),
"-"
)</f>
        <v/>
      </c>
      <c r="J593" s="14" t="str">
        <f>IFNA(
vlookup(
  $G593,
  '_Working1_'!$B$2:$G1971,
  6,
  0
),
"-"
)</f>
        <v/>
      </c>
    </row>
    <row r="594" ht="15.75" customHeight="1">
      <c r="A594" s="27"/>
      <c r="B594" s="27"/>
      <c r="C594" s="27"/>
      <c r="D594" s="27" t="str">
        <f t="shared" si="1"/>
        <v/>
      </c>
      <c r="E594" s="14" t="str">
        <f>IF(
A594,
IFNA(
vlookup(
  D594,
  '_Working2_'!$A$3:$B1592,
  2,
  0
),
0
),
"")</f>
        <v/>
      </c>
      <c r="F594" s="14" t="str">
        <f>IF(
A594,
(E594/1000)*vlookup(
B594,
MasterData!$C$2:$G1000,
4,
0
)
,
"")</f>
        <v/>
      </c>
      <c r="G594" s="14" t="str">
        <f t="shared" si="2"/>
        <v/>
      </c>
      <c r="H594" s="14"/>
      <c r="I594" s="14" t="str">
        <f>IFNA(
vlookup(
  $G594,
  '_Working1_'!$B$2:$G1972,
  5,
  0
),
"-"
)</f>
        <v/>
      </c>
      <c r="J594" s="14" t="str">
        <f>IFNA(
vlookup(
  $G594,
  '_Working1_'!$B$2:$G1972,
  6,
  0
),
"-"
)</f>
        <v/>
      </c>
    </row>
    <row r="595" ht="15.75" customHeight="1">
      <c r="A595" s="27"/>
      <c r="B595" s="27"/>
      <c r="C595" s="27"/>
      <c r="D595" s="27" t="str">
        <f t="shared" si="1"/>
        <v/>
      </c>
      <c r="E595" s="14" t="str">
        <f>IF(
A595,
IFNA(
vlookup(
  D595,
  '_Working2_'!$A$3:$B1593,
  2,
  0
),
0
),
"")</f>
        <v/>
      </c>
      <c r="F595" s="14" t="str">
        <f>IF(
A595,
(E595/1000)*vlookup(
B595,
MasterData!$C$2:$G1000,
4,
0
)
,
"")</f>
        <v/>
      </c>
      <c r="G595" s="14" t="str">
        <f t="shared" si="2"/>
        <v/>
      </c>
      <c r="H595" s="14"/>
      <c r="I595" s="14" t="str">
        <f>IFNA(
vlookup(
  $G595,
  '_Working1_'!$B$2:$G1973,
  5,
  0
),
"-"
)</f>
        <v/>
      </c>
      <c r="J595" s="14" t="str">
        <f>IFNA(
vlookup(
  $G595,
  '_Working1_'!$B$2:$G1973,
  6,
  0
),
"-"
)</f>
        <v/>
      </c>
    </row>
    <row r="596" ht="15.75" customHeight="1">
      <c r="A596" s="27"/>
      <c r="B596" s="27"/>
      <c r="C596" s="27"/>
      <c r="D596" s="27" t="str">
        <f t="shared" si="1"/>
        <v/>
      </c>
      <c r="E596" s="14" t="str">
        <f>IF(
A596,
IFNA(
vlookup(
  D596,
  '_Working2_'!$A$3:$B1594,
  2,
  0
),
0
),
"")</f>
        <v/>
      </c>
      <c r="F596" s="14" t="str">
        <f>IF(
A596,
(E596/1000)*vlookup(
B596,
MasterData!$C$2:$G1000,
4,
0
)
,
"")</f>
        <v/>
      </c>
      <c r="G596" s="14" t="str">
        <f t="shared" si="2"/>
        <v/>
      </c>
      <c r="H596" s="14"/>
      <c r="I596" s="14" t="str">
        <f>IFNA(
vlookup(
  $G596,
  '_Working1_'!$B$2:$G1974,
  5,
  0
),
"-"
)</f>
        <v/>
      </c>
      <c r="J596" s="14" t="str">
        <f>IFNA(
vlookup(
  $G596,
  '_Working1_'!$B$2:$G1974,
  6,
  0
),
"-"
)</f>
        <v/>
      </c>
    </row>
    <row r="597" ht="15.75" customHeight="1">
      <c r="A597" s="27"/>
      <c r="B597" s="27"/>
      <c r="C597" s="27"/>
      <c r="D597" s="27" t="str">
        <f t="shared" si="1"/>
        <v/>
      </c>
      <c r="E597" s="14" t="str">
        <f>IF(
A597,
IFNA(
vlookup(
  D597,
  '_Working2_'!$A$3:$B1595,
  2,
  0
),
0
),
"")</f>
        <v/>
      </c>
      <c r="F597" s="14" t="str">
        <f>IF(
A597,
(E597/1000)*vlookup(
B597,
MasterData!$C$2:$G1000,
4,
0
)
,
"")</f>
        <v/>
      </c>
      <c r="G597" s="14" t="str">
        <f t="shared" si="2"/>
        <v/>
      </c>
      <c r="H597" s="14"/>
      <c r="I597" s="14" t="str">
        <f>IFNA(
vlookup(
  $G597,
  '_Working1_'!$B$2:$G1975,
  5,
  0
),
"-"
)</f>
        <v/>
      </c>
      <c r="J597" s="14" t="str">
        <f>IFNA(
vlookup(
  $G597,
  '_Working1_'!$B$2:$G1975,
  6,
  0
),
"-"
)</f>
        <v/>
      </c>
    </row>
    <row r="598" ht="15.75" customHeight="1">
      <c r="A598" s="27"/>
      <c r="B598" s="27"/>
      <c r="C598" s="27"/>
      <c r="D598" s="27" t="str">
        <f t="shared" si="1"/>
        <v/>
      </c>
      <c r="E598" s="14" t="str">
        <f>IF(
A598,
IFNA(
vlookup(
  D598,
  '_Working2_'!$A$3:$B1596,
  2,
  0
),
0
),
"")</f>
        <v/>
      </c>
      <c r="F598" s="14" t="str">
        <f>IF(
A598,
(E598/1000)*vlookup(
B598,
MasterData!$C$2:$G1000,
4,
0
)
,
"")</f>
        <v/>
      </c>
      <c r="G598" s="14" t="str">
        <f t="shared" si="2"/>
        <v/>
      </c>
      <c r="H598" s="14"/>
      <c r="I598" s="14" t="str">
        <f>IFNA(
vlookup(
  $G598,
  '_Working1_'!$B$2:$G1976,
  5,
  0
),
"-"
)</f>
        <v/>
      </c>
      <c r="J598" s="14" t="str">
        <f>IFNA(
vlookup(
  $G598,
  '_Working1_'!$B$2:$G1976,
  6,
  0
),
"-"
)</f>
        <v/>
      </c>
    </row>
    <row r="599" ht="15.75" customHeight="1">
      <c r="A599" s="27"/>
      <c r="B599" s="27"/>
      <c r="C599" s="27"/>
      <c r="D599" s="27" t="str">
        <f t="shared" si="1"/>
        <v/>
      </c>
      <c r="E599" s="14" t="str">
        <f>IF(
A599,
IFNA(
vlookup(
  D599,
  '_Working2_'!$A$3:$B1597,
  2,
  0
),
0
),
"")</f>
        <v/>
      </c>
      <c r="F599" s="14" t="str">
        <f>IF(
A599,
(E599/1000)*vlookup(
B599,
MasterData!$C$2:$G1000,
4,
0
)
,
"")</f>
        <v/>
      </c>
      <c r="G599" s="14" t="str">
        <f t="shared" si="2"/>
        <v/>
      </c>
      <c r="H599" s="14"/>
      <c r="I599" s="14" t="str">
        <f>IFNA(
vlookup(
  $G599,
  '_Working1_'!$B$2:$G1977,
  5,
  0
),
"-"
)</f>
        <v/>
      </c>
      <c r="J599" s="14" t="str">
        <f>IFNA(
vlookup(
  $G599,
  '_Working1_'!$B$2:$G1977,
  6,
  0
),
"-"
)</f>
        <v/>
      </c>
    </row>
    <row r="600" ht="15.75" customHeight="1">
      <c r="A600" s="27"/>
      <c r="B600" s="27"/>
      <c r="C600" s="27"/>
      <c r="D600" s="27" t="str">
        <f t="shared" si="1"/>
        <v/>
      </c>
      <c r="E600" s="14" t="str">
        <f>IF(
A600,
IFNA(
vlookup(
  D600,
  '_Working2_'!$A$3:$B1598,
  2,
  0
),
0
),
"")</f>
        <v/>
      </c>
      <c r="F600" s="14" t="str">
        <f>IF(
A600,
(E600/1000)*vlookup(
B600,
MasterData!$C$2:$G1000,
4,
0
)
,
"")</f>
        <v/>
      </c>
      <c r="G600" s="14" t="str">
        <f t="shared" si="2"/>
        <v/>
      </c>
      <c r="H600" s="14"/>
      <c r="I600" s="14" t="str">
        <f>IFNA(
vlookup(
  $G600,
  '_Working1_'!$B$2:$G1978,
  5,
  0
),
"-"
)</f>
        <v/>
      </c>
      <c r="J600" s="14" t="str">
        <f>IFNA(
vlookup(
  $G600,
  '_Working1_'!$B$2:$G1978,
  6,
  0
),
"-"
)</f>
        <v/>
      </c>
    </row>
    <row r="601" ht="15.75" customHeight="1">
      <c r="A601" s="27"/>
      <c r="B601" s="27"/>
      <c r="C601" s="27"/>
      <c r="D601" s="27" t="str">
        <f t="shared" si="1"/>
        <v/>
      </c>
      <c r="E601" s="14" t="str">
        <f>IF(
A601,
IFNA(
vlookup(
  D601,
  '_Working2_'!$A$3:$B1599,
  2,
  0
),
0
),
"")</f>
        <v/>
      </c>
      <c r="F601" s="14" t="str">
        <f>IF(
A601,
(E601/1000)*vlookup(
B601,
MasterData!$C$2:$G1000,
4,
0
)
,
"")</f>
        <v/>
      </c>
      <c r="G601" s="14" t="str">
        <f t="shared" si="2"/>
        <v/>
      </c>
      <c r="H601" s="14"/>
      <c r="I601" s="14" t="str">
        <f>IFNA(
vlookup(
  $G601,
  '_Working1_'!$B$2:$G1979,
  5,
  0
),
"-"
)</f>
        <v/>
      </c>
      <c r="J601" s="14" t="str">
        <f>IFNA(
vlookup(
  $G601,
  '_Working1_'!$B$2:$G1979,
  6,
  0
),
"-"
)</f>
        <v/>
      </c>
    </row>
    <row r="602" ht="15.75" customHeight="1">
      <c r="A602" s="27"/>
      <c r="B602" s="27"/>
      <c r="C602" s="27"/>
      <c r="D602" s="27" t="str">
        <f t="shared" si="1"/>
        <v/>
      </c>
      <c r="E602" s="14" t="str">
        <f>IF(
A602,
IFNA(
vlookup(
  D602,
  '_Working2_'!$A$3:$B1600,
  2,
  0
),
0
),
"")</f>
        <v/>
      </c>
      <c r="F602" s="14" t="str">
        <f>IF(
A602,
(E602/1000)*vlookup(
B602,
MasterData!$C$2:$G1000,
4,
0
)
,
"")</f>
        <v/>
      </c>
      <c r="G602" s="14" t="str">
        <f t="shared" si="2"/>
        <v/>
      </c>
      <c r="H602" s="14"/>
      <c r="I602" s="14" t="str">
        <f>IFNA(
vlookup(
  $G602,
  '_Working1_'!$B$2:$G1980,
  5,
  0
),
"-"
)</f>
        <v/>
      </c>
      <c r="J602" s="14" t="str">
        <f>IFNA(
vlookup(
  $G602,
  '_Working1_'!$B$2:$G1980,
  6,
  0
),
"-"
)</f>
        <v/>
      </c>
    </row>
    <row r="603" ht="15.75" customHeight="1">
      <c r="A603" s="27"/>
      <c r="B603" s="27"/>
      <c r="C603" s="27"/>
      <c r="D603" s="27" t="str">
        <f t="shared" si="1"/>
        <v/>
      </c>
      <c r="E603" s="14" t="str">
        <f>IF(
A603,
IFNA(
vlookup(
  D603,
  '_Working2_'!$A$3:$B1601,
  2,
  0
),
0
),
"")</f>
        <v/>
      </c>
      <c r="F603" s="14" t="str">
        <f>IF(
A603,
(E603/1000)*vlookup(
B603,
MasterData!$C$2:$G1000,
4,
0
)
,
"")</f>
        <v/>
      </c>
      <c r="G603" s="14" t="str">
        <f t="shared" si="2"/>
        <v/>
      </c>
      <c r="H603" s="14"/>
      <c r="I603" s="14" t="str">
        <f>IFNA(
vlookup(
  $G603,
  '_Working1_'!$B$2:$G1981,
  5,
  0
),
"-"
)</f>
        <v/>
      </c>
      <c r="J603" s="14" t="str">
        <f>IFNA(
vlookup(
  $G603,
  '_Working1_'!$B$2:$G1981,
  6,
  0
),
"-"
)</f>
        <v/>
      </c>
    </row>
    <row r="604" ht="15.75" customHeight="1">
      <c r="A604" s="27"/>
      <c r="B604" s="27"/>
      <c r="C604" s="27"/>
      <c r="D604" s="27" t="str">
        <f t="shared" si="1"/>
        <v/>
      </c>
      <c r="E604" s="14" t="str">
        <f>IF(
A604,
IFNA(
vlookup(
  D604,
  '_Working2_'!$A$3:$B1602,
  2,
  0
),
0
),
"")</f>
        <v/>
      </c>
      <c r="F604" s="14" t="str">
        <f>IF(
A604,
(E604/1000)*vlookup(
B604,
MasterData!$C$2:$G1000,
4,
0
)
,
"")</f>
        <v/>
      </c>
      <c r="G604" s="14" t="str">
        <f t="shared" si="2"/>
        <v/>
      </c>
      <c r="H604" s="14"/>
      <c r="I604" s="14" t="str">
        <f>IFNA(
vlookup(
  $G604,
  '_Working1_'!$B$2:$G1982,
  5,
  0
),
"-"
)</f>
        <v/>
      </c>
      <c r="J604" s="14" t="str">
        <f>IFNA(
vlookup(
  $G604,
  '_Working1_'!$B$2:$G1982,
  6,
  0
),
"-"
)</f>
        <v/>
      </c>
    </row>
    <row r="605" ht="15.75" customHeight="1">
      <c r="A605" s="27"/>
      <c r="B605" s="27"/>
      <c r="C605" s="27"/>
      <c r="D605" s="27" t="str">
        <f t="shared" si="1"/>
        <v/>
      </c>
      <c r="E605" s="14" t="str">
        <f>IF(
A605,
IFNA(
vlookup(
  D605,
  '_Working2_'!$A$3:$B1603,
  2,
  0
),
0
),
"")</f>
        <v/>
      </c>
      <c r="F605" s="14" t="str">
        <f>IF(
A605,
(E605/1000)*vlookup(
B605,
MasterData!$C$2:$G1000,
4,
0
)
,
"")</f>
        <v/>
      </c>
      <c r="G605" s="14" t="str">
        <f t="shared" si="2"/>
        <v/>
      </c>
      <c r="H605" s="14"/>
      <c r="I605" s="14" t="str">
        <f>IFNA(
vlookup(
  $G605,
  '_Working1_'!$B$2:$G1983,
  5,
  0
),
"-"
)</f>
        <v/>
      </c>
      <c r="J605" s="14" t="str">
        <f>IFNA(
vlookup(
  $G605,
  '_Working1_'!$B$2:$G1983,
  6,
  0
),
"-"
)</f>
        <v/>
      </c>
    </row>
    <row r="606" ht="15.75" customHeight="1">
      <c r="A606" s="27"/>
      <c r="B606" s="27"/>
      <c r="C606" s="27"/>
      <c r="D606" s="27" t="str">
        <f t="shared" si="1"/>
        <v/>
      </c>
      <c r="E606" s="14" t="str">
        <f>IF(
A606,
IFNA(
vlookup(
  D606,
  '_Working2_'!$A$3:$B1604,
  2,
  0
),
0
),
"")</f>
        <v/>
      </c>
      <c r="F606" s="14" t="str">
        <f>IF(
A606,
(E606/1000)*vlookup(
B606,
MasterData!$C$2:$G1000,
4,
0
)
,
"")</f>
        <v/>
      </c>
      <c r="G606" s="14" t="str">
        <f t="shared" si="2"/>
        <v/>
      </c>
      <c r="H606" s="14"/>
      <c r="I606" s="14" t="str">
        <f>IFNA(
vlookup(
  $G606,
  '_Working1_'!$B$2:$G1984,
  5,
  0
),
"-"
)</f>
        <v/>
      </c>
      <c r="J606" s="14" t="str">
        <f>IFNA(
vlookup(
  $G606,
  '_Working1_'!$B$2:$G1984,
  6,
  0
),
"-"
)</f>
        <v/>
      </c>
    </row>
    <row r="607" ht="15.75" customHeight="1">
      <c r="A607" s="27"/>
      <c r="B607" s="27"/>
      <c r="C607" s="27"/>
      <c r="D607" s="27" t="str">
        <f t="shared" si="1"/>
        <v/>
      </c>
      <c r="E607" s="14" t="str">
        <f>IF(
A607,
IFNA(
vlookup(
  D607,
  '_Working2_'!$A$3:$B1605,
  2,
  0
),
0
),
"")</f>
        <v/>
      </c>
      <c r="F607" s="14" t="str">
        <f>IF(
A607,
(E607/1000)*vlookup(
B607,
MasterData!$C$2:$G1000,
4,
0
)
,
"")</f>
        <v/>
      </c>
      <c r="G607" s="14" t="str">
        <f t="shared" si="2"/>
        <v/>
      </c>
      <c r="H607" s="14"/>
      <c r="I607" s="14" t="str">
        <f>IFNA(
vlookup(
  $G607,
  '_Working1_'!$B$2:$G1985,
  5,
  0
),
"-"
)</f>
        <v/>
      </c>
      <c r="J607" s="14" t="str">
        <f>IFNA(
vlookup(
  $G607,
  '_Working1_'!$B$2:$G1985,
  6,
  0
),
"-"
)</f>
        <v/>
      </c>
    </row>
    <row r="608" ht="15.75" customHeight="1">
      <c r="A608" s="27"/>
      <c r="B608" s="27"/>
      <c r="C608" s="27"/>
      <c r="D608" s="27" t="str">
        <f t="shared" si="1"/>
        <v/>
      </c>
      <c r="E608" s="14" t="str">
        <f>IF(
A608,
IFNA(
vlookup(
  D608,
  '_Working2_'!$A$3:$B1606,
  2,
  0
),
0
),
"")</f>
        <v/>
      </c>
      <c r="F608" s="14" t="str">
        <f>IF(
A608,
(E608/1000)*vlookup(
B608,
MasterData!$C$2:$G1000,
4,
0
)
,
"")</f>
        <v/>
      </c>
      <c r="G608" s="14" t="str">
        <f t="shared" si="2"/>
        <v/>
      </c>
      <c r="H608" s="14"/>
      <c r="I608" s="14" t="str">
        <f>IFNA(
vlookup(
  $G608,
  '_Working1_'!$B$2:$G1986,
  5,
  0
),
"-"
)</f>
        <v/>
      </c>
      <c r="J608" s="14" t="str">
        <f>IFNA(
vlookup(
  $G608,
  '_Working1_'!$B$2:$G1986,
  6,
  0
),
"-"
)</f>
        <v/>
      </c>
    </row>
    <row r="609" ht="15.75" customHeight="1">
      <c r="A609" s="27"/>
      <c r="B609" s="27"/>
      <c r="C609" s="27"/>
      <c r="D609" s="27" t="str">
        <f t="shared" si="1"/>
        <v/>
      </c>
      <c r="E609" s="14" t="str">
        <f>IF(
A609,
IFNA(
vlookup(
  D609,
  '_Working2_'!$A$3:$B1607,
  2,
  0
),
0
),
"")</f>
        <v/>
      </c>
      <c r="F609" s="14" t="str">
        <f>IF(
A609,
(E609/1000)*vlookup(
B609,
MasterData!$C$2:$G1000,
4,
0
)
,
"")</f>
        <v/>
      </c>
      <c r="G609" s="14" t="str">
        <f t="shared" si="2"/>
        <v/>
      </c>
      <c r="H609" s="14"/>
      <c r="I609" s="14" t="str">
        <f>IFNA(
vlookup(
  $G609,
  '_Working1_'!$B$2:$G1987,
  5,
  0
),
"-"
)</f>
        <v/>
      </c>
      <c r="J609" s="14" t="str">
        <f>IFNA(
vlookup(
  $G609,
  '_Working1_'!$B$2:$G1987,
  6,
  0
),
"-"
)</f>
        <v/>
      </c>
    </row>
    <row r="610" ht="15.75" customHeight="1">
      <c r="A610" s="27"/>
      <c r="B610" s="27"/>
      <c r="C610" s="27"/>
      <c r="D610" s="27" t="str">
        <f t="shared" si="1"/>
        <v/>
      </c>
      <c r="E610" s="14" t="str">
        <f>IF(
A610,
IFNA(
vlookup(
  D610,
  '_Working2_'!$A$3:$B1608,
  2,
  0
),
0
),
"")</f>
        <v/>
      </c>
      <c r="F610" s="14" t="str">
        <f>IF(
A610,
(E610/1000)*vlookup(
B610,
MasterData!$C$2:$G1000,
4,
0
)
,
"")</f>
        <v/>
      </c>
      <c r="G610" s="14" t="str">
        <f t="shared" si="2"/>
        <v/>
      </c>
      <c r="H610" s="14"/>
      <c r="I610" s="14" t="str">
        <f>IFNA(
vlookup(
  $G610,
  '_Working1_'!$B$2:$G1988,
  5,
  0
),
"-"
)</f>
        <v/>
      </c>
      <c r="J610" s="14" t="str">
        <f>IFNA(
vlookup(
  $G610,
  '_Working1_'!$B$2:$G1988,
  6,
  0
),
"-"
)</f>
        <v/>
      </c>
    </row>
    <row r="611" ht="15.75" customHeight="1">
      <c r="A611" s="27"/>
      <c r="B611" s="27"/>
      <c r="C611" s="27"/>
      <c r="D611" s="27" t="str">
        <f t="shared" si="1"/>
        <v/>
      </c>
      <c r="E611" s="14" t="str">
        <f>IF(
A611,
IFNA(
vlookup(
  D611,
  '_Working2_'!$A$3:$B1609,
  2,
  0
),
0
),
"")</f>
        <v/>
      </c>
      <c r="F611" s="14" t="str">
        <f>IF(
A611,
(E611/1000)*vlookup(
B611,
MasterData!$C$2:$G1000,
4,
0
)
,
"")</f>
        <v/>
      </c>
      <c r="G611" s="14" t="str">
        <f t="shared" si="2"/>
        <v/>
      </c>
      <c r="H611" s="14"/>
      <c r="I611" s="14" t="str">
        <f>IFNA(
vlookup(
  $G611,
  '_Working1_'!$B$2:$G1989,
  5,
  0
),
"-"
)</f>
        <v/>
      </c>
      <c r="J611" s="14" t="str">
        <f>IFNA(
vlookup(
  $G611,
  '_Working1_'!$B$2:$G1989,
  6,
  0
),
"-"
)</f>
        <v/>
      </c>
    </row>
    <row r="612" ht="15.75" customHeight="1">
      <c r="A612" s="27"/>
      <c r="B612" s="27"/>
      <c r="C612" s="27"/>
      <c r="D612" s="27" t="str">
        <f t="shared" si="1"/>
        <v/>
      </c>
      <c r="E612" s="14" t="str">
        <f>IF(
A612,
IFNA(
vlookup(
  D612,
  '_Working2_'!$A$3:$B1610,
  2,
  0
),
0
),
"")</f>
        <v/>
      </c>
      <c r="F612" s="14" t="str">
        <f>IF(
A612,
(E612/1000)*vlookup(
B612,
MasterData!$C$2:$G1000,
4,
0
)
,
"")</f>
        <v/>
      </c>
      <c r="G612" s="14" t="str">
        <f t="shared" si="2"/>
        <v/>
      </c>
      <c r="H612" s="14"/>
      <c r="I612" s="14" t="str">
        <f>IFNA(
vlookup(
  $G612,
  '_Working1_'!$B$2:$G1990,
  5,
  0
),
"-"
)</f>
        <v/>
      </c>
      <c r="J612" s="14" t="str">
        <f>IFNA(
vlookup(
  $G612,
  '_Working1_'!$B$2:$G1990,
  6,
  0
),
"-"
)</f>
        <v/>
      </c>
    </row>
    <row r="613" ht="15.75" customHeight="1">
      <c r="A613" s="27"/>
      <c r="B613" s="27"/>
      <c r="C613" s="27"/>
      <c r="D613" s="27" t="str">
        <f t="shared" si="1"/>
        <v/>
      </c>
      <c r="E613" s="14" t="str">
        <f>IF(
A613,
IFNA(
vlookup(
  D613,
  '_Working2_'!$A$3:$B1611,
  2,
  0
),
0
),
"")</f>
        <v/>
      </c>
      <c r="F613" s="14" t="str">
        <f>IF(
A613,
(E613/1000)*vlookup(
B613,
MasterData!$C$2:$G1000,
4,
0
)
,
"")</f>
        <v/>
      </c>
      <c r="G613" s="14" t="str">
        <f t="shared" si="2"/>
        <v/>
      </c>
      <c r="H613" s="14"/>
      <c r="I613" s="14" t="str">
        <f>IFNA(
vlookup(
  $G613,
  '_Working1_'!$B$2:$G1991,
  5,
  0
),
"-"
)</f>
        <v/>
      </c>
      <c r="J613" s="14" t="str">
        <f>IFNA(
vlookup(
  $G613,
  '_Working1_'!$B$2:$G1991,
  6,
  0
),
"-"
)</f>
        <v/>
      </c>
    </row>
    <row r="614" ht="15.75" customHeight="1">
      <c r="A614" s="27"/>
      <c r="B614" s="27"/>
      <c r="C614" s="27"/>
      <c r="D614" s="27" t="str">
        <f t="shared" si="1"/>
        <v/>
      </c>
      <c r="E614" s="14" t="str">
        <f>IF(
A614,
IFNA(
vlookup(
  D614,
  '_Working2_'!$A$3:$B1612,
  2,
  0
),
0
),
"")</f>
        <v/>
      </c>
      <c r="F614" s="14" t="str">
        <f>IF(
A614,
(E614/1000)*vlookup(
B614,
MasterData!$C$2:$G1000,
4,
0
)
,
"")</f>
        <v/>
      </c>
      <c r="G614" s="14" t="str">
        <f t="shared" si="2"/>
        <v/>
      </c>
      <c r="H614" s="14"/>
      <c r="I614" s="14" t="str">
        <f>IFNA(
vlookup(
  $G614,
  '_Working1_'!$B$2:$G1992,
  5,
  0
),
"-"
)</f>
        <v/>
      </c>
      <c r="J614" s="14" t="str">
        <f>IFNA(
vlookup(
  $G614,
  '_Working1_'!$B$2:$G1992,
  6,
  0
),
"-"
)</f>
        <v/>
      </c>
    </row>
    <row r="615" ht="15.75" customHeight="1">
      <c r="A615" s="27"/>
      <c r="B615" s="27"/>
      <c r="C615" s="27"/>
      <c r="D615" s="27" t="str">
        <f t="shared" si="1"/>
        <v/>
      </c>
      <c r="E615" s="14" t="str">
        <f>IF(
A615,
IFNA(
vlookup(
  D615,
  '_Working2_'!$A$3:$B1613,
  2,
  0
),
0
),
"")</f>
        <v/>
      </c>
      <c r="F615" s="14" t="str">
        <f>IF(
A615,
(E615/1000)*vlookup(
B615,
MasterData!$C$2:$G1000,
4,
0
)
,
"")</f>
        <v/>
      </c>
      <c r="G615" s="14" t="str">
        <f t="shared" si="2"/>
        <v/>
      </c>
      <c r="H615" s="14"/>
      <c r="I615" s="14" t="str">
        <f>IFNA(
vlookup(
  $G615,
  '_Working1_'!$B$2:$G1993,
  5,
  0
),
"-"
)</f>
        <v/>
      </c>
      <c r="J615" s="14" t="str">
        <f>IFNA(
vlookup(
  $G615,
  '_Working1_'!$B$2:$G1993,
  6,
  0
),
"-"
)</f>
        <v/>
      </c>
    </row>
    <row r="616" ht="15.75" customHeight="1">
      <c r="A616" s="27"/>
      <c r="B616" s="27"/>
      <c r="C616" s="27"/>
      <c r="D616" s="27" t="str">
        <f t="shared" si="1"/>
        <v/>
      </c>
      <c r="E616" s="14" t="str">
        <f>IF(
A616,
IFNA(
vlookup(
  D616,
  '_Working2_'!$A$3:$B1614,
  2,
  0
),
0
),
"")</f>
        <v/>
      </c>
      <c r="F616" s="14" t="str">
        <f>IF(
A616,
(E616/1000)*vlookup(
B616,
MasterData!$C$2:$G1000,
4,
0
)
,
"")</f>
        <v/>
      </c>
      <c r="G616" s="14" t="str">
        <f t="shared" si="2"/>
        <v/>
      </c>
      <c r="H616" s="14"/>
      <c r="I616" s="14" t="str">
        <f>IFNA(
vlookup(
  $G616,
  '_Working1_'!$B$2:$G1994,
  5,
  0
),
"-"
)</f>
        <v/>
      </c>
      <c r="J616" s="14" t="str">
        <f>IFNA(
vlookup(
  $G616,
  '_Working1_'!$B$2:$G1994,
  6,
  0
),
"-"
)</f>
        <v/>
      </c>
    </row>
    <row r="617" ht="15.75" customHeight="1">
      <c r="A617" s="27"/>
      <c r="B617" s="27"/>
      <c r="C617" s="27"/>
      <c r="D617" s="27" t="str">
        <f t="shared" si="1"/>
        <v/>
      </c>
      <c r="E617" s="14" t="str">
        <f>IF(
A617,
IFNA(
vlookup(
  D617,
  '_Working2_'!$A$3:$B1615,
  2,
  0
),
0
),
"")</f>
        <v/>
      </c>
      <c r="F617" s="14" t="str">
        <f>IF(
A617,
(E617/1000)*vlookup(
B617,
MasterData!$C$2:$G1000,
4,
0
)
,
"")</f>
        <v/>
      </c>
      <c r="G617" s="14" t="str">
        <f t="shared" si="2"/>
        <v/>
      </c>
      <c r="H617" s="14"/>
      <c r="I617" s="14" t="str">
        <f>IFNA(
vlookup(
  $G617,
  '_Working1_'!$B$2:$G1995,
  5,
  0
),
"-"
)</f>
        <v/>
      </c>
      <c r="J617" s="14" t="str">
        <f>IFNA(
vlookup(
  $G617,
  '_Working1_'!$B$2:$G1995,
  6,
  0
),
"-"
)</f>
        <v/>
      </c>
    </row>
    <row r="618" ht="15.75" customHeight="1">
      <c r="A618" s="27"/>
      <c r="B618" s="27"/>
      <c r="C618" s="27"/>
      <c r="D618" s="27" t="str">
        <f t="shared" si="1"/>
        <v/>
      </c>
      <c r="E618" s="14" t="str">
        <f>IF(
A618,
IFNA(
vlookup(
  D618,
  '_Working2_'!$A$3:$B1616,
  2,
  0
),
0
),
"")</f>
        <v/>
      </c>
      <c r="F618" s="14" t="str">
        <f>IF(
A618,
(E618/1000)*vlookup(
B618,
MasterData!$C$2:$G1000,
4,
0
)
,
"")</f>
        <v/>
      </c>
      <c r="G618" s="14" t="str">
        <f t="shared" si="2"/>
        <v/>
      </c>
      <c r="H618" s="14"/>
      <c r="I618" s="14" t="str">
        <f>IFNA(
vlookup(
  $G618,
  '_Working1_'!$B$2:$G1996,
  5,
  0
),
"-"
)</f>
        <v/>
      </c>
      <c r="J618" s="14" t="str">
        <f>IFNA(
vlookup(
  $G618,
  '_Working1_'!$B$2:$G1996,
  6,
  0
),
"-"
)</f>
        <v/>
      </c>
    </row>
    <row r="619" ht="15.75" customHeight="1">
      <c r="A619" s="27"/>
      <c r="B619" s="27"/>
      <c r="C619" s="27"/>
      <c r="D619" s="27" t="str">
        <f t="shared" si="1"/>
        <v/>
      </c>
      <c r="E619" s="14" t="str">
        <f>IF(
A619,
IFNA(
vlookup(
  D619,
  '_Working2_'!$A$3:$B1617,
  2,
  0
),
0
),
"")</f>
        <v/>
      </c>
      <c r="F619" s="14" t="str">
        <f>IF(
A619,
(E619/1000)*vlookup(
B619,
MasterData!$C$2:$G1000,
4,
0
)
,
"")</f>
        <v/>
      </c>
      <c r="G619" s="14" t="str">
        <f t="shared" si="2"/>
        <v/>
      </c>
      <c r="H619" s="14"/>
      <c r="I619" s="14" t="str">
        <f>IFNA(
vlookup(
  $G619,
  '_Working1_'!$B$2:$G1997,
  5,
  0
),
"-"
)</f>
        <v/>
      </c>
      <c r="J619" s="14" t="str">
        <f>IFNA(
vlookup(
  $G619,
  '_Working1_'!$B$2:$G1997,
  6,
  0
),
"-"
)</f>
        <v/>
      </c>
    </row>
    <row r="620" ht="15.75" customHeight="1">
      <c r="A620" s="27"/>
      <c r="B620" s="27"/>
      <c r="C620" s="27"/>
      <c r="D620" s="27" t="str">
        <f t="shared" si="1"/>
        <v/>
      </c>
      <c r="E620" s="14" t="str">
        <f>IF(
A620,
IFNA(
vlookup(
  D620,
  '_Working2_'!$A$3:$B1618,
  2,
  0
),
0
),
"")</f>
        <v/>
      </c>
      <c r="F620" s="14" t="str">
        <f>IF(
A620,
(E620/1000)*vlookup(
B620,
MasterData!$C$2:$G1000,
4,
0
)
,
"")</f>
        <v/>
      </c>
      <c r="G620" s="14" t="str">
        <f t="shared" si="2"/>
        <v/>
      </c>
      <c r="H620" s="14"/>
      <c r="I620" s="14" t="str">
        <f>IFNA(
vlookup(
  $G620,
  '_Working1_'!$B$2:$G1998,
  5,
  0
),
"-"
)</f>
        <v/>
      </c>
      <c r="J620" s="14" t="str">
        <f>IFNA(
vlookup(
  $G620,
  '_Working1_'!$B$2:$G1998,
  6,
  0
),
"-"
)</f>
        <v/>
      </c>
    </row>
    <row r="621" ht="15.75" customHeight="1">
      <c r="A621" s="27"/>
      <c r="B621" s="27"/>
      <c r="C621" s="27"/>
      <c r="D621" s="27" t="str">
        <f t="shared" si="1"/>
        <v/>
      </c>
      <c r="E621" s="14" t="str">
        <f>IF(
A621,
IFNA(
vlookup(
  D621,
  '_Working2_'!$A$3:$B1619,
  2,
  0
),
0
),
"")</f>
        <v/>
      </c>
      <c r="F621" s="14" t="str">
        <f>IF(
A621,
(E621/1000)*vlookup(
B621,
MasterData!$C$2:$G1000,
4,
0
)
,
"")</f>
        <v/>
      </c>
      <c r="G621" s="14" t="str">
        <f t="shared" si="2"/>
        <v/>
      </c>
      <c r="H621" s="14"/>
      <c r="I621" s="14" t="str">
        <f>IFNA(
vlookup(
  $G621,
  '_Working1_'!$B$2:$G1999,
  5,
  0
),
"-"
)</f>
        <v/>
      </c>
      <c r="J621" s="14" t="str">
        <f>IFNA(
vlookup(
  $G621,
  '_Working1_'!$B$2:$G1999,
  6,
  0
),
"-"
)</f>
        <v/>
      </c>
    </row>
    <row r="622" ht="15.75" customHeight="1">
      <c r="A622" s="27"/>
      <c r="B622" s="27"/>
      <c r="C622" s="27"/>
      <c r="D622" s="27" t="str">
        <f t="shared" si="1"/>
        <v/>
      </c>
      <c r="E622" s="14" t="str">
        <f>IF(
A622,
IFNA(
vlookup(
  D622,
  '_Working2_'!$A$3:$B1620,
  2,
  0
),
0
),
"")</f>
        <v/>
      </c>
      <c r="F622" s="14" t="str">
        <f>IF(
A622,
(E622/1000)*vlookup(
B622,
MasterData!$C$2:$G1000,
4,
0
)
,
"")</f>
        <v/>
      </c>
      <c r="G622" s="14" t="str">
        <f t="shared" si="2"/>
        <v/>
      </c>
      <c r="H622" s="14"/>
      <c r="I622" s="14" t="str">
        <f>IFNA(
vlookup(
  $G622,
  '_Working1_'!$B$2:$G2000,
  5,
  0
),
"-"
)</f>
        <v/>
      </c>
      <c r="J622" s="14" t="str">
        <f>IFNA(
vlookup(
  $G622,
  '_Working1_'!$B$2:$G2000,
  6,
  0
),
"-"
)</f>
        <v/>
      </c>
    </row>
    <row r="623" ht="15.75" customHeight="1">
      <c r="A623" s="27"/>
      <c r="B623" s="27"/>
      <c r="C623" s="27"/>
      <c r="D623" s="27" t="str">
        <f t="shared" si="1"/>
        <v/>
      </c>
      <c r="E623" s="14" t="str">
        <f>IF(
A623,
IFNA(
vlookup(
  D623,
  '_Working2_'!$A$3:$B1621,
  2,
  0
),
0
),
"")</f>
        <v/>
      </c>
      <c r="F623" s="14" t="str">
        <f>IF(
A623,
(E623/1000)*vlookup(
B623,
MasterData!$C$2:$G1000,
4,
0
)
,
"")</f>
        <v/>
      </c>
      <c r="G623" s="14" t="str">
        <f t="shared" si="2"/>
        <v/>
      </c>
      <c r="H623" s="14"/>
      <c r="I623" s="14" t="str">
        <f>IFNA(
vlookup(
  $G623,
  '_Working1_'!$B$2:$G2001,
  5,
  0
),
"-"
)</f>
        <v/>
      </c>
      <c r="J623" s="14" t="str">
        <f>IFNA(
vlookup(
  $G623,
  '_Working1_'!$B$2:$G2001,
  6,
  0
),
"-"
)</f>
        <v/>
      </c>
    </row>
    <row r="624" ht="15.75" customHeight="1">
      <c r="A624" s="27"/>
      <c r="B624" s="27"/>
      <c r="C624" s="27"/>
      <c r="D624" s="27" t="str">
        <f t="shared" si="1"/>
        <v/>
      </c>
      <c r="E624" s="14" t="str">
        <f>IF(
A624,
IFNA(
vlookup(
  D624,
  '_Working2_'!$A$3:$B1622,
  2,
  0
),
0
),
"")</f>
        <v/>
      </c>
      <c r="F624" s="14" t="str">
        <f>IF(
A624,
(E624/1000)*vlookup(
B624,
MasterData!$C$2:$G1000,
4,
0
)
,
"")</f>
        <v/>
      </c>
      <c r="G624" s="14" t="str">
        <f t="shared" si="2"/>
        <v/>
      </c>
      <c r="H624" s="14"/>
      <c r="I624" s="14" t="str">
        <f>IFNA(
vlookup(
  $G624,
  '_Working1_'!$B$2:$G2002,
  5,
  0
),
"-"
)</f>
        <v/>
      </c>
      <c r="J624" s="14" t="str">
        <f>IFNA(
vlookup(
  $G624,
  '_Working1_'!$B$2:$G2002,
  6,
  0
),
"-"
)</f>
        <v/>
      </c>
    </row>
    <row r="625" ht="15.75" customHeight="1">
      <c r="A625" s="27"/>
      <c r="B625" s="27"/>
      <c r="C625" s="27"/>
      <c r="D625" s="27" t="str">
        <f t="shared" si="1"/>
        <v/>
      </c>
      <c r="E625" s="14" t="str">
        <f>IF(
A625,
IFNA(
vlookup(
  D625,
  '_Working2_'!$A$3:$B1623,
  2,
  0
),
0
),
"")</f>
        <v/>
      </c>
      <c r="F625" s="14" t="str">
        <f>IF(
A625,
(E625/1000)*vlookup(
B625,
MasterData!$C$2:$G1000,
4,
0
)
,
"")</f>
        <v/>
      </c>
      <c r="G625" s="14" t="str">
        <f t="shared" si="2"/>
        <v/>
      </c>
      <c r="H625" s="14"/>
      <c r="I625" s="14" t="str">
        <f>IFNA(
vlookup(
  $G625,
  '_Working1_'!$B$2:$G2003,
  5,
  0
),
"-"
)</f>
        <v/>
      </c>
      <c r="J625" s="14" t="str">
        <f>IFNA(
vlookup(
  $G625,
  '_Working1_'!$B$2:$G2003,
  6,
  0
),
"-"
)</f>
        <v/>
      </c>
    </row>
    <row r="626" ht="15.75" customHeight="1">
      <c r="A626" s="27"/>
      <c r="B626" s="27"/>
      <c r="C626" s="27"/>
      <c r="D626" s="27" t="str">
        <f t="shared" si="1"/>
        <v/>
      </c>
      <c r="E626" s="14" t="str">
        <f>IF(
A626,
IFNA(
vlookup(
  D626,
  '_Working2_'!$A$3:$B1624,
  2,
  0
),
0
),
"")</f>
        <v/>
      </c>
      <c r="F626" s="14" t="str">
        <f>IF(
A626,
(E626/1000)*vlookup(
B626,
MasterData!$C$2:$G1000,
4,
0
)
,
"")</f>
        <v/>
      </c>
      <c r="G626" s="14" t="str">
        <f t="shared" si="2"/>
        <v/>
      </c>
      <c r="H626" s="14"/>
      <c r="I626" s="14" t="str">
        <f>IFNA(
vlookup(
  $G626,
  '_Working1_'!$B$2:$G2004,
  5,
  0
),
"-"
)</f>
        <v/>
      </c>
      <c r="J626" s="14" t="str">
        <f>IFNA(
vlookup(
  $G626,
  '_Working1_'!$B$2:$G2004,
  6,
  0
),
"-"
)</f>
        <v/>
      </c>
    </row>
    <row r="627" ht="15.75" customHeight="1">
      <c r="A627" s="27"/>
      <c r="B627" s="27"/>
      <c r="C627" s="27"/>
      <c r="D627" s="27" t="str">
        <f t="shared" si="1"/>
        <v/>
      </c>
      <c r="E627" s="14" t="str">
        <f>IF(
A627,
IFNA(
vlookup(
  D627,
  '_Working2_'!$A$3:$B1625,
  2,
  0
),
0
),
"")</f>
        <v/>
      </c>
      <c r="F627" s="14" t="str">
        <f>IF(
A627,
(E627/1000)*vlookup(
B627,
MasterData!$C$2:$G1000,
4,
0
)
,
"")</f>
        <v/>
      </c>
      <c r="G627" s="14" t="str">
        <f t="shared" si="2"/>
        <v/>
      </c>
      <c r="H627" s="14"/>
      <c r="I627" s="14" t="str">
        <f>IFNA(
vlookup(
  $G627,
  '_Working1_'!$B$2:$G2005,
  5,
  0
),
"-"
)</f>
        <v/>
      </c>
      <c r="J627" s="14" t="str">
        <f>IFNA(
vlookup(
  $G627,
  '_Working1_'!$B$2:$G2005,
  6,
  0
),
"-"
)</f>
        <v/>
      </c>
    </row>
    <row r="628" ht="15.75" customHeight="1">
      <c r="A628" s="27"/>
      <c r="B628" s="27"/>
      <c r="C628" s="27"/>
      <c r="D628" s="27" t="str">
        <f t="shared" si="1"/>
        <v/>
      </c>
      <c r="E628" s="14" t="str">
        <f>IF(
A628,
IFNA(
vlookup(
  D628,
  '_Working2_'!$A$3:$B1626,
  2,
  0
),
0
),
"")</f>
        <v/>
      </c>
      <c r="F628" s="14" t="str">
        <f>IF(
A628,
(E628/1000)*vlookup(
B628,
MasterData!$C$2:$G1000,
4,
0
)
,
"")</f>
        <v/>
      </c>
      <c r="G628" s="14" t="str">
        <f t="shared" si="2"/>
        <v/>
      </c>
      <c r="H628" s="14"/>
      <c r="I628" s="14" t="str">
        <f>IFNA(
vlookup(
  $G628,
  '_Working1_'!$B$2:$G2006,
  5,
  0
),
"-"
)</f>
        <v/>
      </c>
      <c r="J628" s="14" t="str">
        <f>IFNA(
vlookup(
  $G628,
  '_Working1_'!$B$2:$G2006,
  6,
  0
),
"-"
)</f>
        <v/>
      </c>
    </row>
    <row r="629" ht="15.75" customHeight="1">
      <c r="A629" s="27"/>
      <c r="B629" s="27"/>
      <c r="C629" s="27"/>
      <c r="D629" s="27" t="str">
        <f t="shared" si="1"/>
        <v/>
      </c>
      <c r="E629" s="14" t="str">
        <f>IF(
A629,
IFNA(
vlookup(
  D629,
  '_Working2_'!$A$3:$B1627,
  2,
  0
),
0
),
"")</f>
        <v/>
      </c>
      <c r="F629" s="14" t="str">
        <f>IF(
A629,
(E629/1000)*vlookup(
B629,
MasterData!$C$2:$G1000,
4,
0
)
,
"")</f>
        <v/>
      </c>
      <c r="G629" s="14" t="str">
        <f t="shared" si="2"/>
        <v/>
      </c>
      <c r="H629" s="14"/>
      <c r="I629" s="14" t="str">
        <f>IFNA(
vlookup(
  $G629,
  '_Working1_'!$B$2:$G2007,
  5,
  0
),
"-"
)</f>
        <v/>
      </c>
      <c r="J629" s="14" t="str">
        <f>IFNA(
vlookup(
  $G629,
  '_Working1_'!$B$2:$G2007,
  6,
  0
),
"-"
)</f>
        <v/>
      </c>
    </row>
    <row r="630" ht="15.75" customHeight="1">
      <c r="A630" s="27"/>
      <c r="B630" s="27"/>
      <c r="C630" s="27"/>
      <c r="D630" s="27" t="str">
        <f t="shared" si="1"/>
        <v/>
      </c>
      <c r="E630" s="14" t="str">
        <f>IF(
A630,
IFNA(
vlookup(
  D630,
  '_Working2_'!$A$3:$B1628,
  2,
  0
),
0
),
"")</f>
        <v/>
      </c>
      <c r="F630" s="14" t="str">
        <f>IF(
A630,
(E630/1000)*vlookup(
B630,
MasterData!$C$2:$G1000,
4,
0
)
,
"")</f>
        <v/>
      </c>
      <c r="G630" s="14" t="str">
        <f t="shared" si="2"/>
        <v/>
      </c>
      <c r="H630" s="14"/>
      <c r="I630" s="14" t="str">
        <f>IFNA(
vlookup(
  $G630,
  '_Working1_'!$B$2:$G2008,
  5,
  0
),
"-"
)</f>
        <v/>
      </c>
      <c r="J630" s="14" t="str">
        <f>IFNA(
vlookup(
  $G630,
  '_Working1_'!$B$2:$G2008,
  6,
  0
),
"-"
)</f>
        <v/>
      </c>
    </row>
    <row r="631" ht="15.75" customHeight="1">
      <c r="A631" s="27"/>
      <c r="B631" s="27"/>
      <c r="C631" s="27"/>
      <c r="D631" s="27" t="str">
        <f t="shared" si="1"/>
        <v/>
      </c>
      <c r="E631" s="14" t="str">
        <f>IF(
A631,
IFNA(
vlookup(
  D631,
  '_Working2_'!$A$3:$B1629,
  2,
  0
),
0
),
"")</f>
        <v/>
      </c>
      <c r="F631" s="14" t="str">
        <f>IF(
A631,
(E631/1000)*vlookup(
B631,
MasterData!$C$2:$G1000,
4,
0
)
,
"")</f>
        <v/>
      </c>
      <c r="G631" s="14" t="str">
        <f t="shared" si="2"/>
        <v/>
      </c>
      <c r="H631" s="14"/>
      <c r="I631" s="14" t="str">
        <f>IFNA(
vlookup(
  $G631,
  '_Working1_'!$B$2:$G2009,
  5,
  0
),
"-"
)</f>
        <v/>
      </c>
      <c r="J631" s="14" t="str">
        <f>IFNA(
vlookup(
  $G631,
  '_Working1_'!$B$2:$G2009,
  6,
  0
),
"-"
)</f>
        <v/>
      </c>
    </row>
    <row r="632" ht="15.75" customHeight="1">
      <c r="A632" s="27"/>
      <c r="B632" s="27"/>
      <c r="C632" s="27"/>
      <c r="D632" s="27" t="str">
        <f t="shared" si="1"/>
        <v/>
      </c>
      <c r="E632" s="14" t="str">
        <f>IF(
A632,
IFNA(
vlookup(
  D632,
  '_Working2_'!$A$3:$B1630,
  2,
  0
),
0
),
"")</f>
        <v/>
      </c>
      <c r="F632" s="14" t="str">
        <f>IF(
A632,
(E632/1000)*vlookup(
B632,
MasterData!$C$2:$G1000,
4,
0
)
,
"")</f>
        <v/>
      </c>
      <c r="G632" s="14" t="str">
        <f t="shared" si="2"/>
        <v/>
      </c>
      <c r="H632" s="14"/>
      <c r="I632" s="14" t="str">
        <f>IFNA(
vlookup(
  $G632,
  '_Working1_'!$B$2:$G2010,
  5,
  0
),
"-"
)</f>
        <v/>
      </c>
      <c r="J632" s="14" t="str">
        <f>IFNA(
vlookup(
  $G632,
  '_Working1_'!$B$2:$G2010,
  6,
  0
),
"-"
)</f>
        <v/>
      </c>
    </row>
    <row r="633" ht="15.75" customHeight="1">
      <c r="A633" s="27"/>
      <c r="B633" s="27"/>
      <c r="C633" s="27"/>
      <c r="D633" s="27" t="str">
        <f t="shared" si="1"/>
        <v/>
      </c>
      <c r="E633" s="14" t="str">
        <f>IF(
A633,
IFNA(
vlookup(
  D633,
  '_Working2_'!$A$3:$B1631,
  2,
  0
),
0
),
"")</f>
        <v/>
      </c>
      <c r="F633" s="14" t="str">
        <f>IF(
A633,
(E633/1000)*vlookup(
B633,
MasterData!$C$2:$G1000,
4,
0
)
,
"")</f>
        <v/>
      </c>
      <c r="G633" s="14" t="str">
        <f t="shared" si="2"/>
        <v/>
      </c>
      <c r="H633" s="14"/>
      <c r="I633" s="14" t="str">
        <f>IFNA(
vlookup(
  $G633,
  '_Working1_'!$B$2:$G2011,
  5,
  0
),
"-"
)</f>
        <v/>
      </c>
      <c r="J633" s="14" t="str">
        <f>IFNA(
vlookup(
  $G633,
  '_Working1_'!$B$2:$G2011,
  6,
  0
),
"-"
)</f>
        <v/>
      </c>
    </row>
    <row r="634" ht="15.75" customHeight="1">
      <c r="A634" s="27"/>
      <c r="B634" s="27"/>
      <c r="C634" s="27"/>
      <c r="D634" s="27" t="str">
        <f t="shared" si="1"/>
        <v/>
      </c>
      <c r="E634" s="14" t="str">
        <f>IF(
A634,
IFNA(
vlookup(
  D634,
  '_Working2_'!$A$3:$B1632,
  2,
  0
),
0
),
"")</f>
        <v/>
      </c>
      <c r="F634" s="14" t="str">
        <f>IF(
A634,
(E634/1000)*vlookup(
B634,
MasterData!$C$2:$G1000,
4,
0
)
,
"")</f>
        <v/>
      </c>
      <c r="G634" s="14" t="str">
        <f t="shared" si="2"/>
        <v/>
      </c>
      <c r="H634" s="14"/>
      <c r="I634" s="14" t="str">
        <f>IFNA(
vlookup(
  $G634,
  '_Working1_'!$B$2:$G2012,
  5,
  0
),
"-"
)</f>
        <v/>
      </c>
      <c r="J634" s="14" t="str">
        <f>IFNA(
vlookup(
  $G634,
  '_Working1_'!$B$2:$G2012,
  6,
  0
),
"-"
)</f>
        <v/>
      </c>
    </row>
    <row r="635" ht="15.75" customHeight="1">
      <c r="A635" s="27"/>
      <c r="B635" s="27"/>
      <c r="C635" s="27"/>
      <c r="D635" s="27" t="str">
        <f t="shared" si="1"/>
        <v/>
      </c>
      <c r="E635" s="14" t="str">
        <f>IF(
A635,
IFNA(
vlookup(
  D635,
  '_Working2_'!$A$3:$B1633,
  2,
  0
),
0
),
"")</f>
        <v/>
      </c>
      <c r="F635" s="14" t="str">
        <f>IF(
A635,
(E635/1000)*vlookup(
B635,
MasterData!$C$2:$G1000,
4,
0
)
,
"")</f>
        <v/>
      </c>
      <c r="G635" s="14" t="str">
        <f t="shared" si="2"/>
        <v/>
      </c>
      <c r="H635" s="14"/>
      <c r="I635" s="14" t="str">
        <f>IFNA(
vlookup(
  $G635,
  '_Working1_'!$B$2:$G2013,
  5,
  0
),
"-"
)</f>
        <v/>
      </c>
      <c r="J635" s="14" t="str">
        <f>IFNA(
vlookup(
  $G635,
  '_Working1_'!$B$2:$G2013,
  6,
  0
),
"-"
)</f>
        <v/>
      </c>
    </row>
    <row r="636" ht="15.75" customHeight="1">
      <c r="A636" s="27"/>
      <c r="B636" s="27"/>
      <c r="C636" s="27"/>
      <c r="D636" s="27" t="str">
        <f t="shared" si="1"/>
        <v/>
      </c>
      <c r="E636" s="14" t="str">
        <f>IF(
A636,
IFNA(
vlookup(
  D636,
  '_Working2_'!$A$3:$B1634,
  2,
  0
),
0
),
"")</f>
        <v/>
      </c>
      <c r="F636" s="14" t="str">
        <f>IF(
A636,
(E636/1000)*vlookup(
B636,
MasterData!$C$2:$G1000,
4,
0
)
,
"")</f>
        <v/>
      </c>
      <c r="G636" s="14" t="str">
        <f t="shared" si="2"/>
        <v/>
      </c>
      <c r="H636" s="14"/>
      <c r="I636" s="14" t="str">
        <f>IFNA(
vlookup(
  $G636,
  '_Working1_'!$B$2:$G2014,
  5,
  0
),
"-"
)</f>
        <v/>
      </c>
      <c r="J636" s="14" t="str">
        <f>IFNA(
vlookup(
  $G636,
  '_Working1_'!$B$2:$G2014,
  6,
  0
),
"-"
)</f>
        <v/>
      </c>
    </row>
    <row r="637" ht="15.75" customHeight="1">
      <c r="A637" s="27"/>
      <c r="B637" s="27"/>
      <c r="C637" s="27"/>
      <c r="D637" s="27" t="str">
        <f t="shared" si="1"/>
        <v/>
      </c>
      <c r="E637" s="14" t="str">
        <f>IF(
A637,
IFNA(
vlookup(
  D637,
  '_Working2_'!$A$3:$B1635,
  2,
  0
),
0
),
"")</f>
        <v/>
      </c>
      <c r="F637" s="14" t="str">
        <f>IF(
A637,
(E637/1000)*vlookup(
B637,
MasterData!$C$2:$G1000,
4,
0
)
,
"")</f>
        <v/>
      </c>
      <c r="G637" s="14" t="str">
        <f t="shared" si="2"/>
        <v/>
      </c>
      <c r="H637" s="14"/>
      <c r="I637" s="14" t="str">
        <f>IFNA(
vlookup(
  $G637,
  '_Working1_'!$B$2:$G2015,
  5,
  0
),
"-"
)</f>
        <v/>
      </c>
      <c r="J637" s="14" t="str">
        <f>IFNA(
vlookup(
  $G637,
  '_Working1_'!$B$2:$G2015,
  6,
  0
),
"-"
)</f>
        <v/>
      </c>
    </row>
    <row r="638" ht="15.75" customHeight="1">
      <c r="A638" s="27"/>
      <c r="B638" s="27"/>
      <c r="C638" s="27"/>
      <c r="D638" s="27" t="str">
        <f t="shared" si="1"/>
        <v/>
      </c>
      <c r="E638" s="14" t="str">
        <f>IF(
A638,
IFNA(
vlookup(
  D638,
  '_Working2_'!$A$3:$B1636,
  2,
  0
),
0
),
"")</f>
        <v/>
      </c>
      <c r="F638" s="14" t="str">
        <f>IF(
A638,
(E638/1000)*vlookup(
B638,
MasterData!$C$2:$G1000,
4,
0
)
,
"")</f>
        <v/>
      </c>
      <c r="G638" s="14" t="str">
        <f t="shared" si="2"/>
        <v/>
      </c>
      <c r="H638" s="14"/>
      <c r="I638" s="14" t="str">
        <f>IFNA(
vlookup(
  $G638,
  '_Working1_'!$B$2:$G2016,
  5,
  0
),
"-"
)</f>
        <v/>
      </c>
      <c r="J638" s="14" t="str">
        <f>IFNA(
vlookup(
  $G638,
  '_Working1_'!$B$2:$G2016,
  6,
  0
),
"-"
)</f>
        <v/>
      </c>
    </row>
    <row r="639" ht="15.75" customHeight="1">
      <c r="A639" s="27"/>
      <c r="B639" s="27"/>
      <c r="C639" s="27"/>
      <c r="D639" s="27" t="str">
        <f t="shared" si="1"/>
        <v/>
      </c>
      <c r="E639" s="14" t="str">
        <f>IF(
A639,
IFNA(
vlookup(
  D639,
  '_Working2_'!$A$3:$B1637,
  2,
  0
),
0
),
"")</f>
        <v/>
      </c>
      <c r="F639" s="14" t="str">
        <f>IF(
A639,
(E639/1000)*vlookup(
B639,
MasterData!$C$2:$G1000,
4,
0
)
,
"")</f>
        <v/>
      </c>
      <c r="G639" s="14" t="str">
        <f t="shared" si="2"/>
        <v/>
      </c>
      <c r="H639" s="14"/>
      <c r="I639" s="14" t="str">
        <f>IFNA(
vlookup(
  $G639,
  '_Working1_'!$B$2:$G2017,
  5,
  0
),
"-"
)</f>
        <v/>
      </c>
      <c r="J639" s="14" t="str">
        <f>IFNA(
vlookup(
  $G639,
  '_Working1_'!$B$2:$G2017,
  6,
  0
),
"-"
)</f>
        <v/>
      </c>
    </row>
    <row r="640" ht="15.75" customHeight="1">
      <c r="A640" s="27"/>
      <c r="B640" s="27"/>
      <c r="C640" s="27"/>
      <c r="D640" s="27" t="str">
        <f t="shared" si="1"/>
        <v/>
      </c>
      <c r="E640" s="14" t="str">
        <f>IF(
A640,
IFNA(
vlookup(
  D640,
  '_Working2_'!$A$3:$B1638,
  2,
  0
),
0
),
"")</f>
        <v/>
      </c>
      <c r="F640" s="14" t="str">
        <f>IF(
A640,
(E640/1000)*vlookup(
B640,
MasterData!$C$2:$G1000,
4,
0
)
,
"")</f>
        <v/>
      </c>
      <c r="G640" s="14" t="str">
        <f t="shared" si="2"/>
        <v/>
      </c>
      <c r="H640" s="14"/>
      <c r="I640" s="14" t="str">
        <f>IFNA(
vlookup(
  $G640,
  '_Working1_'!$B$2:$G2018,
  5,
  0
),
"-"
)</f>
        <v/>
      </c>
      <c r="J640" s="14" t="str">
        <f>IFNA(
vlookup(
  $G640,
  '_Working1_'!$B$2:$G2018,
  6,
  0
),
"-"
)</f>
        <v/>
      </c>
    </row>
    <row r="641" ht="15.75" customHeight="1">
      <c r="A641" s="27"/>
      <c r="B641" s="27"/>
      <c r="C641" s="27"/>
      <c r="D641" s="27" t="str">
        <f t="shared" si="1"/>
        <v/>
      </c>
      <c r="E641" s="14" t="str">
        <f>IF(
A641,
IFNA(
vlookup(
  D641,
  '_Working2_'!$A$3:$B1639,
  2,
  0
),
0
),
"")</f>
        <v/>
      </c>
      <c r="F641" s="14" t="str">
        <f>IF(
A641,
(E641/1000)*vlookup(
B641,
MasterData!$C$2:$G1000,
4,
0
)
,
"")</f>
        <v/>
      </c>
      <c r="G641" s="14" t="str">
        <f t="shared" si="2"/>
        <v/>
      </c>
      <c r="H641" s="14"/>
      <c r="I641" s="14" t="str">
        <f>IFNA(
vlookup(
  $G641,
  '_Working1_'!$B$2:$G2019,
  5,
  0
),
"-"
)</f>
        <v/>
      </c>
      <c r="J641" s="14" t="str">
        <f>IFNA(
vlookup(
  $G641,
  '_Working1_'!$B$2:$G2019,
  6,
  0
),
"-"
)</f>
        <v/>
      </c>
    </row>
    <row r="642" ht="15.75" customHeight="1">
      <c r="A642" s="27"/>
      <c r="B642" s="27"/>
      <c r="C642" s="27"/>
      <c r="D642" s="27" t="str">
        <f t="shared" si="1"/>
        <v/>
      </c>
      <c r="E642" s="14" t="str">
        <f>IF(
A642,
IFNA(
vlookup(
  D642,
  '_Working2_'!$A$3:$B1640,
  2,
  0
),
0
),
"")</f>
        <v/>
      </c>
      <c r="F642" s="14" t="str">
        <f>IF(
A642,
(E642/1000)*vlookup(
B642,
MasterData!$C$2:$G1000,
4,
0
)
,
"")</f>
        <v/>
      </c>
      <c r="G642" s="14" t="str">
        <f t="shared" si="2"/>
        <v/>
      </c>
      <c r="H642" s="14"/>
      <c r="I642" s="14" t="str">
        <f>IFNA(
vlookup(
  $G642,
  '_Working1_'!$B$2:$G2020,
  5,
  0
),
"-"
)</f>
        <v/>
      </c>
      <c r="J642" s="14" t="str">
        <f>IFNA(
vlookup(
  $G642,
  '_Working1_'!$B$2:$G2020,
  6,
  0
),
"-"
)</f>
        <v/>
      </c>
    </row>
    <row r="643" ht="15.75" customHeight="1">
      <c r="A643" s="27"/>
      <c r="B643" s="27"/>
      <c r="C643" s="27"/>
      <c r="D643" s="27" t="str">
        <f t="shared" si="1"/>
        <v/>
      </c>
      <c r="E643" s="14" t="str">
        <f>IF(
A643,
IFNA(
vlookup(
  D643,
  '_Working2_'!$A$3:$B1641,
  2,
  0
),
0
),
"")</f>
        <v/>
      </c>
      <c r="F643" s="14" t="str">
        <f>IF(
A643,
(E643/1000)*vlookup(
B643,
MasterData!$C$2:$G1000,
4,
0
)
,
"")</f>
        <v/>
      </c>
      <c r="G643" s="14" t="str">
        <f t="shared" si="2"/>
        <v/>
      </c>
      <c r="H643" s="14"/>
      <c r="I643" s="14" t="str">
        <f>IFNA(
vlookup(
  $G643,
  '_Working1_'!$B$2:$G2021,
  5,
  0
),
"-"
)</f>
        <v/>
      </c>
      <c r="J643" s="14" t="str">
        <f>IFNA(
vlookup(
  $G643,
  '_Working1_'!$B$2:$G2021,
  6,
  0
),
"-"
)</f>
        <v/>
      </c>
    </row>
    <row r="644" ht="15.75" customHeight="1">
      <c r="A644" s="27"/>
      <c r="B644" s="27"/>
      <c r="C644" s="27"/>
      <c r="D644" s="27" t="str">
        <f t="shared" si="1"/>
        <v/>
      </c>
      <c r="E644" s="14" t="str">
        <f>IF(
A644,
IFNA(
vlookup(
  D644,
  '_Working2_'!$A$3:$B1642,
  2,
  0
),
0
),
"")</f>
        <v/>
      </c>
      <c r="F644" s="14" t="str">
        <f>IF(
A644,
(E644/1000)*vlookup(
B644,
MasterData!$C$2:$G1000,
4,
0
)
,
"")</f>
        <v/>
      </c>
      <c r="G644" s="14" t="str">
        <f t="shared" si="2"/>
        <v/>
      </c>
      <c r="H644" s="14"/>
      <c r="I644" s="14" t="str">
        <f>IFNA(
vlookup(
  $G644,
  '_Working1_'!$B$2:$G2022,
  5,
  0
),
"-"
)</f>
        <v/>
      </c>
      <c r="J644" s="14" t="str">
        <f>IFNA(
vlookup(
  $G644,
  '_Working1_'!$B$2:$G2022,
  6,
  0
),
"-"
)</f>
        <v/>
      </c>
    </row>
    <row r="645" ht="15.75" customHeight="1">
      <c r="A645" s="27"/>
      <c r="B645" s="27"/>
      <c r="C645" s="27"/>
      <c r="D645" s="27" t="str">
        <f t="shared" si="1"/>
        <v/>
      </c>
      <c r="E645" s="14" t="str">
        <f>IF(
A645,
IFNA(
vlookup(
  D645,
  '_Working2_'!$A$3:$B1643,
  2,
  0
),
0
),
"")</f>
        <v/>
      </c>
      <c r="F645" s="14" t="str">
        <f>IF(
A645,
(E645/1000)*vlookup(
B645,
MasterData!$C$2:$G1000,
4,
0
)
,
"")</f>
        <v/>
      </c>
      <c r="G645" s="14" t="str">
        <f t="shared" si="2"/>
        <v/>
      </c>
      <c r="H645" s="14"/>
      <c r="I645" s="14" t="str">
        <f>IFNA(
vlookup(
  $G645,
  '_Working1_'!$B$2:$G2023,
  5,
  0
),
"-"
)</f>
        <v/>
      </c>
      <c r="J645" s="14" t="str">
        <f>IFNA(
vlookup(
  $G645,
  '_Working1_'!$B$2:$G2023,
  6,
  0
),
"-"
)</f>
        <v/>
      </c>
    </row>
    <row r="646" ht="15.75" customHeight="1">
      <c r="A646" s="27"/>
      <c r="B646" s="27"/>
      <c r="C646" s="27"/>
      <c r="D646" s="27" t="str">
        <f t="shared" si="1"/>
        <v/>
      </c>
      <c r="E646" s="14" t="str">
        <f>IF(
A646,
IFNA(
vlookup(
  D646,
  '_Working2_'!$A$3:$B1644,
  2,
  0
),
0
),
"")</f>
        <v/>
      </c>
      <c r="F646" s="14" t="str">
        <f>IF(
A646,
(E646/1000)*vlookup(
B646,
MasterData!$C$2:$G1000,
4,
0
)
,
"")</f>
        <v/>
      </c>
      <c r="G646" s="14" t="str">
        <f t="shared" si="2"/>
        <v/>
      </c>
      <c r="H646" s="14"/>
      <c r="I646" s="14" t="str">
        <f>IFNA(
vlookup(
  $G646,
  '_Working1_'!$B$2:$G2024,
  5,
  0
),
"-"
)</f>
        <v/>
      </c>
      <c r="J646" s="14" t="str">
        <f>IFNA(
vlookup(
  $G646,
  '_Working1_'!$B$2:$G2024,
  6,
  0
),
"-"
)</f>
        <v/>
      </c>
    </row>
    <row r="647" ht="15.75" customHeight="1">
      <c r="A647" s="27"/>
      <c r="B647" s="27"/>
      <c r="C647" s="27"/>
      <c r="D647" s="27" t="str">
        <f t="shared" si="1"/>
        <v/>
      </c>
      <c r="E647" s="14" t="str">
        <f>IF(
A647,
IFNA(
vlookup(
  D647,
  '_Working2_'!$A$3:$B1645,
  2,
  0
),
0
),
"")</f>
        <v/>
      </c>
      <c r="F647" s="14" t="str">
        <f>IF(
A647,
(E647/1000)*vlookup(
B647,
MasterData!$C$2:$G1000,
4,
0
)
,
"")</f>
        <v/>
      </c>
      <c r="G647" s="14" t="str">
        <f t="shared" si="2"/>
        <v/>
      </c>
      <c r="H647" s="14"/>
      <c r="I647" s="14" t="str">
        <f>IFNA(
vlookup(
  $G647,
  '_Working1_'!$B$2:$G2025,
  5,
  0
),
"-"
)</f>
        <v/>
      </c>
      <c r="J647" s="14" t="str">
        <f>IFNA(
vlookup(
  $G647,
  '_Working1_'!$B$2:$G2025,
  6,
  0
),
"-"
)</f>
        <v/>
      </c>
    </row>
    <row r="648" ht="15.75" customHeight="1">
      <c r="A648" s="27"/>
      <c r="B648" s="27"/>
      <c r="C648" s="27"/>
      <c r="D648" s="27" t="str">
        <f t="shared" si="1"/>
        <v/>
      </c>
      <c r="E648" s="14" t="str">
        <f>IF(
A648,
IFNA(
vlookup(
  D648,
  '_Working2_'!$A$3:$B1646,
  2,
  0
),
0
),
"")</f>
        <v/>
      </c>
      <c r="F648" s="14" t="str">
        <f>IF(
A648,
(E648/1000)*vlookup(
B648,
MasterData!$C$2:$G1000,
4,
0
)
,
"")</f>
        <v/>
      </c>
      <c r="G648" s="14" t="str">
        <f t="shared" si="2"/>
        <v/>
      </c>
      <c r="H648" s="14"/>
      <c r="I648" s="14" t="str">
        <f>IFNA(
vlookup(
  $G648,
  '_Working1_'!$B$2:$G2026,
  5,
  0
),
"-"
)</f>
        <v/>
      </c>
      <c r="J648" s="14" t="str">
        <f>IFNA(
vlookup(
  $G648,
  '_Working1_'!$B$2:$G2026,
  6,
  0
),
"-"
)</f>
        <v/>
      </c>
    </row>
    <row r="649" ht="15.75" customHeight="1">
      <c r="A649" s="27"/>
      <c r="B649" s="27"/>
      <c r="C649" s="27"/>
      <c r="D649" s="27" t="str">
        <f t="shared" si="1"/>
        <v/>
      </c>
      <c r="E649" s="14" t="str">
        <f>IF(
A649,
IFNA(
vlookup(
  D649,
  '_Working2_'!$A$3:$B1647,
  2,
  0
),
0
),
"")</f>
        <v/>
      </c>
      <c r="F649" s="14" t="str">
        <f>IF(
A649,
(E649/1000)*vlookup(
B649,
MasterData!$C$2:$G1000,
4,
0
)
,
"")</f>
        <v/>
      </c>
      <c r="G649" s="14" t="str">
        <f t="shared" si="2"/>
        <v/>
      </c>
      <c r="H649" s="14"/>
      <c r="I649" s="14" t="str">
        <f>IFNA(
vlookup(
  $G649,
  '_Working1_'!$B$2:$G2027,
  5,
  0
),
"-"
)</f>
        <v/>
      </c>
      <c r="J649" s="14" t="str">
        <f>IFNA(
vlookup(
  $G649,
  '_Working1_'!$B$2:$G2027,
  6,
  0
),
"-"
)</f>
        <v/>
      </c>
    </row>
    <row r="650" ht="15.75" customHeight="1">
      <c r="A650" s="27"/>
      <c r="B650" s="27"/>
      <c r="C650" s="27"/>
      <c r="D650" s="27" t="str">
        <f t="shared" si="1"/>
        <v/>
      </c>
      <c r="E650" s="14" t="str">
        <f>IF(
A650,
IFNA(
vlookup(
  D650,
  '_Working2_'!$A$3:$B1648,
  2,
  0
),
0
),
"")</f>
        <v/>
      </c>
      <c r="F650" s="14" t="str">
        <f>IF(
A650,
(E650/1000)*vlookup(
B650,
MasterData!$C$2:$G1000,
4,
0
)
,
"")</f>
        <v/>
      </c>
      <c r="G650" s="14" t="str">
        <f t="shared" si="2"/>
        <v/>
      </c>
      <c r="H650" s="14"/>
      <c r="I650" s="14" t="str">
        <f>IFNA(
vlookup(
  $G650,
  '_Working1_'!$B$2:$G2028,
  5,
  0
),
"-"
)</f>
        <v/>
      </c>
      <c r="J650" s="14" t="str">
        <f>IFNA(
vlookup(
  $G650,
  '_Working1_'!$B$2:$G2028,
  6,
  0
),
"-"
)</f>
        <v/>
      </c>
    </row>
    <row r="651" ht="15.75" customHeight="1">
      <c r="A651" s="27"/>
      <c r="B651" s="27"/>
      <c r="C651" s="27"/>
      <c r="D651" s="27" t="str">
        <f t="shared" si="1"/>
        <v/>
      </c>
      <c r="E651" s="14" t="str">
        <f>IF(
A651,
IFNA(
vlookup(
  D651,
  '_Working2_'!$A$3:$B1649,
  2,
  0
),
0
),
"")</f>
        <v/>
      </c>
      <c r="F651" s="14" t="str">
        <f>IF(
A651,
(E651/1000)*vlookup(
B651,
MasterData!$C$2:$G1000,
4,
0
)
,
"")</f>
        <v/>
      </c>
      <c r="G651" s="14" t="str">
        <f t="shared" si="2"/>
        <v/>
      </c>
      <c r="H651" s="14"/>
      <c r="I651" s="14" t="str">
        <f>IFNA(
vlookup(
  $G651,
  '_Working1_'!$B$2:$G2029,
  5,
  0
),
"-"
)</f>
        <v/>
      </c>
      <c r="J651" s="14" t="str">
        <f>IFNA(
vlookup(
  $G651,
  '_Working1_'!$B$2:$G2029,
  6,
  0
),
"-"
)</f>
        <v/>
      </c>
    </row>
    <row r="652" ht="15.75" customHeight="1">
      <c r="A652" s="27"/>
      <c r="B652" s="27"/>
      <c r="C652" s="27"/>
      <c r="D652" s="27" t="str">
        <f t="shared" si="1"/>
        <v/>
      </c>
      <c r="E652" s="14" t="str">
        <f>IF(
A652,
IFNA(
vlookup(
  D652,
  '_Working2_'!$A$3:$B1650,
  2,
  0
),
0
),
"")</f>
        <v/>
      </c>
      <c r="F652" s="14" t="str">
        <f>IF(
A652,
(E652/1000)*vlookup(
B652,
MasterData!$C$2:$G1000,
4,
0
)
,
"")</f>
        <v/>
      </c>
      <c r="G652" s="14" t="str">
        <f t="shared" si="2"/>
        <v/>
      </c>
      <c r="H652" s="14"/>
      <c r="I652" s="14" t="str">
        <f>IFNA(
vlookup(
  $G652,
  '_Working1_'!$B$2:$G2030,
  5,
  0
),
"-"
)</f>
        <v/>
      </c>
      <c r="J652" s="14" t="str">
        <f>IFNA(
vlookup(
  $G652,
  '_Working1_'!$B$2:$G2030,
  6,
  0
),
"-"
)</f>
        <v/>
      </c>
    </row>
    <row r="653" ht="15.75" customHeight="1">
      <c r="A653" s="27"/>
      <c r="B653" s="27"/>
      <c r="C653" s="27"/>
      <c r="D653" s="27" t="str">
        <f t="shared" si="1"/>
        <v/>
      </c>
      <c r="E653" s="14" t="str">
        <f>IF(
A653,
IFNA(
vlookup(
  D653,
  '_Working2_'!$A$3:$B1651,
  2,
  0
),
0
),
"")</f>
        <v/>
      </c>
      <c r="F653" s="14" t="str">
        <f>IF(
A653,
(E653/1000)*vlookup(
B653,
MasterData!$C$2:$G1000,
4,
0
)
,
"")</f>
        <v/>
      </c>
      <c r="G653" s="14" t="str">
        <f t="shared" si="2"/>
        <v/>
      </c>
      <c r="H653" s="14"/>
      <c r="I653" s="14" t="str">
        <f>IFNA(
vlookup(
  $G653,
  '_Working1_'!$B$2:$G2031,
  5,
  0
),
"-"
)</f>
        <v/>
      </c>
      <c r="J653" s="14" t="str">
        <f>IFNA(
vlookup(
  $G653,
  '_Working1_'!$B$2:$G2031,
  6,
  0
),
"-"
)</f>
        <v/>
      </c>
    </row>
    <row r="654" ht="15.75" customHeight="1">
      <c r="A654" s="27"/>
      <c r="B654" s="27"/>
      <c r="C654" s="27"/>
      <c r="D654" s="27" t="str">
        <f t="shared" si="1"/>
        <v/>
      </c>
      <c r="E654" s="14" t="str">
        <f>IF(
A654,
IFNA(
vlookup(
  D654,
  '_Working2_'!$A$3:$B1652,
  2,
  0
),
0
),
"")</f>
        <v/>
      </c>
      <c r="F654" s="14" t="str">
        <f>IF(
A654,
(E654/1000)*vlookup(
B654,
MasterData!$C$2:$G1000,
4,
0
)
,
"")</f>
        <v/>
      </c>
      <c r="G654" s="14" t="str">
        <f t="shared" si="2"/>
        <v/>
      </c>
      <c r="H654" s="14"/>
      <c r="I654" s="14" t="str">
        <f>IFNA(
vlookup(
  $G654,
  '_Working1_'!$B$2:$G2032,
  5,
  0
),
"-"
)</f>
        <v/>
      </c>
      <c r="J654" s="14" t="str">
        <f>IFNA(
vlookup(
  $G654,
  '_Working1_'!$B$2:$G2032,
  6,
  0
),
"-"
)</f>
        <v/>
      </c>
    </row>
    <row r="655" ht="15.75" customHeight="1">
      <c r="A655" s="27"/>
      <c r="B655" s="27"/>
      <c r="C655" s="27"/>
      <c r="D655" s="27" t="str">
        <f t="shared" si="1"/>
        <v/>
      </c>
      <c r="E655" s="14" t="str">
        <f>IF(
A655,
IFNA(
vlookup(
  D655,
  '_Working2_'!$A$3:$B1653,
  2,
  0
),
0
),
"")</f>
        <v/>
      </c>
      <c r="F655" s="14" t="str">
        <f>IF(
A655,
(E655/1000)*vlookup(
B655,
MasterData!$C$2:$G1000,
4,
0
)
,
"")</f>
        <v/>
      </c>
      <c r="G655" s="14" t="str">
        <f t="shared" si="2"/>
        <v/>
      </c>
      <c r="H655" s="14"/>
      <c r="I655" s="14" t="str">
        <f>IFNA(
vlookup(
  $G655,
  '_Working1_'!$B$2:$G2033,
  5,
  0
),
"-"
)</f>
        <v/>
      </c>
      <c r="J655" s="14" t="str">
        <f>IFNA(
vlookup(
  $G655,
  '_Working1_'!$B$2:$G2033,
  6,
  0
),
"-"
)</f>
        <v/>
      </c>
    </row>
    <row r="656" ht="15.75" customHeight="1">
      <c r="A656" s="27"/>
      <c r="B656" s="27"/>
      <c r="C656" s="27"/>
      <c r="D656" s="27" t="str">
        <f t="shared" si="1"/>
        <v/>
      </c>
      <c r="E656" s="14" t="str">
        <f>IF(
A656,
IFNA(
vlookup(
  D656,
  '_Working2_'!$A$3:$B1654,
  2,
  0
),
0
),
"")</f>
        <v/>
      </c>
      <c r="F656" s="14" t="str">
        <f>IF(
A656,
(E656/1000)*vlookup(
B656,
MasterData!$C$2:$G1000,
4,
0
)
,
"")</f>
        <v/>
      </c>
      <c r="G656" s="14" t="str">
        <f t="shared" si="2"/>
        <v/>
      </c>
      <c r="H656" s="14"/>
      <c r="I656" s="14" t="str">
        <f>IFNA(
vlookup(
  $G656,
  '_Working1_'!$B$2:$G2034,
  5,
  0
),
"-"
)</f>
        <v/>
      </c>
      <c r="J656" s="14" t="str">
        <f>IFNA(
vlookup(
  $G656,
  '_Working1_'!$B$2:$G2034,
  6,
  0
),
"-"
)</f>
        <v/>
      </c>
    </row>
    <row r="657" ht="15.75" customHeight="1">
      <c r="A657" s="27"/>
      <c r="B657" s="27"/>
      <c r="C657" s="27"/>
      <c r="D657" s="27" t="str">
        <f t="shared" si="1"/>
        <v/>
      </c>
      <c r="E657" s="14" t="str">
        <f>IF(
A657,
IFNA(
vlookup(
  D657,
  '_Working2_'!$A$3:$B1655,
  2,
  0
),
0
),
"")</f>
        <v/>
      </c>
      <c r="F657" s="14" t="str">
        <f>IF(
A657,
(E657/1000)*vlookup(
B657,
MasterData!$C$2:$G1000,
4,
0
)
,
"")</f>
        <v/>
      </c>
      <c r="G657" s="14" t="str">
        <f t="shared" si="2"/>
        <v/>
      </c>
      <c r="H657" s="14"/>
      <c r="I657" s="14" t="str">
        <f>IFNA(
vlookup(
  $G657,
  '_Working1_'!$B$2:$G2035,
  5,
  0
),
"-"
)</f>
        <v/>
      </c>
      <c r="J657" s="14" t="str">
        <f>IFNA(
vlookup(
  $G657,
  '_Working1_'!$B$2:$G2035,
  6,
  0
),
"-"
)</f>
        <v/>
      </c>
    </row>
    <row r="658" ht="15.75" customHeight="1">
      <c r="A658" s="27"/>
      <c r="B658" s="27"/>
      <c r="C658" s="27"/>
      <c r="D658" s="27" t="str">
        <f t="shared" si="1"/>
        <v/>
      </c>
      <c r="E658" s="14" t="str">
        <f>IF(
A658,
IFNA(
vlookup(
  D658,
  '_Working2_'!$A$3:$B1656,
  2,
  0
),
0
),
"")</f>
        <v/>
      </c>
      <c r="F658" s="14" t="str">
        <f>IF(
A658,
(E658/1000)*vlookup(
B658,
MasterData!$C$2:$G1000,
4,
0
)
,
"")</f>
        <v/>
      </c>
      <c r="G658" s="14" t="str">
        <f t="shared" si="2"/>
        <v/>
      </c>
      <c r="H658" s="14"/>
      <c r="I658" s="14" t="str">
        <f>IFNA(
vlookup(
  $G658,
  '_Working1_'!$B$2:$G2036,
  5,
  0
),
"-"
)</f>
        <v/>
      </c>
      <c r="J658" s="14" t="str">
        <f>IFNA(
vlookup(
  $G658,
  '_Working1_'!$B$2:$G2036,
  6,
  0
),
"-"
)</f>
        <v/>
      </c>
    </row>
    <row r="659" ht="15.75" customHeight="1">
      <c r="A659" s="27"/>
      <c r="B659" s="27"/>
      <c r="C659" s="27"/>
      <c r="D659" s="27" t="str">
        <f t="shared" si="1"/>
        <v/>
      </c>
      <c r="E659" s="14" t="str">
        <f>IF(
A659,
IFNA(
vlookup(
  D659,
  '_Working2_'!$A$3:$B1657,
  2,
  0
),
0
),
"")</f>
        <v/>
      </c>
      <c r="F659" s="14" t="str">
        <f>IF(
A659,
(E659/1000)*vlookup(
B659,
MasterData!$C$2:$G1000,
4,
0
)
,
"")</f>
        <v/>
      </c>
      <c r="G659" s="14" t="str">
        <f t="shared" si="2"/>
        <v/>
      </c>
      <c r="H659" s="14"/>
      <c r="I659" s="14" t="str">
        <f>IFNA(
vlookup(
  $G659,
  '_Working1_'!$B$2:$G2037,
  5,
  0
),
"-"
)</f>
        <v/>
      </c>
      <c r="J659" s="14" t="str">
        <f>IFNA(
vlookup(
  $G659,
  '_Working1_'!$B$2:$G2037,
  6,
  0
),
"-"
)</f>
        <v/>
      </c>
    </row>
    <row r="660" ht="15.75" customHeight="1">
      <c r="A660" s="27"/>
      <c r="B660" s="27"/>
      <c r="C660" s="27"/>
      <c r="D660" s="27" t="str">
        <f t="shared" si="1"/>
        <v/>
      </c>
      <c r="E660" s="14" t="str">
        <f>IF(
A660,
IFNA(
vlookup(
  D660,
  '_Working2_'!$A$3:$B1658,
  2,
  0
),
0
),
"")</f>
        <v/>
      </c>
      <c r="F660" s="14" t="str">
        <f>IF(
A660,
(E660/1000)*vlookup(
B660,
MasterData!$C$2:$G1000,
4,
0
)
,
"")</f>
        <v/>
      </c>
      <c r="G660" s="14" t="str">
        <f t="shared" si="2"/>
        <v/>
      </c>
      <c r="H660" s="14"/>
      <c r="I660" s="14" t="str">
        <f>IFNA(
vlookup(
  $G660,
  '_Working1_'!$B$2:$G2038,
  5,
  0
),
"-"
)</f>
        <v/>
      </c>
      <c r="J660" s="14" t="str">
        <f>IFNA(
vlookup(
  $G660,
  '_Working1_'!$B$2:$G2038,
  6,
  0
),
"-"
)</f>
        <v/>
      </c>
    </row>
    <row r="661" ht="15.75" customHeight="1">
      <c r="A661" s="27"/>
      <c r="B661" s="27"/>
      <c r="C661" s="27"/>
      <c r="D661" s="27" t="str">
        <f t="shared" si="1"/>
        <v/>
      </c>
      <c r="E661" s="14" t="str">
        <f>IF(
A661,
IFNA(
vlookup(
  D661,
  '_Working2_'!$A$3:$B1659,
  2,
  0
),
0
),
"")</f>
        <v/>
      </c>
      <c r="F661" s="14" t="str">
        <f>IF(
A661,
(E661/1000)*vlookup(
B661,
MasterData!$C$2:$G1000,
4,
0
)
,
"")</f>
        <v/>
      </c>
      <c r="G661" s="14" t="str">
        <f t="shared" si="2"/>
        <v/>
      </c>
      <c r="H661" s="14"/>
      <c r="I661" s="14" t="str">
        <f>IFNA(
vlookup(
  $G661,
  '_Working1_'!$B$2:$G2039,
  5,
  0
),
"-"
)</f>
        <v/>
      </c>
      <c r="J661" s="14" t="str">
        <f>IFNA(
vlookup(
  $G661,
  '_Working1_'!$B$2:$G2039,
  6,
  0
),
"-"
)</f>
        <v/>
      </c>
    </row>
    <row r="662" ht="15.75" customHeight="1">
      <c r="A662" s="27"/>
      <c r="B662" s="27"/>
      <c r="C662" s="27"/>
      <c r="D662" s="27" t="str">
        <f t="shared" si="1"/>
        <v/>
      </c>
      <c r="E662" s="14" t="str">
        <f>IF(
A662,
IFNA(
vlookup(
  D662,
  '_Working2_'!$A$3:$B1660,
  2,
  0
),
0
),
"")</f>
        <v/>
      </c>
      <c r="F662" s="14" t="str">
        <f>IF(
A662,
(E662/1000)*vlookup(
B662,
MasterData!$C$2:$G1000,
4,
0
)
,
"")</f>
        <v/>
      </c>
      <c r="G662" s="14" t="str">
        <f t="shared" si="2"/>
        <v/>
      </c>
      <c r="H662" s="14"/>
      <c r="I662" s="14" t="str">
        <f>IFNA(
vlookup(
  $G662,
  '_Working1_'!$B$2:$G2040,
  5,
  0
),
"-"
)</f>
        <v/>
      </c>
      <c r="J662" s="14" t="str">
        <f>IFNA(
vlookup(
  $G662,
  '_Working1_'!$B$2:$G2040,
  6,
  0
),
"-"
)</f>
        <v/>
      </c>
    </row>
    <row r="663" ht="15.75" customHeight="1">
      <c r="A663" s="27"/>
      <c r="B663" s="27"/>
      <c r="C663" s="27"/>
      <c r="D663" s="27" t="str">
        <f t="shared" si="1"/>
        <v/>
      </c>
      <c r="E663" s="14" t="str">
        <f>IF(
A663,
IFNA(
vlookup(
  D663,
  '_Working2_'!$A$3:$B1661,
  2,
  0
),
0
),
"")</f>
        <v/>
      </c>
      <c r="F663" s="14" t="str">
        <f>IF(
A663,
(E663/1000)*vlookup(
B663,
MasterData!$C$2:$G1000,
4,
0
)
,
"")</f>
        <v/>
      </c>
      <c r="G663" s="14" t="str">
        <f t="shared" si="2"/>
        <v/>
      </c>
      <c r="H663" s="14"/>
      <c r="I663" s="14" t="str">
        <f>IFNA(
vlookup(
  $G663,
  '_Working1_'!$B$2:$G2041,
  5,
  0
),
"-"
)</f>
        <v/>
      </c>
      <c r="J663" s="14" t="str">
        <f>IFNA(
vlookup(
  $G663,
  '_Working1_'!$B$2:$G2041,
  6,
  0
),
"-"
)</f>
        <v/>
      </c>
    </row>
    <row r="664" ht="15.75" customHeight="1">
      <c r="A664" s="27"/>
      <c r="B664" s="27"/>
      <c r="C664" s="27"/>
      <c r="D664" s="27" t="str">
        <f t="shared" si="1"/>
        <v/>
      </c>
      <c r="E664" s="14" t="str">
        <f>IF(
A664,
IFNA(
vlookup(
  D664,
  '_Working2_'!$A$3:$B1662,
  2,
  0
),
0
),
"")</f>
        <v/>
      </c>
      <c r="F664" s="14" t="str">
        <f>IF(
A664,
(E664/1000)*vlookup(
B664,
MasterData!$C$2:$G1000,
4,
0
)
,
"")</f>
        <v/>
      </c>
      <c r="G664" s="14" t="str">
        <f t="shared" si="2"/>
        <v/>
      </c>
      <c r="H664" s="14"/>
      <c r="I664" s="14" t="str">
        <f>IFNA(
vlookup(
  $G664,
  '_Working1_'!$B$2:$G2042,
  5,
  0
),
"-"
)</f>
        <v/>
      </c>
      <c r="J664" s="14" t="str">
        <f>IFNA(
vlookup(
  $G664,
  '_Working1_'!$B$2:$G2042,
  6,
  0
),
"-"
)</f>
        <v/>
      </c>
    </row>
    <row r="665" ht="15.75" customHeight="1">
      <c r="A665" s="27"/>
      <c r="B665" s="27"/>
      <c r="C665" s="27"/>
      <c r="D665" s="27" t="str">
        <f t="shared" si="1"/>
        <v/>
      </c>
      <c r="E665" s="14" t="str">
        <f>IF(
A665,
IFNA(
vlookup(
  D665,
  '_Working2_'!$A$3:$B1663,
  2,
  0
),
0
),
"")</f>
        <v/>
      </c>
      <c r="F665" s="14" t="str">
        <f>IF(
A665,
(E665/1000)*vlookup(
B665,
MasterData!$C$2:$G1000,
4,
0
)
,
"")</f>
        <v/>
      </c>
      <c r="G665" s="14" t="str">
        <f t="shared" si="2"/>
        <v/>
      </c>
      <c r="H665" s="14"/>
      <c r="I665" s="14" t="str">
        <f>IFNA(
vlookup(
  $G665,
  '_Working1_'!$B$2:$G2043,
  5,
  0
),
"-"
)</f>
        <v/>
      </c>
      <c r="J665" s="14" t="str">
        <f>IFNA(
vlookup(
  $G665,
  '_Working1_'!$B$2:$G2043,
  6,
  0
),
"-"
)</f>
        <v/>
      </c>
    </row>
    <row r="666" ht="15.75" customHeight="1">
      <c r="A666" s="27"/>
      <c r="B666" s="27"/>
      <c r="C666" s="27"/>
      <c r="D666" s="27" t="str">
        <f t="shared" si="1"/>
        <v/>
      </c>
      <c r="E666" s="14" t="str">
        <f>IF(
A666,
IFNA(
vlookup(
  D666,
  '_Working2_'!$A$3:$B1664,
  2,
  0
),
0
),
"")</f>
        <v/>
      </c>
      <c r="F666" s="14" t="str">
        <f>IF(
A666,
(E666/1000)*vlookup(
B666,
MasterData!$C$2:$G1000,
4,
0
)
,
"")</f>
        <v/>
      </c>
      <c r="G666" s="14" t="str">
        <f t="shared" si="2"/>
        <v/>
      </c>
      <c r="H666" s="14"/>
      <c r="I666" s="14" t="str">
        <f>IFNA(
vlookup(
  $G666,
  '_Working1_'!$B$2:$G2044,
  5,
  0
),
"-"
)</f>
        <v/>
      </c>
      <c r="J666" s="14" t="str">
        <f>IFNA(
vlookup(
  $G666,
  '_Working1_'!$B$2:$G2044,
  6,
  0
),
"-"
)</f>
        <v/>
      </c>
    </row>
    <row r="667" ht="15.75" customHeight="1">
      <c r="A667" s="27"/>
      <c r="B667" s="27"/>
      <c r="C667" s="27"/>
      <c r="D667" s="27" t="str">
        <f t="shared" si="1"/>
        <v/>
      </c>
      <c r="E667" s="14" t="str">
        <f>IF(
A667,
IFNA(
vlookup(
  D667,
  '_Working2_'!$A$3:$B1665,
  2,
  0
),
0
),
"")</f>
        <v/>
      </c>
      <c r="F667" s="14" t="str">
        <f>IF(
A667,
(E667/1000)*vlookup(
B667,
MasterData!$C$2:$G1000,
4,
0
)
,
"")</f>
        <v/>
      </c>
      <c r="G667" s="14" t="str">
        <f t="shared" si="2"/>
        <v/>
      </c>
      <c r="H667" s="14"/>
      <c r="I667" s="14" t="str">
        <f>IFNA(
vlookup(
  $G667,
  '_Working1_'!$B$2:$G2045,
  5,
  0
),
"-"
)</f>
        <v/>
      </c>
      <c r="J667" s="14" t="str">
        <f>IFNA(
vlookup(
  $G667,
  '_Working1_'!$B$2:$G2045,
  6,
  0
),
"-"
)</f>
        <v/>
      </c>
    </row>
    <row r="668" ht="15.75" customHeight="1">
      <c r="A668" s="27"/>
      <c r="B668" s="27"/>
      <c r="C668" s="27"/>
      <c r="D668" s="27" t="str">
        <f t="shared" si="1"/>
        <v/>
      </c>
      <c r="E668" s="14" t="str">
        <f>IF(
A668,
IFNA(
vlookup(
  D668,
  '_Working2_'!$A$3:$B1666,
  2,
  0
),
0
),
"")</f>
        <v/>
      </c>
      <c r="F668" s="14" t="str">
        <f>IF(
A668,
(E668/1000)*vlookup(
B668,
MasterData!$C$2:$G1000,
4,
0
)
,
"")</f>
        <v/>
      </c>
      <c r="G668" s="14" t="str">
        <f t="shared" si="2"/>
        <v/>
      </c>
      <c r="H668" s="14"/>
      <c r="I668" s="14" t="str">
        <f>IFNA(
vlookup(
  $G668,
  '_Working1_'!$B$2:$G2046,
  5,
  0
),
"-"
)</f>
        <v/>
      </c>
      <c r="J668" s="14" t="str">
        <f>IFNA(
vlookup(
  $G668,
  '_Working1_'!$B$2:$G2046,
  6,
  0
),
"-"
)</f>
        <v/>
      </c>
    </row>
    <row r="669" ht="15.75" customHeight="1">
      <c r="A669" s="27"/>
      <c r="B669" s="27"/>
      <c r="C669" s="27"/>
      <c r="D669" s="27" t="str">
        <f t="shared" si="1"/>
        <v/>
      </c>
      <c r="E669" s="14" t="str">
        <f>IF(
A669,
IFNA(
vlookup(
  D669,
  '_Working2_'!$A$3:$B1667,
  2,
  0
),
0
),
"")</f>
        <v/>
      </c>
      <c r="F669" s="14" t="str">
        <f>IF(
A669,
(E669/1000)*vlookup(
B669,
MasterData!$C$2:$G1000,
4,
0
)
,
"")</f>
        <v/>
      </c>
      <c r="G669" s="14" t="str">
        <f t="shared" si="2"/>
        <v/>
      </c>
      <c r="H669" s="14"/>
      <c r="I669" s="14" t="str">
        <f>IFNA(
vlookup(
  $G669,
  '_Working1_'!$B$2:$G2047,
  5,
  0
),
"-"
)</f>
        <v/>
      </c>
      <c r="J669" s="14" t="str">
        <f>IFNA(
vlookup(
  $G669,
  '_Working1_'!$B$2:$G2047,
  6,
  0
),
"-"
)</f>
        <v/>
      </c>
    </row>
    <row r="670" ht="15.75" customHeight="1">
      <c r="A670" s="27"/>
      <c r="B670" s="27"/>
      <c r="C670" s="27"/>
      <c r="D670" s="27" t="str">
        <f t="shared" si="1"/>
        <v/>
      </c>
      <c r="E670" s="14" t="str">
        <f>IF(
A670,
IFNA(
vlookup(
  D670,
  '_Working2_'!$A$3:$B1668,
  2,
  0
),
0
),
"")</f>
        <v/>
      </c>
      <c r="F670" s="14" t="str">
        <f>IF(
A670,
(E670/1000)*vlookup(
B670,
MasterData!$C$2:$G1000,
4,
0
)
,
"")</f>
        <v/>
      </c>
      <c r="G670" s="14" t="str">
        <f t="shared" si="2"/>
        <v/>
      </c>
      <c r="H670" s="14"/>
      <c r="I670" s="14" t="str">
        <f>IFNA(
vlookup(
  $G670,
  '_Working1_'!$B$2:$G2048,
  5,
  0
),
"-"
)</f>
        <v/>
      </c>
      <c r="J670" s="14" t="str">
        <f>IFNA(
vlookup(
  $G670,
  '_Working1_'!$B$2:$G2048,
  6,
  0
),
"-"
)</f>
        <v/>
      </c>
    </row>
    <row r="671" ht="15.75" customHeight="1">
      <c r="A671" s="27"/>
      <c r="B671" s="27"/>
      <c r="C671" s="27"/>
      <c r="D671" s="27" t="str">
        <f t="shared" si="1"/>
        <v/>
      </c>
      <c r="E671" s="14" t="str">
        <f>IF(
A671,
IFNA(
vlookup(
  D671,
  '_Working2_'!$A$3:$B1669,
  2,
  0
),
0
),
"")</f>
        <v/>
      </c>
      <c r="F671" s="14" t="str">
        <f>IF(
A671,
(E671/1000)*vlookup(
B671,
MasterData!$C$2:$G1000,
4,
0
)
,
"")</f>
        <v/>
      </c>
      <c r="G671" s="14" t="str">
        <f t="shared" si="2"/>
        <v/>
      </c>
      <c r="H671" s="14"/>
      <c r="I671" s="14" t="str">
        <f>IFNA(
vlookup(
  $G671,
  '_Working1_'!$B$2:$G2049,
  5,
  0
),
"-"
)</f>
        <v/>
      </c>
      <c r="J671" s="14" t="str">
        <f>IFNA(
vlookup(
  $G671,
  '_Working1_'!$B$2:$G2049,
  6,
  0
),
"-"
)</f>
        <v/>
      </c>
    </row>
    <row r="672" ht="15.75" customHeight="1">
      <c r="A672" s="27"/>
      <c r="B672" s="27"/>
      <c r="C672" s="27"/>
      <c r="D672" s="27" t="str">
        <f t="shared" si="1"/>
        <v/>
      </c>
      <c r="E672" s="14" t="str">
        <f>IF(
A672,
IFNA(
vlookup(
  D672,
  '_Working2_'!$A$3:$B1670,
  2,
  0
),
0
),
"")</f>
        <v/>
      </c>
      <c r="F672" s="14" t="str">
        <f>IF(
A672,
(E672/1000)*vlookup(
B672,
MasterData!$C$2:$G1000,
4,
0
)
,
"")</f>
        <v/>
      </c>
      <c r="G672" s="14" t="str">
        <f t="shared" si="2"/>
        <v/>
      </c>
      <c r="H672" s="14"/>
      <c r="I672" s="14" t="str">
        <f>IFNA(
vlookup(
  $G672,
  '_Working1_'!$B$2:$G2050,
  5,
  0
),
"-"
)</f>
        <v/>
      </c>
      <c r="J672" s="14" t="str">
        <f>IFNA(
vlookup(
  $G672,
  '_Working1_'!$B$2:$G2050,
  6,
  0
),
"-"
)</f>
        <v/>
      </c>
    </row>
    <row r="673" ht="15.75" customHeight="1">
      <c r="A673" s="27"/>
      <c r="B673" s="27"/>
      <c r="C673" s="27"/>
      <c r="D673" s="27" t="str">
        <f t="shared" si="1"/>
        <v/>
      </c>
      <c r="E673" s="14" t="str">
        <f>IF(
A673,
IFNA(
vlookup(
  D673,
  '_Working2_'!$A$3:$B1671,
  2,
  0
),
0
),
"")</f>
        <v/>
      </c>
      <c r="F673" s="14" t="str">
        <f>IF(
A673,
(E673/1000)*vlookup(
B673,
MasterData!$C$2:$G1000,
4,
0
)
,
"")</f>
        <v/>
      </c>
      <c r="G673" s="14" t="str">
        <f t="shared" si="2"/>
        <v/>
      </c>
      <c r="H673" s="14"/>
      <c r="I673" s="14" t="str">
        <f>IFNA(
vlookup(
  $G673,
  '_Working1_'!$B$2:$G2051,
  5,
  0
),
"-"
)</f>
        <v/>
      </c>
      <c r="J673" s="14" t="str">
        <f>IFNA(
vlookup(
  $G673,
  '_Working1_'!$B$2:$G2051,
  6,
  0
),
"-"
)</f>
        <v/>
      </c>
    </row>
    <row r="674" ht="15.75" customHeight="1">
      <c r="A674" s="27"/>
      <c r="B674" s="27"/>
      <c r="C674" s="27"/>
      <c r="D674" s="27" t="str">
        <f t="shared" si="1"/>
        <v/>
      </c>
      <c r="E674" s="14" t="str">
        <f>IF(
A674,
IFNA(
vlookup(
  D674,
  '_Working2_'!$A$3:$B1672,
  2,
  0
),
0
),
"")</f>
        <v/>
      </c>
      <c r="F674" s="14" t="str">
        <f>IF(
A674,
(E674/1000)*vlookup(
B674,
MasterData!$C$2:$G1000,
4,
0
)
,
"")</f>
        <v/>
      </c>
      <c r="G674" s="14" t="str">
        <f t="shared" si="2"/>
        <v/>
      </c>
      <c r="H674" s="14"/>
      <c r="I674" s="14" t="str">
        <f>IFNA(
vlookup(
  $G674,
  '_Working1_'!$B$2:$G2052,
  5,
  0
),
"-"
)</f>
        <v/>
      </c>
      <c r="J674" s="14" t="str">
        <f>IFNA(
vlookup(
  $G674,
  '_Working1_'!$B$2:$G2052,
  6,
  0
),
"-"
)</f>
        <v/>
      </c>
    </row>
    <row r="675" ht="15.75" customHeight="1">
      <c r="A675" s="27"/>
      <c r="B675" s="27"/>
      <c r="C675" s="27"/>
      <c r="D675" s="27" t="str">
        <f t="shared" si="1"/>
        <v/>
      </c>
      <c r="E675" s="14" t="str">
        <f>IF(
A675,
IFNA(
vlookup(
  D675,
  '_Working2_'!$A$3:$B1673,
  2,
  0
),
0
),
"")</f>
        <v/>
      </c>
      <c r="F675" s="14" t="str">
        <f>IF(
A675,
(E675/1000)*vlookup(
B675,
MasterData!$C$2:$G1000,
4,
0
)
,
"")</f>
        <v/>
      </c>
      <c r="G675" s="14" t="str">
        <f t="shared" si="2"/>
        <v/>
      </c>
      <c r="H675" s="14"/>
      <c r="I675" s="14" t="str">
        <f>IFNA(
vlookup(
  $G675,
  '_Working1_'!$B$2:$G2053,
  5,
  0
),
"-"
)</f>
        <v/>
      </c>
      <c r="J675" s="14" t="str">
        <f>IFNA(
vlookup(
  $G675,
  '_Working1_'!$B$2:$G2053,
  6,
  0
),
"-"
)</f>
        <v/>
      </c>
    </row>
    <row r="676" ht="15.75" customHeight="1">
      <c r="A676" s="27"/>
      <c r="B676" s="27"/>
      <c r="C676" s="27"/>
      <c r="D676" s="27" t="str">
        <f t="shared" si="1"/>
        <v/>
      </c>
      <c r="E676" s="14" t="str">
        <f>IF(
A676,
IFNA(
vlookup(
  D676,
  '_Working2_'!$A$3:$B1674,
  2,
  0
),
0
),
"")</f>
        <v/>
      </c>
      <c r="F676" s="14" t="str">
        <f>IF(
A676,
(E676/1000)*vlookup(
B676,
MasterData!$C$2:$G1000,
4,
0
)
,
"")</f>
        <v/>
      </c>
      <c r="G676" s="14" t="str">
        <f t="shared" si="2"/>
        <v/>
      </c>
      <c r="H676" s="14"/>
      <c r="I676" s="14" t="str">
        <f>IFNA(
vlookup(
  $G676,
  '_Working1_'!$B$2:$G2054,
  5,
  0
),
"-"
)</f>
        <v/>
      </c>
      <c r="J676" s="14" t="str">
        <f>IFNA(
vlookup(
  $G676,
  '_Working1_'!$B$2:$G2054,
  6,
  0
),
"-"
)</f>
        <v/>
      </c>
    </row>
    <row r="677" ht="15.75" customHeight="1">
      <c r="A677" s="27"/>
      <c r="B677" s="27"/>
      <c r="C677" s="27"/>
      <c r="D677" s="27" t="str">
        <f t="shared" si="1"/>
        <v/>
      </c>
      <c r="E677" s="14" t="str">
        <f>IF(
A677,
IFNA(
vlookup(
  D677,
  '_Working2_'!$A$3:$B1675,
  2,
  0
),
0
),
"")</f>
        <v/>
      </c>
      <c r="F677" s="14" t="str">
        <f>IF(
A677,
(E677/1000)*vlookup(
B677,
MasterData!$C$2:$G1000,
4,
0
)
,
"")</f>
        <v/>
      </c>
      <c r="G677" s="14" t="str">
        <f t="shared" si="2"/>
        <v/>
      </c>
      <c r="H677" s="14"/>
      <c r="I677" s="14" t="str">
        <f>IFNA(
vlookup(
  $G677,
  '_Working1_'!$B$2:$G2055,
  5,
  0
),
"-"
)</f>
        <v/>
      </c>
      <c r="J677" s="14" t="str">
        <f>IFNA(
vlookup(
  $G677,
  '_Working1_'!$B$2:$G2055,
  6,
  0
),
"-"
)</f>
        <v/>
      </c>
    </row>
    <row r="678" ht="15.75" customHeight="1">
      <c r="A678" s="27"/>
      <c r="B678" s="27"/>
      <c r="C678" s="27"/>
      <c r="D678" s="27" t="str">
        <f t="shared" si="1"/>
        <v/>
      </c>
      <c r="E678" s="14" t="str">
        <f>IF(
A678,
IFNA(
vlookup(
  D678,
  '_Working2_'!$A$3:$B1676,
  2,
  0
),
0
),
"")</f>
        <v/>
      </c>
      <c r="F678" s="14" t="str">
        <f>IF(
A678,
(E678/1000)*vlookup(
B678,
MasterData!$C$2:$G1000,
4,
0
)
,
"")</f>
        <v/>
      </c>
      <c r="G678" s="14" t="str">
        <f t="shared" si="2"/>
        <v/>
      </c>
      <c r="H678" s="14"/>
      <c r="I678" s="14" t="str">
        <f>IFNA(
vlookup(
  $G678,
  '_Working1_'!$B$2:$G2056,
  5,
  0
),
"-"
)</f>
        <v/>
      </c>
      <c r="J678" s="14" t="str">
        <f>IFNA(
vlookup(
  $G678,
  '_Working1_'!$B$2:$G2056,
  6,
  0
),
"-"
)</f>
        <v/>
      </c>
    </row>
    <row r="679" ht="15.75" customHeight="1">
      <c r="A679" s="27"/>
      <c r="B679" s="27"/>
      <c r="C679" s="27"/>
      <c r="D679" s="27" t="str">
        <f t="shared" si="1"/>
        <v/>
      </c>
      <c r="E679" s="14" t="str">
        <f>IF(
A679,
IFNA(
vlookup(
  D679,
  '_Working2_'!$A$3:$B1677,
  2,
  0
),
0
),
"")</f>
        <v/>
      </c>
      <c r="F679" s="14" t="str">
        <f>IF(
A679,
(E679/1000)*vlookup(
B679,
MasterData!$C$2:$G1000,
4,
0
)
,
"")</f>
        <v/>
      </c>
      <c r="G679" s="14" t="str">
        <f t="shared" si="2"/>
        <v/>
      </c>
      <c r="H679" s="14"/>
      <c r="I679" s="14" t="str">
        <f>IFNA(
vlookup(
  $G679,
  '_Working1_'!$B$2:$G2057,
  5,
  0
),
"-"
)</f>
        <v/>
      </c>
      <c r="J679" s="14" t="str">
        <f>IFNA(
vlookup(
  $G679,
  '_Working1_'!$B$2:$G2057,
  6,
  0
),
"-"
)</f>
        <v/>
      </c>
    </row>
    <row r="680" ht="15.75" customHeight="1">
      <c r="A680" s="27"/>
      <c r="B680" s="27"/>
      <c r="C680" s="27"/>
      <c r="D680" s="27" t="str">
        <f t="shared" si="1"/>
        <v/>
      </c>
      <c r="E680" s="14" t="str">
        <f>IF(
A680,
IFNA(
vlookup(
  D680,
  '_Working2_'!$A$3:$B1678,
  2,
  0
),
0
),
"")</f>
        <v/>
      </c>
      <c r="F680" s="14" t="str">
        <f>IF(
A680,
(E680/1000)*vlookup(
B680,
MasterData!$C$2:$G1000,
4,
0
)
,
"")</f>
        <v/>
      </c>
      <c r="G680" s="14" t="str">
        <f t="shared" si="2"/>
        <v/>
      </c>
      <c r="H680" s="14"/>
      <c r="I680" s="14" t="str">
        <f>IFNA(
vlookup(
  $G680,
  '_Working1_'!$B$2:$G2058,
  5,
  0
),
"-"
)</f>
        <v/>
      </c>
      <c r="J680" s="14" t="str">
        <f>IFNA(
vlookup(
  $G680,
  '_Working1_'!$B$2:$G2058,
  6,
  0
),
"-"
)</f>
        <v/>
      </c>
    </row>
    <row r="681" ht="15.75" customHeight="1">
      <c r="A681" s="27"/>
      <c r="B681" s="27"/>
      <c r="C681" s="27"/>
      <c r="D681" s="27" t="str">
        <f t="shared" si="1"/>
        <v/>
      </c>
      <c r="E681" s="14" t="str">
        <f>IF(
A681,
IFNA(
vlookup(
  D681,
  '_Working2_'!$A$3:$B1679,
  2,
  0
),
0
),
"")</f>
        <v/>
      </c>
      <c r="F681" s="14" t="str">
        <f>IF(
A681,
(E681/1000)*vlookup(
B681,
MasterData!$C$2:$G1000,
4,
0
)
,
"")</f>
        <v/>
      </c>
      <c r="G681" s="14" t="str">
        <f t="shared" si="2"/>
        <v/>
      </c>
      <c r="H681" s="14"/>
      <c r="I681" s="14" t="str">
        <f>IFNA(
vlookup(
  $G681,
  '_Working1_'!$B$2:$G2059,
  5,
  0
),
"-"
)</f>
        <v/>
      </c>
      <c r="J681" s="14" t="str">
        <f>IFNA(
vlookup(
  $G681,
  '_Working1_'!$B$2:$G2059,
  6,
  0
),
"-"
)</f>
        <v/>
      </c>
    </row>
    <row r="682" ht="15.75" customHeight="1">
      <c r="A682" s="27"/>
      <c r="B682" s="27"/>
      <c r="C682" s="27"/>
      <c r="D682" s="27" t="str">
        <f t="shared" si="1"/>
        <v/>
      </c>
      <c r="E682" s="14" t="str">
        <f>IF(
A682,
IFNA(
vlookup(
  D682,
  '_Working2_'!$A$3:$B1680,
  2,
  0
),
0
),
"")</f>
        <v/>
      </c>
      <c r="F682" s="14" t="str">
        <f>IF(
A682,
(E682/1000)*vlookup(
B682,
MasterData!$C$2:$G1000,
4,
0
)
,
"")</f>
        <v/>
      </c>
      <c r="G682" s="14" t="str">
        <f t="shared" si="2"/>
        <v/>
      </c>
      <c r="H682" s="14"/>
      <c r="I682" s="14" t="str">
        <f>IFNA(
vlookup(
  $G682,
  '_Working1_'!$B$2:$G2060,
  5,
  0
),
"-"
)</f>
        <v/>
      </c>
      <c r="J682" s="14" t="str">
        <f>IFNA(
vlookup(
  $G682,
  '_Working1_'!$B$2:$G2060,
  6,
  0
),
"-"
)</f>
        <v/>
      </c>
    </row>
    <row r="683" ht="15.75" customHeight="1">
      <c r="A683" s="27"/>
      <c r="B683" s="27"/>
      <c r="C683" s="27"/>
      <c r="D683" s="27" t="str">
        <f t="shared" si="1"/>
        <v/>
      </c>
      <c r="E683" s="14" t="str">
        <f>IF(
A683,
IFNA(
vlookup(
  D683,
  '_Working2_'!$A$3:$B1681,
  2,
  0
),
0
),
"")</f>
        <v/>
      </c>
      <c r="F683" s="14" t="str">
        <f>IF(
A683,
(E683/1000)*vlookup(
B683,
MasterData!$C$2:$G1000,
4,
0
)
,
"")</f>
        <v/>
      </c>
      <c r="G683" s="14" t="str">
        <f t="shared" si="2"/>
        <v/>
      </c>
      <c r="H683" s="14"/>
      <c r="I683" s="14" t="str">
        <f>IFNA(
vlookup(
  $G683,
  '_Working1_'!$B$2:$G2061,
  5,
  0
),
"-"
)</f>
        <v/>
      </c>
      <c r="J683" s="14" t="str">
        <f>IFNA(
vlookup(
  $G683,
  '_Working1_'!$B$2:$G2061,
  6,
  0
),
"-"
)</f>
        <v/>
      </c>
    </row>
    <row r="684" ht="15.75" customHeight="1">
      <c r="A684" s="27"/>
      <c r="B684" s="27"/>
      <c r="C684" s="27"/>
      <c r="D684" s="27" t="str">
        <f t="shared" si="1"/>
        <v/>
      </c>
      <c r="E684" s="14" t="str">
        <f>IF(
A684,
IFNA(
vlookup(
  D684,
  '_Working2_'!$A$3:$B1682,
  2,
  0
),
0
),
"")</f>
        <v/>
      </c>
      <c r="F684" s="14" t="str">
        <f>IF(
A684,
(E684/1000)*vlookup(
B684,
MasterData!$C$2:$G1000,
4,
0
)
,
"")</f>
        <v/>
      </c>
      <c r="G684" s="14" t="str">
        <f t="shared" si="2"/>
        <v/>
      </c>
      <c r="H684" s="14"/>
      <c r="I684" s="14" t="str">
        <f>IFNA(
vlookup(
  $G684,
  '_Working1_'!$B$2:$G2062,
  5,
  0
),
"-"
)</f>
        <v/>
      </c>
      <c r="J684" s="14" t="str">
        <f>IFNA(
vlookup(
  $G684,
  '_Working1_'!$B$2:$G2062,
  6,
  0
),
"-"
)</f>
        <v/>
      </c>
    </row>
    <row r="685" ht="15.75" customHeight="1">
      <c r="A685" s="27"/>
      <c r="B685" s="27"/>
      <c r="C685" s="27"/>
      <c r="D685" s="27" t="str">
        <f t="shared" si="1"/>
        <v/>
      </c>
      <c r="E685" s="14" t="str">
        <f>IF(
A685,
IFNA(
vlookup(
  D685,
  '_Working2_'!$A$3:$B1683,
  2,
  0
),
0
),
"")</f>
        <v/>
      </c>
      <c r="F685" s="14" t="str">
        <f>IF(
A685,
(E685/1000)*vlookup(
B685,
MasterData!$C$2:$G1000,
4,
0
)
,
"")</f>
        <v/>
      </c>
      <c r="G685" s="14" t="str">
        <f t="shared" si="2"/>
        <v/>
      </c>
      <c r="H685" s="14"/>
      <c r="I685" s="14" t="str">
        <f>IFNA(
vlookup(
  $G685,
  '_Working1_'!$B$2:$G2063,
  5,
  0
),
"-"
)</f>
        <v/>
      </c>
      <c r="J685" s="14" t="str">
        <f>IFNA(
vlookup(
  $G685,
  '_Working1_'!$B$2:$G2063,
  6,
  0
),
"-"
)</f>
        <v/>
      </c>
    </row>
    <row r="686" ht="15.75" customHeight="1">
      <c r="A686" s="27"/>
      <c r="B686" s="27"/>
      <c r="C686" s="27"/>
      <c r="D686" s="27" t="str">
        <f t="shared" si="1"/>
        <v/>
      </c>
      <c r="E686" s="14" t="str">
        <f>IF(
A686,
IFNA(
vlookup(
  D686,
  '_Working2_'!$A$3:$B1684,
  2,
  0
),
0
),
"")</f>
        <v/>
      </c>
      <c r="F686" s="14" t="str">
        <f>IF(
A686,
(E686/1000)*vlookup(
B686,
MasterData!$C$2:$G1000,
4,
0
)
,
"")</f>
        <v/>
      </c>
      <c r="G686" s="14" t="str">
        <f t="shared" si="2"/>
        <v/>
      </c>
      <c r="H686" s="14"/>
      <c r="I686" s="14" t="str">
        <f>IFNA(
vlookup(
  $G686,
  '_Working1_'!$B$2:$G2064,
  5,
  0
),
"-"
)</f>
        <v/>
      </c>
      <c r="J686" s="14" t="str">
        <f>IFNA(
vlookup(
  $G686,
  '_Working1_'!$B$2:$G2064,
  6,
  0
),
"-"
)</f>
        <v/>
      </c>
    </row>
    <row r="687" ht="15.75" customHeight="1">
      <c r="A687" s="27"/>
      <c r="B687" s="27"/>
      <c r="C687" s="27"/>
      <c r="D687" s="27" t="str">
        <f t="shared" si="1"/>
        <v/>
      </c>
      <c r="E687" s="14" t="str">
        <f>IF(
A687,
IFNA(
vlookup(
  D687,
  '_Working2_'!$A$3:$B1685,
  2,
  0
),
0
),
"")</f>
        <v/>
      </c>
      <c r="F687" s="14" t="str">
        <f>IF(
A687,
(E687/1000)*vlookup(
B687,
MasterData!$C$2:$G1000,
4,
0
)
,
"")</f>
        <v/>
      </c>
      <c r="G687" s="14" t="str">
        <f t="shared" si="2"/>
        <v/>
      </c>
      <c r="H687" s="14"/>
      <c r="I687" s="14" t="str">
        <f>IFNA(
vlookup(
  $G687,
  '_Working1_'!$B$2:$G2065,
  5,
  0
),
"-"
)</f>
        <v/>
      </c>
      <c r="J687" s="14" t="str">
        <f>IFNA(
vlookup(
  $G687,
  '_Working1_'!$B$2:$G2065,
  6,
  0
),
"-"
)</f>
        <v/>
      </c>
    </row>
    <row r="688" ht="15.75" customHeight="1">
      <c r="A688" s="27"/>
      <c r="B688" s="27"/>
      <c r="C688" s="27"/>
      <c r="D688" s="27" t="str">
        <f t="shared" si="1"/>
        <v/>
      </c>
      <c r="E688" s="14" t="str">
        <f>IF(
A688,
IFNA(
vlookup(
  D688,
  '_Working2_'!$A$3:$B1686,
  2,
  0
),
0
),
"")</f>
        <v/>
      </c>
      <c r="F688" s="14" t="str">
        <f>IF(
A688,
(E688/1000)*vlookup(
B688,
MasterData!$C$2:$G1000,
4,
0
)
,
"")</f>
        <v/>
      </c>
      <c r="G688" s="14" t="str">
        <f t="shared" si="2"/>
        <v/>
      </c>
      <c r="H688" s="14"/>
      <c r="I688" s="14" t="str">
        <f>IFNA(
vlookup(
  $G688,
  '_Working1_'!$B$2:$G2066,
  5,
  0
),
"-"
)</f>
        <v/>
      </c>
      <c r="J688" s="14" t="str">
        <f>IFNA(
vlookup(
  $G688,
  '_Working1_'!$B$2:$G2066,
  6,
  0
),
"-"
)</f>
        <v/>
      </c>
    </row>
    <row r="689" ht="15.75" customHeight="1">
      <c r="A689" s="27"/>
      <c r="B689" s="27"/>
      <c r="C689" s="27"/>
      <c r="D689" s="27" t="str">
        <f t="shared" si="1"/>
        <v/>
      </c>
      <c r="E689" s="14" t="str">
        <f>IF(
A689,
IFNA(
vlookup(
  D689,
  '_Working2_'!$A$3:$B1687,
  2,
  0
),
0
),
"")</f>
        <v/>
      </c>
      <c r="F689" s="14" t="str">
        <f>IF(
A689,
(E689/1000)*vlookup(
B689,
MasterData!$C$2:$G1000,
4,
0
)
,
"")</f>
        <v/>
      </c>
      <c r="G689" s="14" t="str">
        <f t="shared" si="2"/>
        <v/>
      </c>
      <c r="H689" s="14"/>
      <c r="I689" s="14" t="str">
        <f>IFNA(
vlookup(
  $G689,
  '_Working1_'!$B$2:$G2067,
  5,
  0
),
"-"
)</f>
        <v/>
      </c>
      <c r="J689" s="14" t="str">
        <f>IFNA(
vlookup(
  $G689,
  '_Working1_'!$B$2:$G2067,
  6,
  0
),
"-"
)</f>
        <v/>
      </c>
    </row>
    <row r="690" ht="15.75" customHeight="1">
      <c r="A690" s="27"/>
      <c r="B690" s="27"/>
      <c r="C690" s="27"/>
      <c r="D690" s="27" t="str">
        <f t="shared" si="1"/>
        <v/>
      </c>
      <c r="E690" s="14" t="str">
        <f>IF(
A690,
IFNA(
vlookup(
  D690,
  '_Working2_'!$A$3:$B1688,
  2,
  0
),
0
),
"")</f>
        <v/>
      </c>
      <c r="F690" s="14" t="str">
        <f>IF(
A690,
(E690/1000)*vlookup(
B690,
MasterData!$C$2:$G1000,
4,
0
)
,
"")</f>
        <v/>
      </c>
      <c r="G690" s="14" t="str">
        <f t="shared" si="2"/>
        <v/>
      </c>
      <c r="H690" s="14"/>
      <c r="I690" s="14" t="str">
        <f>IFNA(
vlookup(
  $G690,
  '_Working1_'!$B$2:$G2068,
  5,
  0
),
"-"
)</f>
        <v/>
      </c>
      <c r="J690" s="14" t="str">
        <f>IFNA(
vlookup(
  $G690,
  '_Working1_'!$B$2:$G2068,
  6,
  0
),
"-"
)</f>
        <v/>
      </c>
    </row>
    <row r="691" ht="15.75" customHeight="1">
      <c r="A691" s="27"/>
      <c r="B691" s="27"/>
      <c r="C691" s="27"/>
      <c r="D691" s="27" t="str">
        <f t="shared" si="1"/>
        <v/>
      </c>
      <c r="E691" s="14" t="str">
        <f>IF(
A691,
IFNA(
vlookup(
  D691,
  '_Working2_'!$A$3:$B1689,
  2,
  0
),
0
),
"")</f>
        <v/>
      </c>
      <c r="F691" s="14" t="str">
        <f>IF(
A691,
(E691/1000)*vlookup(
B691,
MasterData!$C$2:$G1000,
4,
0
)
,
"")</f>
        <v/>
      </c>
      <c r="G691" s="14" t="str">
        <f t="shared" si="2"/>
        <v/>
      </c>
      <c r="H691" s="14"/>
      <c r="I691" s="14" t="str">
        <f>IFNA(
vlookup(
  $G691,
  '_Working1_'!$B$2:$G2069,
  5,
  0
),
"-"
)</f>
        <v/>
      </c>
      <c r="J691" s="14" t="str">
        <f>IFNA(
vlookup(
  $G691,
  '_Working1_'!$B$2:$G2069,
  6,
  0
),
"-"
)</f>
        <v/>
      </c>
    </row>
    <row r="692" ht="15.75" customHeight="1">
      <c r="A692" s="27"/>
      <c r="B692" s="27"/>
      <c r="C692" s="27"/>
      <c r="D692" s="27" t="str">
        <f t="shared" si="1"/>
        <v/>
      </c>
      <c r="E692" s="14" t="str">
        <f>IF(
A692,
IFNA(
vlookup(
  D692,
  '_Working2_'!$A$3:$B1690,
  2,
  0
),
0
),
"")</f>
        <v/>
      </c>
      <c r="F692" s="14" t="str">
        <f>IF(
A692,
(E692/1000)*vlookup(
B692,
MasterData!$C$2:$G1000,
4,
0
)
,
"")</f>
        <v/>
      </c>
      <c r="G692" s="14" t="str">
        <f t="shared" si="2"/>
        <v/>
      </c>
      <c r="H692" s="14"/>
      <c r="I692" s="14" t="str">
        <f>IFNA(
vlookup(
  $G692,
  '_Working1_'!$B$2:$G2070,
  5,
  0
),
"-"
)</f>
        <v/>
      </c>
      <c r="J692" s="14" t="str">
        <f>IFNA(
vlookup(
  $G692,
  '_Working1_'!$B$2:$G2070,
  6,
  0
),
"-"
)</f>
        <v/>
      </c>
    </row>
    <row r="693" ht="15.75" customHeight="1">
      <c r="A693" s="27"/>
      <c r="B693" s="27"/>
      <c r="C693" s="27"/>
      <c r="D693" s="27" t="str">
        <f t="shared" si="1"/>
        <v/>
      </c>
      <c r="E693" s="14" t="str">
        <f>IF(
A693,
IFNA(
vlookup(
  D693,
  '_Working2_'!$A$3:$B1691,
  2,
  0
),
0
),
"")</f>
        <v/>
      </c>
      <c r="F693" s="14" t="str">
        <f>IF(
A693,
(E693/1000)*vlookup(
B693,
MasterData!$C$2:$G1000,
4,
0
)
,
"")</f>
        <v/>
      </c>
      <c r="G693" s="14" t="str">
        <f t="shared" si="2"/>
        <v/>
      </c>
      <c r="H693" s="14"/>
      <c r="I693" s="14" t="str">
        <f>IFNA(
vlookup(
  $G693,
  '_Working1_'!$B$2:$G2071,
  5,
  0
),
"-"
)</f>
        <v/>
      </c>
      <c r="J693" s="14" t="str">
        <f>IFNA(
vlookup(
  $G693,
  '_Working1_'!$B$2:$G2071,
  6,
  0
),
"-"
)</f>
        <v/>
      </c>
    </row>
    <row r="694" ht="15.75" customHeight="1">
      <c r="A694" s="27"/>
      <c r="B694" s="27"/>
      <c r="C694" s="27"/>
      <c r="D694" s="27" t="str">
        <f t="shared" si="1"/>
        <v/>
      </c>
      <c r="E694" s="14" t="str">
        <f>IF(
A694,
IFNA(
vlookup(
  D694,
  '_Working2_'!$A$3:$B1692,
  2,
  0
),
0
),
"")</f>
        <v/>
      </c>
      <c r="F694" s="14" t="str">
        <f>IF(
A694,
(E694/1000)*vlookup(
B694,
MasterData!$C$2:$G1000,
4,
0
)
,
"")</f>
        <v/>
      </c>
      <c r="G694" s="14" t="str">
        <f t="shared" si="2"/>
        <v/>
      </c>
      <c r="H694" s="14"/>
      <c r="I694" s="14" t="str">
        <f>IFNA(
vlookup(
  $G694,
  '_Working1_'!$B$2:$G2072,
  5,
  0
),
"-"
)</f>
        <v/>
      </c>
      <c r="J694" s="14" t="str">
        <f>IFNA(
vlookup(
  $G694,
  '_Working1_'!$B$2:$G2072,
  6,
  0
),
"-"
)</f>
        <v/>
      </c>
    </row>
    <row r="695" ht="15.75" customHeight="1">
      <c r="A695" s="27"/>
      <c r="B695" s="27"/>
      <c r="C695" s="27"/>
      <c r="D695" s="27" t="str">
        <f t="shared" si="1"/>
        <v/>
      </c>
      <c r="E695" s="14" t="str">
        <f>IF(
A695,
IFNA(
vlookup(
  D695,
  '_Working2_'!$A$3:$B1693,
  2,
  0
),
0
),
"")</f>
        <v/>
      </c>
      <c r="F695" s="14" t="str">
        <f>IF(
A695,
(E695/1000)*vlookup(
B695,
MasterData!$C$2:$G1000,
4,
0
)
,
"")</f>
        <v/>
      </c>
      <c r="G695" s="14" t="str">
        <f t="shared" si="2"/>
        <v/>
      </c>
      <c r="H695" s="14"/>
      <c r="I695" s="14" t="str">
        <f>IFNA(
vlookup(
  $G695,
  '_Working1_'!$B$2:$G2073,
  5,
  0
),
"-"
)</f>
        <v/>
      </c>
      <c r="J695" s="14" t="str">
        <f>IFNA(
vlookup(
  $G695,
  '_Working1_'!$B$2:$G2073,
  6,
  0
),
"-"
)</f>
        <v/>
      </c>
    </row>
    <row r="696" ht="15.75" customHeight="1">
      <c r="A696" s="27"/>
      <c r="B696" s="27"/>
      <c r="C696" s="27"/>
      <c r="D696" s="27" t="str">
        <f t="shared" si="1"/>
        <v/>
      </c>
      <c r="E696" s="14" t="str">
        <f>IF(
A696,
IFNA(
vlookup(
  D696,
  '_Working2_'!$A$3:$B1694,
  2,
  0
),
0
),
"")</f>
        <v/>
      </c>
      <c r="F696" s="14" t="str">
        <f>IF(
A696,
(E696/1000)*vlookup(
B696,
MasterData!$C$2:$G1000,
4,
0
)
,
"")</f>
        <v/>
      </c>
      <c r="G696" s="14" t="str">
        <f t="shared" si="2"/>
        <v/>
      </c>
      <c r="H696" s="14"/>
      <c r="I696" s="14" t="str">
        <f>IFNA(
vlookup(
  $G696,
  '_Working1_'!$B$2:$G2074,
  5,
  0
),
"-"
)</f>
        <v/>
      </c>
      <c r="J696" s="14" t="str">
        <f>IFNA(
vlookup(
  $G696,
  '_Working1_'!$B$2:$G2074,
  6,
  0
),
"-"
)</f>
        <v/>
      </c>
    </row>
    <row r="697" ht="15.75" customHeight="1">
      <c r="A697" s="27"/>
      <c r="B697" s="27"/>
      <c r="C697" s="27"/>
      <c r="D697" s="27" t="str">
        <f t="shared" si="1"/>
        <v/>
      </c>
      <c r="E697" s="14" t="str">
        <f>IF(
A697,
IFNA(
vlookup(
  D697,
  '_Working2_'!$A$3:$B1695,
  2,
  0
),
0
),
"")</f>
        <v/>
      </c>
      <c r="F697" s="14" t="str">
        <f>IF(
A697,
(E697/1000)*vlookup(
B697,
MasterData!$C$2:$G1000,
4,
0
)
,
"")</f>
        <v/>
      </c>
      <c r="G697" s="14" t="str">
        <f t="shared" si="2"/>
        <v/>
      </c>
      <c r="H697" s="14"/>
      <c r="I697" s="14" t="str">
        <f>IFNA(
vlookup(
  $G697,
  '_Working1_'!$B$2:$G2075,
  5,
  0
),
"-"
)</f>
        <v/>
      </c>
      <c r="J697" s="14" t="str">
        <f>IFNA(
vlookup(
  $G697,
  '_Working1_'!$B$2:$G2075,
  6,
  0
),
"-"
)</f>
        <v/>
      </c>
    </row>
    <row r="698" ht="15.75" customHeight="1">
      <c r="A698" s="27"/>
      <c r="B698" s="27"/>
      <c r="C698" s="27"/>
      <c r="D698" s="27" t="str">
        <f t="shared" si="1"/>
        <v/>
      </c>
      <c r="E698" s="14" t="str">
        <f>IF(
A698,
IFNA(
vlookup(
  D698,
  '_Working2_'!$A$3:$B1696,
  2,
  0
),
0
),
"")</f>
        <v/>
      </c>
      <c r="F698" s="14" t="str">
        <f>IF(
A698,
(E698/1000)*vlookup(
B698,
MasterData!$C$2:$G1000,
4,
0
)
,
"")</f>
        <v/>
      </c>
      <c r="G698" s="14" t="str">
        <f t="shared" si="2"/>
        <v/>
      </c>
      <c r="H698" s="14"/>
      <c r="I698" s="14" t="str">
        <f>IFNA(
vlookup(
  $G698,
  '_Working1_'!$B$2:$G2076,
  5,
  0
),
"-"
)</f>
        <v/>
      </c>
      <c r="J698" s="14" t="str">
        <f>IFNA(
vlookup(
  $G698,
  '_Working1_'!$B$2:$G2076,
  6,
  0
),
"-"
)</f>
        <v/>
      </c>
    </row>
    <row r="699" ht="15.75" customHeight="1">
      <c r="A699" s="27"/>
      <c r="B699" s="27"/>
      <c r="C699" s="27"/>
      <c r="D699" s="27" t="str">
        <f t="shared" si="1"/>
        <v/>
      </c>
      <c r="E699" s="14" t="str">
        <f>IF(
A699,
IFNA(
vlookup(
  D699,
  '_Working2_'!$A$3:$B1697,
  2,
  0
),
0
),
"")</f>
        <v/>
      </c>
      <c r="F699" s="14" t="str">
        <f>IF(
A699,
(E699/1000)*vlookup(
B699,
MasterData!$C$2:$G1000,
4,
0
)
,
"")</f>
        <v/>
      </c>
      <c r="G699" s="14" t="str">
        <f t="shared" si="2"/>
        <v/>
      </c>
      <c r="H699" s="14"/>
      <c r="I699" s="14" t="str">
        <f>IFNA(
vlookup(
  $G699,
  '_Working1_'!$B$2:$G2077,
  5,
  0
),
"-"
)</f>
        <v/>
      </c>
      <c r="J699" s="14" t="str">
        <f>IFNA(
vlookup(
  $G699,
  '_Working1_'!$B$2:$G2077,
  6,
  0
),
"-"
)</f>
        <v/>
      </c>
    </row>
    <row r="700" ht="15.75" customHeight="1">
      <c r="A700" s="27"/>
      <c r="B700" s="27"/>
      <c r="C700" s="27"/>
      <c r="D700" s="27" t="str">
        <f t="shared" si="1"/>
        <v/>
      </c>
      <c r="E700" s="14" t="str">
        <f>IF(
A700,
IFNA(
vlookup(
  D700,
  '_Working2_'!$A$3:$B1698,
  2,
  0
),
0
),
"")</f>
        <v/>
      </c>
      <c r="F700" s="14" t="str">
        <f>IF(
A700,
(E700/1000)*vlookup(
B700,
MasterData!$C$2:$G1000,
4,
0
)
,
"")</f>
        <v/>
      </c>
      <c r="G700" s="14" t="str">
        <f t="shared" si="2"/>
        <v/>
      </c>
      <c r="H700" s="14"/>
      <c r="I700" s="14" t="str">
        <f>IFNA(
vlookup(
  $G700,
  '_Working1_'!$B$2:$G2078,
  5,
  0
),
"-"
)</f>
        <v/>
      </c>
      <c r="J700" s="14" t="str">
        <f>IFNA(
vlookup(
  $G700,
  '_Working1_'!$B$2:$G2078,
  6,
  0
),
"-"
)</f>
        <v/>
      </c>
    </row>
    <row r="701" ht="15.75" customHeight="1">
      <c r="A701" s="27"/>
      <c r="B701" s="27"/>
      <c r="C701" s="27"/>
      <c r="D701" s="27" t="str">
        <f t="shared" si="1"/>
        <v/>
      </c>
      <c r="E701" s="14" t="str">
        <f>IF(
A701,
IFNA(
vlookup(
  D701,
  '_Working2_'!$A$3:$B1699,
  2,
  0
),
0
),
"")</f>
        <v/>
      </c>
      <c r="F701" s="14" t="str">
        <f>IF(
A701,
(E701/1000)*vlookup(
B701,
MasterData!$C$2:$G1000,
4,
0
)
,
"")</f>
        <v/>
      </c>
      <c r="G701" s="14" t="str">
        <f t="shared" si="2"/>
        <v/>
      </c>
      <c r="H701" s="14"/>
      <c r="I701" s="14" t="str">
        <f>IFNA(
vlookup(
  $G701,
  '_Working1_'!$B$2:$G2079,
  5,
  0
),
"-"
)</f>
        <v/>
      </c>
      <c r="J701" s="14" t="str">
        <f>IFNA(
vlookup(
  $G701,
  '_Working1_'!$B$2:$G2079,
  6,
  0
),
"-"
)</f>
        <v/>
      </c>
    </row>
    <row r="702" ht="15.75" customHeight="1">
      <c r="A702" s="27"/>
      <c r="B702" s="27"/>
      <c r="C702" s="27"/>
      <c r="D702" s="27" t="str">
        <f t="shared" si="1"/>
        <v/>
      </c>
      <c r="E702" s="14" t="str">
        <f>IF(
A702,
IFNA(
vlookup(
  D702,
  '_Working2_'!$A$3:$B1700,
  2,
  0
),
0
),
"")</f>
        <v/>
      </c>
      <c r="F702" s="14" t="str">
        <f>IF(
A702,
(E702/1000)*vlookup(
B702,
MasterData!$C$2:$G1000,
4,
0
)
,
"")</f>
        <v/>
      </c>
      <c r="G702" s="14" t="str">
        <f t="shared" si="2"/>
        <v/>
      </c>
      <c r="H702" s="14"/>
      <c r="I702" s="14" t="str">
        <f>IFNA(
vlookup(
  $G702,
  '_Working1_'!$B$2:$G2080,
  5,
  0
),
"-"
)</f>
        <v/>
      </c>
      <c r="J702" s="14" t="str">
        <f>IFNA(
vlookup(
  $G702,
  '_Working1_'!$B$2:$G2080,
  6,
  0
),
"-"
)</f>
        <v/>
      </c>
    </row>
    <row r="703" ht="15.75" customHeight="1">
      <c r="A703" s="27"/>
      <c r="B703" s="27"/>
      <c r="C703" s="27"/>
      <c r="D703" s="27" t="str">
        <f t="shared" si="1"/>
        <v/>
      </c>
      <c r="E703" s="14" t="str">
        <f>IF(
A703,
IFNA(
vlookup(
  D703,
  '_Working2_'!$A$3:$B1701,
  2,
  0
),
0
),
"")</f>
        <v/>
      </c>
      <c r="F703" s="14" t="str">
        <f>IF(
A703,
(E703/1000)*vlookup(
B703,
MasterData!$C$2:$G1000,
4,
0
)
,
"")</f>
        <v/>
      </c>
      <c r="G703" s="14" t="str">
        <f t="shared" si="2"/>
        <v/>
      </c>
      <c r="H703" s="14"/>
      <c r="I703" s="14" t="str">
        <f>IFNA(
vlookup(
  $G703,
  '_Working1_'!$B$2:$G2081,
  5,
  0
),
"-"
)</f>
        <v/>
      </c>
      <c r="J703" s="14" t="str">
        <f>IFNA(
vlookup(
  $G703,
  '_Working1_'!$B$2:$G2081,
  6,
  0
),
"-"
)</f>
        <v/>
      </c>
    </row>
    <row r="704" ht="15.75" customHeight="1">
      <c r="A704" s="27"/>
      <c r="B704" s="27"/>
      <c r="C704" s="27"/>
      <c r="D704" s="27" t="str">
        <f t="shared" si="1"/>
        <v/>
      </c>
      <c r="E704" s="14" t="str">
        <f>IF(
A704,
IFNA(
vlookup(
  D704,
  '_Working2_'!$A$3:$B1702,
  2,
  0
),
0
),
"")</f>
        <v/>
      </c>
      <c r="F704" s="14" t="str">
        <f>IF(
A704,
(E704/1000)*vlookup(
B704,
MasterData!$C$2:$G1000,
4,
0
)
,
"")</f>
        <v/>
      </c>
      <c r="G704" s="14" t="str">
        <f t="shared" si="2"/>
        <v/>
      </c>
      <c r="H704" s="14"/>
      <c r="I704" s="14" t="str">
        <f>IFNA(
vlookup(
  $G704,
  '_Working1_'!$B$2:$G2082,
  5,
  0
),
"-"
)</f>
        <v/>
      </c>
      <c r="J704" s="14" t="str">
        <f>IFNA(
vlookup(
  $G704,
  '_Working1_'!$B$2:$G2082,
  6,
  0
),
"-"
)</f>
        <v/>
      </c>
    </row>
    <row r="705" ht="15.75" customHeight="1">
      <c r="A705" s="27"/>
      <c r="B705" s="27"/>
      <c r="C705" s="27"/>
      <c r="D705" s="27" t="str">
        <f t="shared" si="1"/>
        <v/>
      </c>
      <c r="E705" s="14" t="str">
        <f>IF(
A705,
IFNA(
vlookup(
  D705,
  '_Working2_'!$A$3:$B1703,
  2,
  0
),
0
),
"")</f>
        <v/>
      </c>
      <c r="F705" s="14" t="str">
        <f>IF(
A705,
(E705/1000)*vlookup(
B705,
MasterData!$C$2:$G1000,
4,
0
)
,
"")</f>
        <v/>
      </c>
      <c r="G705" s="14" t="str">
        <f t="shared" si="2"/>
        <v/>
      </c>
      <c r="H705" s="14"/>
      <c r="I705" s="14" t="str">
        <f>IFNA(
vlookup(
  $G705,
  '_Working1_'!$B$2:$G2083,
  5,
  0
),
"-"
)</f>
        <v/>
      </c>
      <c r="J705" s="14" t="str">
        <f>IFNA(
vlookup(
  $G705,
  '_Working1_'!$B$2:$G2083,
  6,
  0
),
"-"
)</f>
        <v/>
      </c>
    </row>
    <row r="706" ht="15.75" customHeight="1">
      <c r="A706" s="27"/>
      <c r="B706" s="27"/>
      <c r="C706" s="27"/>
      <c r="D706" s="27" t="str">
        <f t="shared" si="1"/>
        <v/>
      </c>
      <c r="E706" s="14" t="str">
        <f>IF(
A706,
IFNA(
vlookup(
  D706,
  '_Working2_'!$A$3:$B1704,
  2,
  0
),
0
),
"")</f>
        <v/>
      </c>
      <c r="F706" s="14" t="str">
        <f>IF(
A706,
(E706/1000)*vlookup(
B706,
MasterData!$C$2:$G1000,
4,
0
)
,
"")</f>
        <v/>
      </c>
      <c r="G706" s="14" t="str">
        <f t="shared" si="2"/>
        <v/>
      </c>
      <c r="H706" s="14"/>
      <c r="I706" s="14" t="str">
        <f>IFNA(
vlookup(
  $G706,
  '_Working1_'!$B$2:$G2084,
  5,
  0
),
"-"
)</f>
        <v/>
      </c>
      <c r="J706" s="14" t="str">
        <f>IFNA(
vlookup(
  $G706,
  '_Working1_'!$B$2:$G2084,
  6,
  0
),
"-"
)</f>
        <v/>
      </c>
    </row>
    <row r="707" ht="15.75" customHeight="1">
      <c r="A707" s="27"/>
      <c r="B707" s="27"/>
      <c r="C707" s="27"/>
      <c r="D707" s="27" t="str">
        <f t="shared" si="1"/>
        <v/>
      </c>
      <c r="E707" s="14" t="str">
        <f>IF(
A707,
IFNA(
vlookup(
  D707,
  '_Working2_'!$A$3:$B1705,
  2,
  0
),
0
),
"")</f>
        <v/>
      </c>
      <c r="F707" s="14" t="str">
        <f>IF(
A707,
(E707/1000)*vlookup(
B707,
MasterData!$C$2:$G1000,
4,
0
)
,
"")</f>
        <v/>
      </c>
      <c r="G707" s="14" t="str">
        <f t="shared" si="2"/>
        <v/>
      </c>
      <c r="H707" s="14"/>
      <c r="I707" s="14" t="str">
        <f>IFNA(
vlookup(
  $G707,
  '_Working1_'!$B$2:$G2085,
  5,
  0
),
"-"
)</f>
        <v/>
      </c>
      <c r="J707" s="14" t="str">
        <f>IFNA(
vlookup(
  $G707,
  '_Working1_'!$B$2:$G2085,
  6,
  0
),
"-"
)</f>
        <v/>
      </c>
    </row>
    <row r="708" ht="15.75" customHeight="1">
      <c r="A708" s="27"/>
      <c r="B708" s="27"/>
      <c r="C708" s="27"/>
      <c r="D708" s="27" t="str">
        <f t="shared" si="1"/>
        <v/>
      </c>
      <c r="E708" s="14" t="str">
        <f>IF(
A708,
IFNA(
vlookup(
  D708,
  '_Working2_'!$A$3:$B1706,
  2,
  0
),
0
),
"")</f>
        <v/>
      </c>
      <c r="F708" s="14" t="str">
        <f>IF(
A708,
(E708/1000)*vlookup(
B708,
MasterData!$C$2:$G1000,
4,
0
)
,
"")</f>
        <v/>
      </c>
      <c r="G708" s="14" t="str">
        <f t="shared" si="2"/>
        <v/>
      </c>
      <c r="H708" s="14"/>
      <c r="I708" s="14" t="str">
        <f>IFNA(
vlookup(
  $G708,
  '_Working1_'!$B$2:$G2086,
  5,
  0
),
"-"
)</f>
        <v/>
      </c>
      <c r="J708" s="14" t="str">
        <f>IFNA(
vlookup(
  $G708,
  '_Working1_'!$B$2:$G2086,
  6,
  0
),
"-"
)</f>
        <v/>
      </c>
    </row>
    <row r="709" ht="15.75" customHeight="1">
      <c r="A709" s="27"/>
      <c r="B709" s="27"/>
      <c r="C709" s="27"/>
      <c r="D709" s="27" t="str">
        <f t="shared" si="1"/>
        <v/>
      </c>
      <c r="E709" s="14" t="str">
        <f>IF(
A709,
IFNA(
vlookup(
  D709,
  '_Working2_'!$A$3:$B1707,
  2,
  0
),
0
),
"")</f>
        <v/>
      </c>
      <c r="F709" s="14" t="str">
        <f>IF(
A709,
(E709/1000)*vlookup(
B709,
MasterData!$C$2:$G1000,
4,
0
)
,
"")</f>
        <v/>
      </c>
      <c r="G709" s="14" t="str">
        <f t="shared" si="2"/>
        <v/>
      </c>
      <c r="H709" s="14"/>
      <c r="I709" s="14" t="str">
        <f>IFNA(
vlookup(
  $G709,
  '_Working1_'!$B$2:$G2087,
  5,
  0
),
"-"
)</f>
        <v/>
      </c>
      <c r="J709" s="14" t="str">
        <f>IFNA(
vlookup(
  $G709,
  '_Working1_'!$B$2:$G2087,
  6,
  0
),
"-"
)</f>
        <v/>
      </c>
    </row>
    <row r="710" ht="15.75" customHeight="1">
      <c r="A710" s="27"/>
      <c r="B710" s="27"/>
      <c r="C710" s="27"/>
      <c r="D710" s="27" t="str">
        <f t="shared" si="1"/>
        <v/>
      </c>
      <c r="E710" s="14" t="str">
        <f>IF(
A710,
IFNA(
vlookup(
  D710,
  '_Working2_'!$A$3:$B1708,
  2,
  0
),
0
),
"")</f>
        <v/>
      </c>
      <c r="F710" s="14" t="str">
        <f>IF(
A710,
(E710/1000)*vlookup(
B710,
MasterData!$C$2:$G1000,
4,
0
)
,
"")</f>
        <v/>
      </c>
      <c r="G710" s="14" t="str">
        <f t="shared" si="2"/>
        <v/>
      </c>
      <c r="H710" s="14"/>
      <c r="I710" s="14" t="str">
        <f>IFNA(
vlookup(
  $G710,
  '_Working1_'!$B$2:$G2088,
  5,
  0
),
"-"
)</f>
        <v/>
      </c>
      <c r="J710" s="14" t="str">
        <f>IFNA(
vlookup(
  $G710,
  '_Working1_'!$B$2:$G2088,
  6,
  0
),
"-"
)</f>
        <v/>
      </c>
    </row>
    <row r="711" ht="15.75" customHeight="1">
      <c r="A711" s="27"/>
      <c r="B711" s="27"/>
      <c r="C711" s="27"/>
      <c r="D711" s="27" t="str">
        <f t="shared" si="1"/>
        <v/>
      </c>
      <c r="E711" s="14" t="str">
        <f>IF(
A711,
IFNA(
vlookup(
  D711,
  '_Working2_'!$A$3:$B1709,
  2,
  0
),
0
),
"")</f>
        <v/>
      </c>
      <c r="F711" s="14" t="str">
        <f>IF(
A711,
(E711/1000)*vlookup(
B711,
MasterData!$C$2:$G1000,
4,
0
)
,
"")</f>
        <v/>
      </c>
      <c r="G711" s="14" t="str">
        <f t="shared" si="2"/>
        <v/>
      </c>
      <c r="H711" s="14"/>
      <c r="I711" s="14" t="str">
        <f>IFNA(
vlookup(
  $G711,
  '_Working1_'!$B$2:$G2089,
  5,
  0
),
"-"
)</f>
        <v/>
      </c>
      <c r="J711" s="14" t="str">
        <f>IFNA(
vlookup(
  $G711,
  '_Working1_'!$B$2:$G2089,
  6,
  0
),
"-"
)</f>
        <v/>
      </c>
    </row>
    <row r="712" ht="15.75" customHeight="1">
      <c r="A712" s="27"/>
      <c r="B712" s="27"/>
      <c r="C712" s="27"/>
      <c r="D712" s="27" t="str">
        <f t="shared" si="1"/>
        <v/>
      </c>
      <c r="E712" s="14" t="str">
        <f>IF(
A712,
IFNA(
vlookup(
  D712,
  '_Working2_'!$A$3:$B1710,
  2,
  0
),
0
),
"")</f>
        <v/>
      </c>
      <c r="F712" s="14" t="str">
        <f>IF(
A712,
(E712/1000)*vlookup(
B712,
MasterData!$C$2:$G1000,
4,
0
)
,
"")</f>
        <v/>
      </c>
      <c r="G712" s="14" t="str">
        <f t="shared" si="2"/>
        <v/>
      </c>
      <c r="H712" s="14"/>
      <c r="I712" s="14" t="str">
        <f>IFNA(
vlookup(
  $G712,
  '_Working1_'!$B$2:$G2090,
  5,
  0
),
"-"
)</f>
        <v/>
      </c>
      <c r="J712" s="14" t="str">
        <f>IFNA(
vlookup(
  $G712,
  '_Working1_'!$B$2:$G2090,
  6,
  0
),
"-"
)</f>
        <v/>
      </c>
    </row>
    <row r="713" ht="15.75" customHeight="1">
      <c r="A713" s="27"/>
      <c r="B713" s="27"/>
      <c r="C713" s="27"/>
      <c r="D713" s="27" t="str">
        <f t="shared" si="1"/>
        <v/>
      </c>
      <c r="E713" s="14" t="str">
        <f>IF(
A713,
IFNA(
vlookup(
  D713,
  '_Working2_'!$A$3:$B1711,
  2,
  0
),
0
),
"")</f>
        <v/>
      </c>
      <c r="F713" s="14" t="str">
        <f>IF(
A713,
(E713/1000)*vlookup(
B713,
MasterData!$C$2:$G1000,
4,
0
)
,
"")</f>
        <v/>
      </c>
      <c r="G713" s="14" t="str">
        <f t="shared" si="2"/>
        <v/>
      </c>
      <c r="H713" s="14"/>
      <c r="I713" s="14" t="str">
        <f>IFNA(
vlookup(
  $G713,
  '_Working1_'!$B$2:$G2091,
  5,
  0
),
"-"
)</f>
        <v/>
      </c>
      <c r="J713" s="14" t="str">
        <f>IFNA(
vlookup(
  $G713,
  '_Working1_'!$B$2:$G2091,
  6,
  0
),
"-"
)</f>
        <v/>
      </c>
    </row>
    <row r="714" ht="15.75" customHeight="1">
      <c r="A714" s="27"/>
      <c r="B714" s="27"/>
      <c r="C714" s="27"/>
      <c r="D714" s="27" t="str">
        <f t="shared" si="1"/>
        <v/>
      </c>
      <c r="E714" s="14" t="str">
        <f>IF(
A714,
IFNA(
vlookup(
  D714,
  '_Working2_'!$A$3:$B1712,
  2,
  0
),
0
),
"")</f>
        <v/>
      </c>
      <c r="F714" s="14" t="str">
        <f>IF(
A714,
(E714/1000)*vlookup(
B714,
MasterData!$C$2:$G1000,
4,
0
)
,
"")</f>
        <v/>
      </c>
      <c r="G714" s="14" t="str">
        <f t="shared" si="2"/>
        <v/>
      </c>
      <c r="H714" s="14"/>
      <c r="I714" s="14" t="str">
        <f>IFNA(
vlookup(
  $G714,
  '_Working1_'!$B$2:$G2092,
  5,
  0
),
"-"
)</f>
        <v/>
      </c>
      <c r="J714" s="14" t="str">
        <f>IFNA(
vlookup(
  $G714,
  '_Working1_'!$B$2:$G2092,
  6,
  0
),
"-"
)</f>
        <v/>
      </c>
    </row>
    <row r="715" ht="15.75" customHeight="1">
      <c r="A715" s="27"/>
      <c r="B715" s="27"/>
      <c r="C715" s="27"/>
      <c r="D715" s="27" t="str">
        <f t="shared" si="1"/>
        <v/>
      </c>
      <c r="E715" s="14" t="str">
        <f>IF(
A715,
IFNA(
vlookup(
  D715,
  '_Working2_'!$A$3:$B1713,
  2,
  0
),
0
),
"")</f>
        <v/>
      </c>
      <c r="F715" s="14" t="str">
        <f>IF(
A715,
(E715/1000)*vlookup(
B715,
MasterData!$C$2:$G1000,
4,
0
)
,
"")</f>
        <v/>
      </c>
      <c r="G715" s="14" t="str">
        <f t="shared" si="2"/>
        <v/>
      </c>
      <c r="H715" s="14"/>
      <c r="I715" s="14" t="str">
        <f>IFNA(
vlookup(
  $G715,
  '_Working1_'!$B$2:$G2093,
  5,
  0
),
"-"
)</f>
        <v/>
      </c>
      <c r="J715" s="14" t="str">
        <f>IFNA(
vlookup(
  $G715,
  '_Working1_'!$B$2:$G2093,
  6,
  0
),
"-"
)</f>
        <v/>
      </c>
    </row>
    <row r="716" ht="15.75" customHeight="1">
      <c r="A716" s="27"/>
      <c r="B716" s="27"/>
      <c r="C716" s="27"/>
      <c r="D716" s="27" t="str">
        <f t="shared" si="1"/>
        <v/>
      </c>
      <c r="E716" s="14" t="str">
        <f>IF(
A716,
IFNA(
vlookup(
  D716,
  '_Working2_'!$A$3:$B1714,
  2,
  0
),
0
),
"")</f>
        <v/>
      </c>
      <c r="F716" s="14" t="str">
        <f>IF(
A716,
(E716/1000)*vlookup(
B716,
MasterData!$C$2:$G1000,
4,
0
)
,
"")</f>
        <v/>
      </c>
      <c r="G716" s="14" t="str">
        <f t="shared" si="2"/>
        <v/>
      </c>
      <c r="H716" s="14"/>
      <c r="I716" s="14" t="str">
        <f>IFNA(
vlookup(
  $G716,
  '_Working1_'!$B$2:$G2094,
  5,
  0
),
"-"
)</f>
        <v/>
      </c>
      <c r="J716" s="14" t="str">
        <f>IFNA(
vlookup(
  $G716,
  '_Working1_'!$B$2:$G2094,
  6,
  0
),
"-"
)</f>
        <v/>
      </c>
    </row>
    <row r="717" ht="15.75" customHeight="1">
      <c r="A717" s="27"/>
      <c r="B717" s="27"/>
      <c r="C717" s="27"/>
      <c r="D717" s="27" t="str">
        <f t="shared" si="1"/>
        <v/>
      </c>
      <c r="E717" s="14" t="str">
        <f>IF(
A717,
IFNA(
vlookup(
  D717,
  '_Working2_'!$A$3:$B1715,
  2,
  0
),
0
),
"")</f>
        <v/>
      </c>
      <c r="F717" s="14" t="str">
        <f>IF(
A717,
(E717/1000)*vlookup(
B717,
MasterData!$C$2:$G1000,
4,
0
)
,
"")</f>
        <v/>
      </c>
      <c r="G717" s="14" t="str">
        <f t="shared" si="2"/>
        <v/>
      </c>
      <c r="H717" s="14"/>
      <c r="I717" s="14" t="str">
        <f>IFNA(
vlookup(
  $G717,
  '_Working1_'!$B$2:$G2095,
  5,
  0
),
"-"
)</f>
        <v/>
      </c>
      <c r="J717" s="14" t="str">
        <f>IFNA(
vlookup(
  $G717,
  '_Working1_'!$B$2:$G2095,
  6,
  0
),
"-"
)</f>
        <v/>
      </c>
    </row>
    <row r="718" ht="15.75" customHeight="1">
      <c r="A718" s="27"/>
      <c r="B718" s="27"/>
      <c r="C718" s="27"/>
      <c r="D718" s="27" t="str">
        <f t="shared" si="1"/>
        <v/>
      </c>
      <c r="E718" s="14" t="str">
        <f>IF(
A718,
IFNA(
vlookup(
  D718,
  '_Working2_'!$A$3:$B1716,
  2,
  0
),
0
),
"")</f>
        <v/>
      </c>
      <c r="F718" s="14" t="str">
        <f>IF(
A718,
(E718/1000)*vlookup(
B718,
MasterData!$C$2:$G1000,
4,
0
)
,
"")</f>
        <v/>
      </c>
      <c r="G718" s="14" t="str">
        <f t="shared" si="2"/>
        <v/>
      </c>
      <c r="H718" s="14"/>
      <c r="I718" s="14" t="str">
        <f>IFNA(
vlookup(
  $G718,
  '_Working1_'!$B$2:$G2096,
  5,
  0
),
"-"
)</f>
        <v/>
      </c>
      <c r="J718" s="14" t="str">
        <f>IFNA(
vlookup(
  $G718,
  '_Working1_'!$B$2:$G2096,
  6,
  0
),
"-"
)</f>
        <v/>
      </c>
    </row>
    <row r="719" ht="15.75" customHeight="1">
      <c r="A719" s="27"/>
      <c r="B719" s="27"/>
      <c r="C719" s="27"/>
      <c r="D719" s="27" t="str">
        <f t="shared" si="1"/>
        <v/>
      </c>
      <c r="E719" s="14" t="str">
        <f>IF(
A719,
IFNA(
vlookup(
  D719,
  '_Working2_'!$A$3:$B1717,
  2,
  0
),
0
),
"")</f>
        <v/>
      </c>
      <c r="F719" s="14" t="str">
        <f>IF(
A719,
(E719/1000)*vlookup(
B719,
MasterData!$C$2:$G1000,
4,
0
)
,
"")</f>
        <v/>
      </c>
      <c r="G719" s="14" t="str">
        <f t="shared" si="2"/>
        <v/>
      </c>
      <c r="H719" s="14"/>
      <c r="I719" s="14" t="str">
        <f>IFNA(
vlookup(
  $G719,
  '_Working1_'!$B$2:$G2097,
  5,
  0
),
"-"
)</f>
        <v/>
      </c>
      <c r="J719" s="14" t="str">
        <f>IFNA(
vlookup(
  $G719,
  '_Working1_'!$B$2:$G2097,
  6,
  0
),
"-"
)</f>
        <v/>
      </c>
    </row>
    <row r="720" ht="15.75" customHeight="1">
      <c r="A720" s="27"/>
      <c r="B720" s="27"/>
      <c r="C720" s="27"/>
      <c r="D720" s="27" t="str">
        <f t="shared" si="1"/>
        <v/>
      </c>
      <c r="E720" s="14" t="str">
        <f>IF(
A720,
IFNA(
vlookup(
  D720,
  '_Working2_'!$A$3:$B1718,
  2,
  0
),
0
),
"")</f>
        <v/>
      </c>
      <c r="F720" s="14" t="str">
        <f>IF(
A720,
(E720/1000)*vlookup(
B720,
MasterData!$C$2:$G1000,
4,
0
)
,
"")</f>
        <v/>
      </c>
      <c r="G720" s="14" t="str">
        <f t="shared" si="2"/>
        <v/>
      </c>
      <c r="H720" s="14"/>
      <c r="I720" s="14" t="str">
        <f>IFNA(
vlookup(
  $G720,
  '_Working1_'!$B$2:$G2098,
  5,
  0
),
"-"
)</f>
        <v/>
      </c>
      <c r="J720" s="14" t="str">
        <f>IFNA(
vlookup(
  $G720,
  '_Working1_'!$B$2:$G2098,
  6,
  0
),
"-"
)</f>
        <v/>
      </c>
    </row>
    <row r="721" ht="15.75" customHeight="1">
      <c r="A721" s="27"/>
      <c r="B721" s="27"/>
      <c r="C721" s="27"/>
      <c r="D721" s="27" t="str">
        <f t="shared" si="1"/>
        <v/>
      </c>
      <c r="E721" s="14" t="str">
        <f>IF(
A721,
IFNA(
vlookup(
  D721,
  '_Working2_'!$A$3:$B1719,
  2,
  0
),
0
),
"")</f>
        <v/>
      </c>
      <c r="F721" s="14" t="str">
        <f>IF(
A721,
(E721/1000)*vlookup(
B721,
MasterData!$C$2:$G1000,
4,
0
)
,
"")</f>
        <v/>
      </c>
      <c r="G721" s="14" t="str">
        <f t="shared" si="2"/>
        <v/>
      </c>
      <c r="H721" s="14"/>
      <c r="I721" s="14" t="str">
        <f>IFNA(
vlookup(
  $G721,
  '_Working1_'!$B$2:$G2099,
  5,
  0
),
"-"
)</f>
        <v/>
      </c>
      <c r="J721" s="14" t="str">
        <f>IFNA(
vlookup(
  $G721,
  '_Working1_'!$B$2:$G2099,
  6,
  0
),
"-"
)</f>
        <v/>
      </c>
    </row>
    <row r="722" ht="15.75" customHeight="1">
      <c r="A722" s="27"/>
      <c r="B722" s="27"/>
      <c r="C722" s="27"/>
      <c r="D722" s="27" t="str">
        <f t="shared" si="1"/>
        <v/>
      </c>
      <c r="E722" s="14" t="str">
        <f>IF(
A722,
IFNA(
vlookup(
  D722,
  '_Working2_'!$A$3:$B1720,
  2,
  0
),
0
),
"")</f>
        <v/>
      </c>
      <c r="F722" s="14" t="str">
        <f>IF(
A722,
(E722/1000)*vlookup(
B722,
MasterData!$C$2:$G1000,
4,
0
)
,
"")</f>
        <v/>
      </c>
      <c r="G722" s="14" t="str">
        <f t="shared" si="2"/>
        <v/>
      </c>
      <c r="H722" s="14"/>
      <c r="I722" s="14" t="str">
        <f>IFNA(
vlookup(
  $G722,
  '_Working1_'!$B$2:$G2100,
  5,
  0
),
"-"
)</f>
        <v/>
      </c>
      <c r="J722" s="14" t="str">
        <f>IFNA(
vlookup(
  $G722,
  '_Working1_'!$B$2:$G2100,
  6,
  0
),
"-"
)</f>
        <v/>
      </c>
    </row>
    <row r="723" ht="15.75" customHeight="1">
      <c r="A723" s="27"/>
      <c r="B723" s="27"/>
      <c r="C723" s="27"/>
      <c r="D723" s="27" t="str">
        <f t="shared" si="1"/>
        <v/>
      </c>
      <c r="E723" s="14" t="str">
        <f>IF(
A723,
IFNA(
vlookup(
  D723,
  '_Working2_'!$A$3:$B1721,
  2,
  0
),
0
),
"")</f>
        <v/>
      </c>
      <c r="F723" s="14" t="str">
        <f>IF(
A723,
(E723/1000)*vlookup(
B723,
MasterData!$C$2:$G1000,
4,
0
)
,
"")</f>
        <v/>
      </c>
      <c r="G723" s="14" t="str">
        <f t="shared" si="2"/>
        <v/>
      </c>
      <c r="H723" s="14"/>
      <c r="I723" s="14" t="str">
        <f>IFNA(
vlookup(
  $G723,
  '_Working1_'!$B$2:$G2101,
  5,
  0
),
"-"
)</f>
        <v/>
      </c>
      <c r="J723" s="14" t="str">
        <f>IFNA(
vlookup(
  $G723,
  '_Working1_'!$B$2:$G2101,
  6,
  0
),
"-"
)</f>
        <v/>
      </c>
    </row>
    <row r="724" ht="15.75" customHeight="1">
      <c r="A724" s="27"/>
      <c r="B724" s="27"/>
      <c r="C724" s="27"/>
      <c r="D724" s="27" t="str">
        <f t="shared" si="1"/>
        <v/>
      </c>
      <c r="E724" s="14" t="str">
        <f>IF(
A724,
IFNA(
vlookup(
  D724,
  '_Working2_'!$A$3:$B1722,
  2,
  0
),
0
),
"")</f>
        <v/>
      </c>
      <c r="F724" s="14" t="str">
        <f>IF(
A724,
(E724/1000)*vlookup(
B724,
MasterData!$C$2:$G1000,
4,
0
)
,
"")</f>
        <v/>
      </c>
      <c r="G724" s="14" t="str">
        <f t="shared" si="2"/>
        <v/>
      </c>
      <c r="H724" s="14"/>
      <c r="I724" s="14" t="str">
        <f>IFNA(
vlookup(
  $G724,
  '_Working1_'!$B$2:$G2102,
  5,
  0
),
"-"
)</f>
        <v/>
      </c>
      <c r="J724" s="14" t="str">
        <f>IFNA(
vlookup(
  $G724,
  '_Working1_'!$B$2:$G2102,
  6,
  0
),
"-"
)</f>
        <v/>
      </c>
    </row>
    <row r="725" ht="15.75" customHeight="1">
      <c r="A725" s="27"/>
      <c r="B725" s="27"/>
      <c r="C725" s="27"/>
      <c r="D725" s="27" t="str">
        <f t="shared" si="1"/>
        <v/>
      </c>
      <c r="E725" s="14" t="str">
        <f>IF(
A725,
IFNA(
vlookup(
  D725,
  '_Working2_'!$A$3:$B1723,
  2,
  0
),
0
),
"")</f>
        <v/>
      </c>
      <c r="F725" s="14" t="str">
        <f>IF(
A725,
(E725/1000)*vlookup(
B725,
MasterData!$C$2:$G1000,
4,
0
)
,
"")</f>
        <v/>
      </c>
      <c r="G725" s="14" t="str">
        <f t="shared" si="2"/>
        <v/>
      </c>
      <c r="H725" s="14"/>
      <c r="I725" s="14" t="str">
        <f>IFNA(
vlookup(
  $G725,
  '_Working1_'!$B$2:$G2103,
  5,
  0
),
"-"
)</f>
        <v/>
      </c>
      <c r="J725" s="14" t="str">
        <f>IFNA(
vlookup(
  $G725,
  '_Working1_'!$B$2:$G2103,
  6,
  0
),
"-"
)</f>
        <v/>
      </c>
    </row>
    <row r="726" ht="15.75" customHeight="1">
      <c r="A726" s="27"/>
      <c r="B726" s="27"/>
      <c r="C726" s="27"/>
      <c r="D726" s="27" t="str">
        <f t="shared" si="1"/>
        <v/>
      </c>
      <c r="E726" s="14" t="str">
        <f>IF(
A726,
IFNA(
vlookup(
  D726,
  '_Working2_'!$A$3:$B1724,
  2,
  0
),
0
),
"")</f>
        <v/>
      </c>
      <c r="F726" s="14" t="str">
        <f>IF(
A726,
(E726/1000)*vlookup(
B726,
MasterData!$C$2:$G1000,
4,
0
)
,
"")</f>
        <v/>
      </c>
      <c r="G726" s="14" t="str">
        <f t="shared" si="2"/>
        <v/>
      </c>
      <c r="H726" s="14"/>
      <c r="I726" s="14" t="str">
        <f>IFNA(
vlookup(
  $G726,
  '_Working1_'!$B$2:$G2104,
  5,
  0
),
"-"
)</f>
        <v/>
      </c>
      <c r="J726" s="14" t="str">
        <f>IFNA(
vlookup(
  $G726,
  '_Working1_'!$B$2:$G2104,
  6,
  0
),
"-"
)</f>
        <v/>
      </c>
    </row>
    <row r="727" ht="15.75" customHeight="1">
      <c r="A727" s="27"/>
      <c r="B727" s="27"/>
      <c r="C727" s="27"/>
      <c r="D727" s="27" t="str">
        <f t="shared" si="1"/>
        <v/>
      </c>
      <c r="E727" s="14" t="str">
        <f>IF(
A727,
IFNA(
vlookup(
  D727,
  '_Working2_'!$A$3:$B1725,
  2,
  0
),
0
),
"")</f>
        <v/>
      </c>
      <c r="F727" s="14" t="str">
        <f>IF(
A727,
(E727/1000)*vlookup(
B727,
MasterData!$C$2:$G1000,
4,
0
)
,
"")</f>
        <v/>
      </c>
      <c r="G727" s="14" t="str">
        <f t="shared" si="2"/>
        <v/>
      </c>
      <c r="H727" s="14"/>
      <c r="I727" s="14" t="str">
        <f>IFNA(
vlookup(
  $G727,
  '_Working1_'!$B$2:$G2105,
  5,
  0
),
"-"
)</f>
        <v/>
      </c>
      <c r="J727" s="14" t="str">
        <f>IFNA(
vlookup(
  $G727,
  '_Working1_'!$B$2:$G2105,
  6,
  0
),
"-"
)</f>
        <v/>
      </c>
    </row>
    <row r="728" ht="15.75" customHeight="1">
      <c r="A728" s="27"/>
      <c r="B728" s="27"/>
      <c r="C728" s="27"/>
      <c r="D728" s="27" t="str">
        <f t="shared" si="1"/>
        <v/>
      </c>
      <c r="E728" s="14" t="str">
        <f>IF(
A728,
IFNA(
vlookup(
  D728,
  '_Working2_'!$A$3:$B1726,
  2,
  0
),
0
),
"")</f>
        <v/>
      </c>
      <c r="F728" s="14" t="str">
        <f>IF(
A728,
(E728/1000)*vlookup(
B728,
MasterData!$C$2:$G1000,
4,
0
)
,
"")</f>
        <v/>
      </c>
      <c r="G728" s="14" t="str">
        <f t="shared" si="2"/>
        <v/>
      </c>
      <c r="H728" s="14"/>
      <c r="I728" s="14" t="str">
        <f>IFNA(
vlookup(
  $G728,
  '_Working1_'!$B$2:$G2106,
  5,
  0
),
"-"
)</f>
        <v/>
      </c>
      <c r="J728" s="14" t="str">
        <f>IFNA(
vlookup(
  $G728,
  '_Working1_'!$B$2:$G2106,
  6,
  0
),
"-"
)</f>
        <v/>
      </c>
    </row>
    <row r="729" ht="15.75" customHeight="1">
      <c r="A729" s="27"/>
      <c r="B729" s="27"/>
      <c r="C729" s="27"/>
      <c r="D729" s="27" t="str">
        <f t="shared" si="1"/>
        <v/>
      </c>
      <c r="E729" s="14" t="str">
        <f>IF(
A729,
IFNA(
vlookup(
  D729,
  '_Working2_'!$A$3:$B1727,
  2,
  0
),
0
),
"")</f>
        <v/>
      </c>
      <c r="F729" s="14" t="str">
        <f>IF(
A729,
(E729/1000)*vlookup(
B729,
MasterData!$C$2:$G1000,
4,
0
)
,
"")</f>
        <v/>
      </c>
      <c r="G729" s="14" t="str">
        <f t="shared" si="2"/>
        <v/>
      </c>
      <c r="H729" s="14"/>
      <c r="I729" s="14" t="str">
        <f>IFNA(
vlookup(
  $G729,
  '_Working1_'!$B$2:$G2107,
  5,
  0
),
"-"
)</f>
        <v/>
      </c>
      <c r="J729" s="14" t="str">
        <f>IFNA(
vlookup(
  $G729,
  '_Working1_'!$B$2:$G2107,
  6,
  0
),
"-"
)</f>
        <v/>
      </c>
    </row>
    <row r="730" ht="15.75" customHeight="1">
      <c r="A730" s="27"/>
      <c r="B730" s="27"/>
      <c r="C730" s="27"/>
      <c r="D730" s="27" t="str">
        <f t="shared" si="1"/>
        <v/>
      </c>
      <c r="E730" s="14" t="str">
        <f>IF(
A730,
IFNA(
vlookup(
  D730,
  '_Working2_'!$A$3:$B1728,
  2,
  0
),
0
),
"")</f>
        <v/>
      </c>
      <c r="F730" s="14" t="str">
        <f>IF(
A730,
(E730/1000)*vlookup(
B730,
MasterData!$C$2:$G1000,
4,
0
)
,
"")</f>
        <v/>
      </c>
      <c r="G730" s="14" t="str">
        <f t="shared" si="2"/>
        <v/>
      </c>
      <c r="H730" s="14"/>
      <c r="I730" s="14" t="str">
        <f>IFNA(
vlookup(
  $G730,
  '_Working1_'!$B$2:$G2108,
  5,
  0
),
"-"
)</f>
        <v/>
      </c>
      <c r="J730" s="14" t="str">
        <f>IFNA(
vlookup(
  $G730,
  '_Working1_'!$B$2:$G2108,
  6,
  0
),
"-"
)</f>
        <v/>
      </c>
    </row>
    <row r="731" ht="15.75" customHeight="1">
      <c r="A731" s="27"/>
      <c r="B731" s="27"/>
      <c r="C731" s="27"/>
      <c r="D731" s="27" t="str">
        <f t="shared" si="1"/>
        <v/>
      </c>
      <c r="E731" s="14" t="str">
        <f>IF(
A731,
IFNA(
vlookup(
  D731,
  '_Working2_'!$A$3:$B1729,
  2,
  0
),
0
),
"")</f>
        <v/>
      </c>
      <c r="F731" s="14" t="str">
        <f>IF(
A731,
(E731/1000)*vlookup(
B731,
MasterData!$C$2:$G1000,
4,
0
)
,
"")</f>
        <v/>
      </c>
      <c r="G731" s="14" t="str">
        <f t="shared" si="2"/>
        <v/>
      </c>
      <c r="H731" s="14"/>
      <c r="I731" s="14" t="str">
        <f>IFNA(
vlookup(
  $G731,
  '_Working1_'!$B$2:$G2109,
  5,
  0
),
"-"
)</f>
        <v/>
      </c>
      <c r="J731" s="14" t="str">
        <f>IFNA(
vlookup(
  $G731,
  '_Working1_'!$B$2:$G2109,
  6,
  0
),
"-"
)</f>
        <v/>
      </c>
    </row>
    <row r="732" ht="15.75" customHeight="1">
      <c r="A732" s="27"/>
      <c r="B732" s="27"/>
      <c r="C732" s="27"/>
      <c r="D732" s="27" t="str">
        <f t="shared" si="1"/>
        <v/>
      </c>
      <c r="E732" s="14" t="str">
        <f>IF(
A732,
IFNA(
vlookup(
  D732,
  '_Working2_'!$A$3:$B1730,
  2,
  0
),
0
),
"")</f>
        <v/>
      </c>
      <c r="F732" s="14" t="str">
        <f>IF(
A732,
(E732/1000)*vlookup(
B732,
MasterData!$C$2:$G1000,
4,
0
)
,
"")</f>
        <v/>
      </c>
      <c r="G732" s="14" t="str">
        <f t="shared" si="2"/>
        <v/>
      </c>
      <c r="H732" s="14"/>
      <c r="I732" s="14" t="str">
        <f>IFNA(
vlookup(
  $G732,
  '_Working1_'!$B$2:$G2110,
  5,
  0
),
"-"
)</f>
        <v/>
      </c>
      <c r="J732" s="14" t="str">
        <f>IFNA(
vlookup(
  $G732,
  '_Working1_'!$B$2:$G2110,
  6,
  0
),
"-"
)</f>
        <v/>
      </c>
    </row>
    <row r="733" ht="15.75" customHeight="1">
      <c r="A733" s="27"/>
      <c r="B733" s="27"/>
      <c r="C733" s="27"/>
      <c r="D733" s="27" t="str">
        <f t="shared" si="1"/>
        <v/>
      </c>
      <c r="E733" s="14" t="str">
        <f>IF(
A733,
IFNA(
vlookup(
  D733,
  '_Working2_'!$A$3:$B1731,
  2,
  0
),
0
),
"")</f>
        <v/>
      </c>
      <c r="F733" s="14" t="str">
        <f>IF(
A733,
(E733/1000)*vlookup(
B733,
MasterData!$C$2:$G1000,
4,
0
)
,
"")</f>
        <v/>
      </c>
      <c r="G733" s="14" t="str">
        <f t="shared" si="2"/>
        <v/>
      </c>
      <c r="H733" s="14"/>
      <c r="I733" s="14" t="str">
        <f>IFNA(
vlookup(
  $G733,
  '_Working1_'!$B$2:$G2111,
  5,
  0
),
"-"
)</f>
        <v/>
      </c>
      <c r="J733" s="14" t="str">
        <f>IFNA(
vlookup(
  $G733,
  '_Working1_'!$B$2:$G2111,
  6,
  0
),
"-"
)</f>
        <v/>
      </c>
    </row>
    <row r="734" ht="15.75" customHeight="1">
      <c r="A734" s="27"/>
      <c r="B734" s="27"/>
      <c r="C734" s="27"/>
      <c r="D734" s="27" t="str">
        <f t="shared" si="1"/>
        <v/>
      </c>
      <c r="E734" s="14" t="str">
        <f>IF(
A734,
IFNA(
vlookup(
  D734,
  '_Working2_'!$A$3:$B1732,
  2,
  0
),
0
),
"")</f>
        <v/>
      </c>
      <c r="F734" s="14" t="str">
        <f>IF(
A734,
(E734/1000)*vlookup(
B734,
MasterData!$C$2:$G1000,
4,
0
)
,
"")</f>
        <v/>
      </c>
      <c r="G734" s="14" t="str">
        <f t="shared" si="2"/>
        <v/>
      </c>
      <c r="H734" s="14"/>
      <c r="I734" s="14" t="str">
        <f>IFNA(
vlookup(
  $G734,
  '_Working1_'!$B$2:$G2112,
  5,
  0
),
"-"
)</f>
        <v/>
      </c>
      <c r="J734" s="14" t="str">
        <f>IFNA(
vlookup(
  $G734,
  '_Working1_'!$B$2:$G2112,
  6,
  0
),
"-"
)</f>
        <v/>
      </c>
    </row>
    <row r="735" ht="15.75" customHeight="1">
      <c r="A735" s="27"/>
      <c r="B735" s="27"/>
      <c r="C735" s="27"/>
      <c r="D735" s="27" t="str">
        <f t="shared" si="1"/>
        <v/>
      </c>
      <c r="E735" s="14" t="str">
        <f>IF(
A735,
IFNA(
vlookup(
  D735,
  '_Working2_'!$A$3:$B1733,
  2,
  0
),
0
),
"")</f>
        <v/>
      </c>
      <c r="F735" s="14" t="str">
        <f>IF(
A735,
(E735/1000)*vlookup(
B735,
MasterData!$C$2:$G1000,
4,
0
)
,
"")</f>
        <v/>
      </c>
      <c r="G735" s="14" t="str">
        <f t="shared" si="2"/>
        <v/>
      </c>
      <c r="H735" s="14"/>
      <c r="I735" s="14" t="str">
        <f>IFNA(
vlookup(
  $G735,
  '_Working1_'!$B$2:$G2113,
  5,
  0
),
"-"
)</f>
        <v/>
      </c>
      <c r="J735" s="14" t="str">
        <f>IFNA(
vlookup(
  $G735,
  '_Working1_'!$B$2:$G2113,
  6,
  0
),
"-"
)</f>
        <v/>
      </c>
    </row>
    <row r="736" ht="15.75" customHeight="1">
      <c r="A736" s="27"/>
      <c r="B736" s="27"/>
      <c r="C736" s="27"/>
      <c r="D736" s="27" t="str">
        <f t="shared" si="1"/>
        <v/>
      </c>
      <c r="E736" s="14" t="str">
        <f>IF(
A736,
IFNA(
vlookup(
  D736,
  '_Working2_'!$A$3:$B1734,
  2,
  0
),
0
),
"")</f>
        <v/>
      </c>
      <c r="F736" s="14" t="str">
        <f>IF(
A736,
(E736/1000)*vlookup(
B736,
MasterData!$C$2:$G1000,
4,
0
)
,
"")</f>
        <v/>
      </c>
      <c r="G736" s="14" t="str">
        <f t="shared" si="2"/>
        <v/>
      </c>
      <c r="H736" s="14"/>
      <c r="I736" s="14" t="str">
        <f>IFNA(
vlookup(
  $G736,
  '_Working1_'!$B$2:$G2114,
  5,
  0
),
"-"
)</f>
        <v/>
      </c>
      <c r="J736" s="14" t="str">
        <f>IFNA(
vlookup(
  $G736,
  '_Working1_'!$B$2:$G2114,
  6,
  0
),
"-"
)</f>
        <v/>
      </c>
    </row>
    <row r="737" ht="15.75" customHeight="1">
      <c r="A737" s="27"/>
      <c r="B737" s="27"/>
      <c r="C737" s="27"/>
      <c r="D737" s="27" t="str">
        <f t="shared" si="1"/>
        <v/>
      </c>
      <c r="E737" s="14" t="str">
        <f>IF(
A737,
IFNA(
vlookup(
  D737,
  '_Working2_'!$A$3:$B1735,
  2,
  0
),
0
),
"")</f>
        <v/>
      </c>
      <c r="F737" s="14" t="str">
        <f>IF(
A737,
(E737/1000)*vlookup(
B737,
MasterData!$C$2:$G1000,
4,
0
)
,
"")</f>
        <v/>
      </c>
      <c r="G737" s="14" t="str">
        <f t="shared" si="2"/>
        <v/>
      </c>
      <c r="H737" s="14"/>
      <c r="I737" s="14" t="str">
        <f>IFNA(
vlookup(
  $G737,
  '_Working1_'!$B$2:$G2115,
  5,
  0
),
"-"
)</f>
        <v/>
      </c>
      <c r="J737" s="14" t="str">
        <f>IFNA(
vlookup(
  $G737,
  '_Working1_'!$B$2:$G2115,
  6,
  0
),
"-"
)</f>
        <v/>
      </c>
    </row>
    <row r="738" ht="15.75" customHeight="1">
      <c r="A738" s="27"/>
      <c r="B738" s="27"/>
      <c r="C738" s="27"/>
      <c r="D738" s="27" t="str">
        <f t="shared" si="1"/>
        <v/>
      </c>
      <c r="E738" s="14" t="str">
        <f>IF(
A738,
IFNA(
vlookup(
  D738,
  '_Working2_'!$A$3:$B1736,
  2,
  0
),
0
),
"")</f>
        <v/>
      </c>
      <c r="F738" s="14" t="str">
        <f>IF(
A738,
(E738/1000)*vlookup(
B738,
MasterData!$C$2:$G1000,
4,
0
)
,
"")</f>
        <v/>
      </c>
      <c r="G738" s="14" t="str">
        <f t="shared" si="2"/>
        <v/>
      </c>
      <c r="H738" s="14"/>
      <c r="I738" s="14" t="str">
        <f>IFNA(
vlookup(
  $G738,
  '_Working1_'!$B$2:$G2116,
  5,
  0
),
"-"
)</f>
        <v/>
      </c>
      <c r="J738" s="14" t="str">
        <f>IFNA(
vlookup(
  $G738,
  '_Working1_'!$B$2:$G2116,
  6,
  0
),
"-"
)</f>
        <v/>
      </c>
    </row>
    <row r="739" ht="15.75" customHeight="1">
      <c r="A739" s="27"/>
      <c r="B739" s="27"/>
      <c r="C739" s="27"/>
      <c r="D739" s="27" t="str">
        <f t="shared" si="1"/>
        <v/>
      </c>
      <c r="E739" s="14" t="str">
        <f>IF(
A739,
IFNA(
vlookup(
  D739,
  '_Working2_'!$A$3:$B1737,
  2,
  0
),
0
),
"")</f>
        <v/>
      </c>
      <c r="F739" s="14" t="str">
        <f>IF(
A739,
(E739/1000)*vlookup(
B739,
MasterData!$C$2:$G1000,
4,
0
)
,
"")</f>
        <v/>
      </c>
      <c r="G739" s="14" t="str">
        <f t="shared" si="2"/>
        <v/>
      </c>
      <c r="H739" s="14"/>
      <c r="I739" s="14" t="str">
        <f>IFNA(
vlookup(
  $G739,
  '_Working1_'!$B$2:$G2117,
  5,
  0
),
"-"
)</f>
        <v/>
      </c>
      <c r="J739" s="14" t="str">
        <f>IFNA(
vlookup(
  $G739,
  '_Working1_'!$B$2:$G2117,
  6,
  0
),
"-"
)</f>
        <v/>
      </c>
    </row>
    <row r="740" ht="15.75" customHeight="1">
      <c r="A740" s="27"/>
      <c r="B740" s="27"/>
      <c r="C740" s="27"/>
      <c r="D740" s="27" t="str">
        <f t="shared" si="1"/>
        <v/>
      </c>
      <c r="E740" s="14" t="str">
        <f>IF(
A740,
IFNA(
vlookup(
  D740,
  '_Working2_'!$A$3:$B1738,
  2,
  0
),
0
),
"")</f>
        <v/>
      </c>
      <c r="F740" s="14" t="str">
        <f>IF(
A740,
(E740/1000)*vlookup(
B740,
MasterData!$C$2:$G1000,
4,
0
)
,
"")</f>
        <v/>
      </c>
      <c r="G740" s="14" t="str">
        <f t="shared" si="2"/>
        <v/>
      </c>
      <c r="H740" s="14"/>
      <c r="I740" s="14" t="str">
        <f>IFNA(
vlookup(
  $G740,
  '_Working1_'!$B$2:$G2118,
  5,
  0
),
"-"
)</f>
        <v/>
      </c>
      <c r="J740" s="14" t="str">
        <f>IFNA(
vlookup(
  $G740,
  '_Working1_'!$B$2:$G2118,
  6,
  0
),
"-"
)</f>
        <v/>
      </c>
    </row>
    <row r="741" ht="15.75" customHeight="1">
      <c r="A741" s="27"/>
      <c r="B741" s="27"/>
      <c r="C741" s="27"/>
      <c r="D741" s="27" t="str">
        <f t="shared" si="1"/>
        <v/>
      </c>
      <c r="E741" s="14" t="str">
        <f>IF(
A741,
IFNA(
vlookup(
  D741,
  '_Working2_'!$A$3:$B1739,
  2,
  0
),
0
),
"")</f>
        <v/>
      </c>
      <c r="F741" s="14" t="str">
        <f>IF(
A741,
(E741/1000)*vlookup(
B741,
MasterData!$C$2:$G1000,
4,
0
)
,
"")</f>
        <v/>
      </c>
      <c r="G741" s="14" t="str">
        <f t="shared" si="2"/>
        <v/>
      </c>
      <c r="H741" s="14"/>
      <c r="I741" s="14" t="str">
        <f>IFNA(
vlookup(
  $G741,
  '_Working1_'!$B$2:$G2119,
  5,
  0
),
"-"
)</f>
        <v/>
      </c>
      <c r="J741" s="14" t="str">
        <f>IFNA(
vlookup(
  $G741,
  '_Working1_'!$B$2:$G2119,
  6,
  0
),
"-"
)</f>
        <v/>
      </c>
    </row>
    <row r="742" ht="15.75" customHeight="1">
      <c r="A742" s="27"/>
      <c r="B742" s="27"/>
      <c r="C742" s="27"/>
      <c r="D742" s="27" t="str">
        <f t="shared" si="1"/>
        <v/>
      </c>
      <c r="E742" s="14" t="str">
        <f>IF(
A742,
IFNA(
vlookup(
  D742,
  '_Working2_'!$A$3:$B1740,
  2,
  0
),
0
),
"")</f>
        <v/>
      </c>
      <c r="F742" s="14" t="str">
        <f>IF(
A742,
(E742/1000)*vlookup(
B742,
MasterData!$C$2:$G1000,
4,
0
)
,
"")</f>
        <v/>
      </c>
      <c r="G742" s="14" t="str">
        <f t="shared" si="2"/>
        <v/>
      </c>
      <c r="H742" s="14"/>
      <c r="I742" s="14" t="str">
        <f>IFNA(
vlookup(
  $G742,
  '_Working1_'!$B$2:$G2120,
  5,
  0
),
"-"
)</f>
        <v/>
      </c>
      <c r="J742" s="14" t="str">
        <f>IFNA(
vlookup(
  $G742,
  '_Working1_'!$B$2:$G2120,
  6,
  0
),
"-"
)</f>
        <v/>
      </c>
    </row>
    <row r="743" ht="15.75" customHeight="1">
      <c r="A743" s="27"/>
      <c r="B743" s="27"/>
      <c r="C743" s="27"/>
      <c r="D743" s="27" t="str">
        <f t="shared" si="1"/>
        <v/>
      </c>
      <c r="E743" s="14" t="str">
        <f>IF(
A743,
IFNA(
vlookup(
  D743,
  '_Working2_'!$A$3:$B1741,
  2,
  0
),
0
),
"")</f>
        <v/>
      </c>
      <c r="F743" s="14" t="str">
        <f>IF(
A743,
(E743/1000)*vlookup(
B743,
MasterData!$C$2:$G1000,
4,
0
)
,
"")</f>
        <v/>
      </c>
      <c r="G743" s="14" t="str">
        <f t="shared" si="2"/>
        <v/>
      </c>
      <c r="H743" s="14"/>
      <c r="I743" s="14" t="str">
        <f>IFNA(
vlookup(
  $G743,
  '_Working1_'!$B$2:$G2121,
  5,
  0
),
"-"
)</f>
        <v/>
      </c>
      <c r="J743" s="14" t="str">
        <f>IFNA(
vlookup(
  $G743,
  '_Working1_'!$B$2:$G2121,
  6,
  0
),
"-"
)</f>
        <v/>
      </c>
    </row>
    <row r="744" ht="15.75" customHeight="1">
      <c r="A744" s="27"/>
      <c r="B744" s="27"/>
      <c r="C744" s="27"/>
      <c r="D744" s="27" t="str">
        <f t="shared" si="1"/>
        <v/>
      </c>
      <c r="E744" s="14" t="str">
        <f>IF(
A744,
IFNA(
vlookup(
  D744,
  '_Working2_'!$A$3:$B1742,
  2,
  0
),
0
),
"")</f>
        <v/>
      </c>
      <c r="F744" s="14" t="str">
        <f>IF(
A744,
(E744/1000)*vlookup(
B744,
MasterData!$C$2:$G1000,
4,
0
)
,
"")</f>
        <v/>
      </c>
      <c r="G744" s="14" t="str">
        <f t="shared" si="2"/>
        <v/>
      </c>
      <c r="H744" s="14"/>
      <c r="I744" s="14" t="str">
        <f>IFNA(
vlookup(
  $G744,
  '_Working1_'!$B$2:$G2122,
  5,
  0
),
"-"
)</f>
        <v/>
      </c>
      <c r="J744" s="14" t="str">
        <f>IFNA(
vlookup(
  $G744,
  '_Working1_'!$B$2:$G2122,
  6,
  0
),
"-"
)</f>
        <v/>
      </c>
    </row>
    <row r="745" ht="15.75" customHeight="1">
      <c r="A745" s="27"/>
      <c r="B745" s="27"/>
      <c r="C745" s="27"/>
      <c r="D745" s="27" t="str">
        <f t="shared" si="1"/>
        <v/>
      </c>
      <c r="E745" s="14" t="str">
        <f>IF(
A745,
IFNA(
vlookup(
  D745,
  '_Working2_'!$A$3:$B1743,
  2,
  0
),
0
),
"")</f>
        <v/>
      </c>
      <c r="F745" s="14" t="str">
        <f>IF(
A745,
(E745/1000)*vlookup(
B745,
MasterData!$C$2:$G1000,
4,
0
)
,
"")</f>
        <v/>
      </c>
      <c r="G745" s="14" t="str">
        <f t="shared" si="2"/>
        <v/>
      </c>
      <c r="H745" s="14"/>
      <c r="I745" s="14" t="str">
        <f>IFNA(
vlookup(
  $G745,
  '_Working1_'!$B$2:$G2123,
  5,
  0
),
"-"
)</f>
        <v/>
      </c>
      <c r="J745" s="14" t="str">
        <f>IFNA(
vlookup(
  $G745,
  '_Working1_'!$B$2:$G2123,
  6,
  0
),
"-"
)</f>
        <v/>
      </c>
    </row>
    <row r="746" ht="15.75" customHeight="1">
      <c r="A746" s="27"/>
      <c r="B746" s="27"/>
      <c r="C746" s="27"/>
      <c r="D746" s="27" t="str">
        <f t="shared" si="1"/>
        <v/>
      </c>
      <c r="E746" s="14" t="str">
        <f>IF(
A746,
IFNA(
vlookup(
  D746,
  '_Working2_'!$A$3:$B1744,
  2,
  0
),
0
),
"")</f>
        <v/>
      </c>
      <c r="F746" s="14" t="str">
        <f>IF(
A746,
(E746/1000)*vlookup(
B746,
MasterData!$C$2:$G1000,
4,
0
)
,
"")</f>
        <v/>
      </c>
      <c r="G746" s="14" t="str">
        <f t="shared" si="2"/>
        <v/>
      </c>
      <c r="H746" s="14"/>
      <c r="I746" s="14" t="str">
        <f>IFNA(
vlookup(
  $G746,
  '_Working1_'!$B$2:$G2124,
  5,
  0
),
"-"
)</f>
        <v/>
      </c>
      <c r="J746" s="14" t="str">
        <f>IFNA(
vlookup(
  $G746,
  '_Working1_'!$B$2:$G2124,
  6,
  0
),
"-"
)</f>
        <v/>
      </c>
    </row>
    <row r="747" ht="15.75" customHeight="1">
      <c r="A747" s="27"/>
      <c r="B747" s="27"/>
      <c r="C747" s="27"/>
      <c r="D747" s="27" t="str">
        <f t="shared" si="1"/>
        <v/>
      </c>
      <c r="E747" s="14" t="str">
        <f>IF(
A747,
IFNA(
vlookup(
  D747,
  '_Working2_'!$A$3:$B1745,
  2,
  0
),
0
),
"")</f>
        <v/>
      </c>
      <c r="F747" s="14" t="str">
        <f>IF(
A747,
(E747/1000)*vlookup(
B747,
MasterData!$C$2:$G1000,
4,
0
)
,
"")</f>
        <v/>
      </c>
      <c r="G747" s="14" t="str">
        <f t="shared" si="2"/>
        <v/>
      </c>
      <c r="H747" s="14"/>
      <c r="I747" s="14" t="str">
        <f>IFNA(
vlookup(
  $G747,
  '_Working1_'!$B$2:$G2125,
  5,
  0
),
"-"
)</f>
        <v/>
      </c>
      <c r="J747" s="14" t="str">
        <f>IFNA(
vlookup(
  $G747,
  '_Working1_'!$B$2:$G2125,
  6,
  0
),
"-"
)</f>
        <v/>
      </c>
    </row>
    <row r="748" ht="15.75" customHeight="1">
      <c r="A748" s="27"/>
      <c r="B748" s="27"/>
      <c r="C748" s="27"/>
      <c r="D748" s="27" t="str">
        <f t="shared" si="1"/>
        <v/>
      </c>
      <c r="E748" s="14" t="str">
        <f>IF(
A748,
IFNA(
vlookup(
  D748,
  '_Working2_'!$A$3:$B1746,
  2,
  0
),
0
),
"")</f>
        <v/>
      </c>
      <c r="F748" s="14" t="str">
        <f>IF(
A748,
(E748/1000)*vlookup(
B748,
MasterData!$C$2:$G1000,
4,
0
)
,
"")</f>
        <v/>
      </c>
      <c r="G748" s="14" t="str">
        <f t="shared" si="2"/>
        <v/>
      </c>
      <c r="H748" s="14"/>
      <c r="I748" s="14" t="str">
        <f>IFNA(
vlookup(
  $G748,
  '_Working1_'!$B$2:$G2126,
  5,
  0
),
"-"
)</f>
        <v/>
      </c>
      <c r="J748" s="14" t="str">
        <f>IFNA(
vlookup(
  $G748,
  '_Working1_'!$B$2:$G2126,
  6,
  0
),
"-"
)</f>
        <v/>
      </c>
    </row>
    <row r="749" ht="15.75" customHeight="1">
      <c r="A749" s="27"/>
      <c r="B749" s="27"/>
      <c r="C749" s="27"/>
      <c r="D749" s="27" t="str">
        <f t="shared" si="1"/>
        <v/>
      </c>
      <c r="E749" s="14" t="str">
        <f>IF(
A749,
IFNA(
vlookup(
  D749,
  '_Working2_'!$A$3:$B1747,
  2,
  0
),
0
),
"")</f>
        <v/>
      </c>
      <c r="F749" s="14" t="str">
        <f>IF(
A749,
(E749/1000)*vlookup(
B749,
MasterData!$C$2:$G1000,
4,
0
)
,
"")</f>
        <v/>
      </c>
      <c r="G749" s="14" t="str">
        <f t="shared" si="2"/>
        <v/>
      </c>
      <c r="H749" s="14"/>
      <c r="I749" s="14" t="str">
        <f>IFNA(
vlookup(
  $G749,
  '_Working1_'!$B$2:$G2127,
  5,
  0
),
"-"
)</f>
        <v/>
      </c>
      <c r="J749" s="14" t="str">
        <f>IFNA(
vlookup(
  $G749,
  '_Working1_'!$B$2:$G2127,
  6,
  0
),
"-"
)</f>
        <v/>
      </c>
    </row>
    <row r="750" ht="15.75" customHeight="1">
      <c r="A750" s="27"/>
      <c r="B750" s="27"/>
      <c r="C750" s="27"/>
      <c r="D750" s="27" t="str">
        <f t="shared" si="1"/>
        <v/>
      </c>
      <c r="E750" s="14" t="str">
        <f>IF(
A750,
IFNA(
vlookup(
  D750,
  '_Working2_'!$A$3:$B1748,
  2,
  0
),
0
),
"")</f>
        <v/>
      </c>
      <c r="F750" s="14" t="str">
        <f>IF(
A750,
(E750/1000)*vlookup(
B750,
MasterData!$C$2:$G1000,
4,
0
)
,
"")</f>
        <v/>
      </c>
      <c r="G750" s="14" t="str">
        <f t="shared" si="2"/>
        <v/>
      </c>
      <c r="H750" s="14"/>
      <c r="I750" s="14" t="str">
        <f>IFNA(
vlookup(
  $G750,
  '_Working1_'!$B$2:$G2128,
  5,
  0
),
"-"
)</f>
        <v/>
      </c>
      <c r="J750" s="14" t="str">
        <f>IFNA(
vlookup(
  $G750,
  '_Working1_'!$B$2:$G2128,
  6,
  0
),
"-"
)</f>
        <v/>
      </c>
    </row>
    <row r="751" ht="15.75" customHeight="1">
      <c r="A751" s="27"/>
      <c r="B751" s="27"/>
      <c r="C751" s="27"/>
      <c r="D751" s="27" t="str">
        <f t="shared" si="1"/>
        <v/>
      </c>
      <c r="E751" s="14" t="str">
        <f>IF(
A751,
IFNA(
vlookup(
  D751,
  '_Working2_'!$A$3:$B1749,
  2,
  0
),
0
),
"")</f>
        <v/>
      </c>
      <c r="F751" s="14" t="str">
        <f>IF(
A751,
(E751/1000)*vlookup(
B751,
MasterData!$C$2:$G1000,
4,
0
)
,
"")</f>
        <v/>
      </c>
      <c r="G751" s="14" t="str">
        <f t="shared" si="2"/>
        <v/>
      </c>
      <c r="H751" s="14"/>
      <c r="I751" s="14" t="str">
        <f>IFNA(
vlookup(
  $G751,
  '_Working1_'!$B$2:$G2129,
  5,
  0
),
"-"
)</f>
        <v/>
      </c>
      <c r="J751" s="14" t="str">
        <f>IFNA(
vlookup(
  $G751,
  '_Working1_'!$B$2:$G2129,
  6,
  0
),
"-"
)</f>
        <v/>
      </c>
    </row>
    <row r="752" ht="15.75" customHeight="1">
      <c r="A752" s="27"/>
      <c r="B752" s="27"/>
      <c r="C752" s="27"/>
      <c r="D752" s="27" t="str">
        <f t="shared" si="1"/>
        <v/>
      </c>
      <c r="E752" s="14" t="str">
        <f>IF(
A752,
IFNA(
vlookup(
  D752,
  '_Working2_'!$A$3:$B1750,
  2,
  0
),
0
),
"")</f>
        <v/>
      </c>
      <c r="F752" s="14" t="str">
        <f>IF(
A752,
(E752/1000)*vlookup(
B752,
MasterData!$C$2:$G1000,
4,
0
)
,
"")</f>
        <v/>
      </c>
      <c r="G752" s="14" t="str">
        <f t="shared" si="2"/>
        <v/>
      </c>
      <c r="H752" s="14"/>
      <c r="I752" s="14" t="str">
        <f>IFNA(
vlookup(
  $G752,
  '_Working1_'!$B$2:$G2130,
  5,
  0
),
"-"
)</f>
        <v/>
      </c>
      <c r="J752" s="14" t="str">
        <f>IFNA(
vlookup(
  $G752,
  '_Working1_'!$B$2:$G2130,
  6,
  0
),
"-"
)</f>
        <v/>
      </c>
    </row>
    <row r="753" ht="15.75" customHeight="1">
      <c r="A753" s="27"/>
      <c r="B753" s="27"/>
      <c r="C753" s="27"/>
      <c r="D753" s="27" t="str">
        <f t="shared" si="1"/>
        <v/>
      </c>
      <c r="E753" s="14" t="str">
        <f>IF(
A753,
IFNA(
vlookup(
  D753,
  '_Working2_'!$A$3:$B1751,
  2,
  0
),
0
),
"")</f>
        <v/>
      </c>
      <c r="F753" s="14" t="str">
        <f>IF(
A753,
(E753/1000)*vlookup(
B753,
MasterData!$C$2:$G1000,
4,
0
)
,
"")</f>
        <v/>
      </c>
      <c r="G753" s="14" t="str">
        <f t="shared" si="2"/>
        <v/>
      </c>
      <c r="H753" s="14"/>
      <c r="I753" s="14" t="str">
        <f>IFNA(
vlookup(
  $G753,
  '_Working1_'!$B$2:$G2131,
  5,
  0
),
"-"
)</f>
        <v/>
      </c>
      <c r="J753" s="14" t="str">
        <f>IFNA(
vlookup(
  $G753,
  '_Working1_'!$B$2:$G2131,
  6,
  0
),
"-"
)</f>
        <v/>
      </c>
    </row>
    <row r="754" ht="15.75" customHeight="1">
      <c r="A754" s="27"/>
      <c r="B754" s="27"/>
      <c r="C754" s="27"/>
      <c r="D754" s="27" t="str">
        <f t="shared" si="1"/>
        <v/>
      </c>
      <c r="E754" s="14" t="str">
        <f>IF(
A754,
IFNA(
vlookup(
  D754,
  '_Working2_'!$A$3:$B1752,
  2,
  0
),
0
),
"")</f>
        <v/>
      </c>
      <c r="F754" s="14" t="str">
        <f>IF(
A754,
(E754/1000)*vlookup(
B754,
MasterData!$C$2:$G1000,
4,
0
)
,
"")</f>
        <v/>
      </c>
      <c r="G754" s="14" t="str">
        <f t="shared" si="2"/>
        <v/>
      </c>
      <c r="H754" s="14"/>
      <c r="I754" s="14" t="str">
        <f>IFNA(
vlookup(
  $G754,
  '_Working1_'!$B$2:$G2132,
  5,
  0
),
"-"
)</f>
        <v/>
      </c>
      <c r="J754" s="14" t="str">
        <f>IFNA(
vlookup(
  $G754,
  '_Working1_'!$B$2:$G2132,
  6,
  0
),
"-"
)</f>
        <v/>
      </c>
    </row>
    <row r="755" ht="15.75" customHeight="1">
      <c r="A755" s="27"/>
      <c r="B755" s="27"/>
      <c r="C755" s="27"/>
      <c r="D755" s="27" t="str">
        <f t="shared" si="1"/>
        <v/>
      </c>
      <c r="E755" s="14" t="str">
        <f>IF(
A755,
IFNA(
vlookup(
  D755,
  '_Working2_'!$A$3:$B1753,
  2,
  0
),
0
),
"")</f>
        <v/>
      </c>
      <c r="F755" s="14" t="str">
        <f>IF(
A755,
(E755/1000)*vlookup(
B755,
MasterData!$C$2:$G1000,
4,
0
)
,
"")</f>
        <v/>
      </c>
      <c r="G755" s="14" t="str">
        <f t="shared" si="2"/>
        <v/>
      </c>
      <c r="H755" s="14"/>
      <c r="I755" s="14" t="str">
        <f>IFNA(
vlookup(
  $G755,
  '_Working1_'!$B$2:$G2133,
  5,
  0
),
"-"
)</f>
        <v/>
      </c>
      <c r="J755" s="14" t="str">
        <f>IFNA(
vlookup(
  $G755,
  '_Working1_'!$B$2:$G2133,
  6,
  0
),
"-"
)</f>
        <v/>
      </c>
    </row>
    <row r="756" ht="15.75" customHeight="1">
      <c r="A756" s="27"/>
      <c r="B756" s="27"/>
      <c r="C756" s="27"/>
      <c r="D756" s="27" t="str">
        <f t="shared" si="1"/>
        <v/>
      </c>
      <c r="E756" s="14" t="str">
        <f>IF(
A756,
IFNA(
vlookup(
  D756,
  '_Working2_'!$A$3:$B1754,
  2,
  0
),
0
),
"")</f>
        <v/>
      </c>
      <c r="F756" s="14" t="str">
        <f>IF(
A756,
(E756/1000)*vlookup(
B756,
MasterData!$C$2:$G1000,
4,
0
)
,
"")</f>
        <v/>
      </c>
      <c r="G756" s="14" t="str">
        <f t="shared" si="2"/>
        <v/>
      </c>
      <c r="H756" s="14"/>
      <c r="I756" s="14" t="str">
        <f>IFNA(
vlookup(
  $G756,
  '_Working1_'!$B$2:$G2134,
  5,
  0
),
"-"
)</f>
        <v/>
      </c>
      <c r="J756" s="14" t="str">
        <f>IFNA(
vlookup(
  $G756,
  '_Working1_'!$B$2:$G2134,
  6,
  0
),
"-"
)</f>
        <v/>
      </c>
    </row>
    <row r="757" ht="15.75" customHeight="1">
      <c r="A757" s="27"/>
      <c r="B757" s="27"/>
      <c r="C757" s="27"/>
      <c r="D757" s="27" t="str">
        <f t="shared" si="1"/>
        <v/>
      </c>
      <c r="E757" s="14" t="str">
        <f>IF(
A757,
IFNA(
vlookup(
  D757,
  '_Working2_'!$A$3:$B1755,
  2,
  0
),
0
),
"")</f>
        <v/>
      </c>
      <c r="F757" s="14" t="str">
        <f>IF(
A757,
(E757/1000)*vlookup(
B757,
MasterData!$C$2:$G1000,
4,
0
)
,
"")</f>
        <v/>
      </c>
      <c r="G757" s="14" t="str">
        <f t="shared" si="2"/>
        <v/>
      </c>
      <c r="H757" s="14"/>
      <c r="I757" s="14" t="str">
        <f>IFNA(
vlookup(
  $G757,
  '_Working1_'!$B$2:$G2135,
  5,
  0
),
"-"
)</f>
        <v/>
      </c>
      <c r="J757" s="14" t="str">
        <f>IFNA(
vlookup(
  $G757,
  '_Working1_'!$B$2:$G2135,
  6,
  0
),
"-"
)</f>
        <v/>
      </c>
    </row>
    <row r="758" ht="15.75" customHeight="1">
      <c r="A758" s="27"/>
      <c r="B758" s="27"/>
      <c r="C758" s="27"/>
      <c r="D758" s="27" t="str">
        <f t="shared" si="1"/>
        <v/>
      </c>
      <c r="E758" s="14" t="str">
        <f>IF(
A758,
IFNA(
vlookup(
  D758,
  '_Working2_'!$A$3:$B1756,
  2,
  0
),
0
),
"")</f>
        <v/>
      </c>
      <c r="F758" s="14" t="str">
        <f>IF(
A758,
(E758/1000)*vlookup(
B758,
MasterData!$C$2:$G1000,
4,
0
)
,
"")</f>
        <v/>
      </c>
      <c r="G758" s="14" t="str">
        <f t="shared" si="2"/>
        <v/>
      </c>
      <c r="H758" s="14"/>
      <c r="I758" s="14" t="str">
        <f>IFNA(
vlookup(
  $G758,
  '_Working1_'!$B$2:$G2136,
  5,
  0
),
"-"
)</f>
        <v/>
      </c>
      <c r="J758" s="14" t="str">
        <f>IFNA(
vlookup(
  $G758,
  '_Working1_'!$B$2:$G2136,
  6,
  0
),
"-"
)</f>
        <v/>
      </c>
    </row>
    <row r="759" ht="15.75" customHeight="1">
      <c r="A759" s="27"/>
      <c r="B759" s="27"/>
      <c r="C759" s="27"/>
      <c r="D759" s="27" t="str">
        <f t="shared" si="1"/>
        <v/>
      </c>
      <c r="E759" s="14" t="str">
        <f>IF(
A759,
IFNA(
vlookup(
  D759,
  '_Working2_'!$A$3:$B1757,
  2,
  0
),
0
),
"")</f>
        <v/>
      </c>
      <c r="F759" s="14" t="str">
        <f>IF(
A759,
(E759/1000)*vlookup(
B759,
MasterData!$C$2:$G1000,
4,
0
)
,
"")</f>
        <v/>
      </c>
      <c r="G759" s="14" t="str">
        <f t="shared" si="2"/>
        <v/>
      </c>
      <c r="H759" s="14"/>
      <c r="I759" s="14" t="str">
        <f>IFNA(
vlookup(
  $G759,
  '_Working1_'!$B$2:$G2137,
  5,
  0
),
"-"
)</f>
        <v/>
      </c>
      <c r="J759" s="14" t="str">
        <f>IFNA(
vlookup(
  $G759,
  '_Working1_'!$B$2:$G2137,
  6,
  0
),
"-"
)</f>
        <v/>
      </c>
    </row>
    <row r="760" ht="15.75" customHeight="1">
      <c r="A760" s="27"/>
      <c r="B760" s="27"/>
      <c r="C760" s="27"/>
      <c r="D760" s="27" t="str">
        <f t="shared" si="1"/>
        <v/>
      </c>
      <c r="E760" s="14" t="str">
        <f>IF(
A760,
IFNA(
vlookup(
  D760,
  '_Working2_'!$A$3:$B1758,
  2,
  0
),
0
),
"")</f>
        <v/>
      </c>
      <c r="F760" s="14" t="str">
        <f>IF(
A760,
(E760/1000)*vlookup(
B760,
MasterData!$C$2:$G1000,
4,
0
)
,
"")</f>
        <v/>
      </c>
      <c r="G760" s="14" t="str">
        <f t="shared" si="2"/>
        <v/>
      </c>
      <c r="H760" s="14"/>
      <c r="I760" s="14" t="str">
        <f>IFNA(
vlookup(
  $G760,
  '_Working1_'!$B$2:$G2138,
  5,
  0
),
"-"
)</f>
        <v/>
      </c>
      <c r="J760" s="14" t="str">
        <f>IFNA(
vlookup(
  $G760,
  '_Working1_'!$B$2:$G2138,
  6,
  0
),
"-"
)</f>
        <v/>
      </c>
    </row>
    <row r="761" ht="15.75" customHeight="1">
      <c r="A761" s="27"/>
      <c r="B761" s="27"/>
      <c r="C761" s="27"/>
      <c r="D761" s="27" t="str">
        <f t="shared" si="1"/>
        <v/>
      </c>
      <c r="E761" s="14" t="str">
        <f>IF(
A761,
IFNA(
vlookup(
  D761,
  '_Working2_'!$A$3:$B1759,
  2,
  0
),
0
),
"")</f>
        <v/>
      </c>
      <c r="F761" s="14" t="str">
        <f>IF(
A761,
(E761/1000)*vlookup(
B761,
MasterData!$C$2:$G1000,
4,
0
)
,
"")</f>
        <v/>
      </c>
      <c r="G761" s="14" t="str">
        <f t="shared" si="2"/>
        <v/>
      </c>
      <c r="H761" s="14"/>
      <c r="I761" s="14" t="str">
        <f>IFNA(
vlookup(
  $G761,
  '_Working1_'!$B$2:$G2139,
  5,
  0
),
"-"
)</f>
        <v/>
      </c>
      <c r="J761" s="14" t="str">
        <f>IFNA(
vlookup(
  $G761,
  '_Working1_'!$B$2:$G2139,
  6,
  0
),
"-"
)</f>
        <v/>
      </c>
    </row>
    <row r="762" ht="15.75" customHeight="1">
      <c r="A762" s="27"/>
      <c r="B762" s="27"/>
      <c r="C762" s="27"/>
      <c r="D762" s="27" t="str">
        <f t="shared" si="1"/>
        <v/>
      </c>
      <c r="E762" s="14" t="str">
        <f>IF(
A762,
IFNA(
vlookup(
  D762,
  '_Working2_'!$A$3:$B1760,
  2,
  0
),
0
),
"")</f>
        <v/>
      </c>
      <c r="F762" s="14" t="str">
        <f>IF(
A762,
(E762/1000)*vlookup(
B762,
MasterData!$C$2:$G1000,
4,
0
)
,
"")</f>
        <v/>
      </c>
      <c r="G762" s="14" t="str">
        <f t="shared" si="2"/>
        <v/>
      </c>
      <c r="H762" s="14"/>
      <c r="I762" s="14" t="str">
        <f>IFNA(
vlookup(
  $G762,
  '_Working1_'!$B$2:$G2140,
  5,
  0
),
"-"
)</f>
        <v/>
      </c>
      <c r="J762" s="14" t="str">
        <f>IFNA(
vlookup(
  $G762,
  '_Working1_'!$B$2:$G2140,
  6,
  0
),
"-"
)</f>
        <v/>
      </c>
    </row>
    <row r="763" ht="15.75" customHeight="1">
      <c r="A763" s="27"/>
      <c r="B763" s="27"/>
      <c r="C763" s="27"/>
      <c r="D763" s="27" t="str">
        <f t="shared" si="1"/>
        <v/>
      </c>
      <c r="E763" s="14" t="str">
        <f>IF(
A763,
IFNA(
vlookup(
  D763,
  '_Working2_'!$A$3:$B1761,
  2,
  0
),
0
),
"")</f>
        <v/>
      </c>
      <c r="F763" s="14" t="str">
        <f>IF(
A763,
(E763/1000)*vlookup(
B763,
MasterData!$C$2:$G1000,
4,
0
)
,
"")</f>
        <v/>
      </c>
      <c r="G763" s="14" t="str">
        <f t="shared" si="2"/>
        <v/>
      </c>
      <c r="H763" s="14"/>
      <c r="I763" s="14" t="str">
        <f>IFNA(
vlookup(
  $G763,
  '_Working1_'!$B$2:$G2141,
  5,
  0
),
"-"
)</f>
        <v/>
      </c>
      <c r="J763" s="14" t="str">
        <f>IFNA(
vlookup(
  $G763,
  '_Working1_'!$B$2:$G2141,
  6,
  0
),
"-"
)</f>
        <v/>
      </c>
    </row>
    <row r="764" ht="15.75" customHeight="1">
      <c r="A764" s="27"/>
      <c r="B764" s="27"/>
      <c r="C764" s="27"/>
      <c r="D764" s="27" t="str">
        <f t="shared" si="1"/>
        <v/>
      </c>
      <c r="E764" s="14" t="str">
        <f>IF(
A764,
IFNA(
vlookup(
  D764,
  '_Working2_'!$A$3:$B1762,
  2,
  0
),
0
),
"")</f>
        <v/>
      </c>
      <c r="F764" s="14" t="str">
        <f>IF(
A764,
(E764/1000)*vlookup(
B764,
MasterData!$C$2:$G1000,
4,
0
)
,
"")</f>
        <v/>
      </c>
      <c r="G764" s="14" t="str">
        <f t="shared" si="2"/>
        <v/>
      </c>
      <c r="H764" s="14"/>
      <c r="I764" s="14" t="str">
        <f>IFNA(
vlookup(
  $G764,
  '_Working1_'!$B$2:$G2142,
  5,
  0
),
"-"
)</f>
        <v/>
      </c>
      <c r="J764" s="14" t="str">
        <f>IFNA(
vlookup(
  $G764,
  '_Working1_'!$B$2:$G2142,
  6,
  0
),
"-"
)</f>
        <v/>
      </c>
    </row>
    <row r="765" ht="15.75" customHeight="1">
      <c r="A765" s="27"/>
      <c r="B765" s="27"/>
      <c r="C765" s="27"/>
      <c r="D765" s="27" t="str">
        <f t="shared" si="1"/>
        <v/>
      </c>
      <c r="E765" s="14" t="str">
        <f>IF(
A765,
IFNA(
vlookup(
  D765,
  '_Working2_'!$A$3:$B1763,
  2,
  0
),
0
),
"")</f>
        <v/>
      </c>
      <c r="F765" s="14" t="str">
        <f>IF(
A765,
(E765/1000)*vlookup(
B765,
MasterData!$C$2:$G1000,
4,
0
)
,
"")</f>
        <v/>
      </c>
      <c r="G765" s="14" t="str">
        <f t="shared" si="2"/>
        <v/>
      </c>
      <c r="H765" s="14"/>
      <c r="I765" s="14" t="str">
        <f>IFNA(
vlookup(
  $G765,
  '_Working1_'!$B$2:$G2143,
  5,
  0
),
"-"
)</f>
        <v/>
      </c>
      <c r="J765" s="14" t="str">
        <f>IFNA(
vlookup(
  $G765,
  '_Working1_'!$B$2:$G2143,
  6,
  0
),
"-"
)</f>
        <v/>
      </c>
    </row>
    <row r="766" ht="15.75" customHeight="1">
      <c r="A766" s="27"/>
      <c r="B766" s="27"/>
      <c r="C766" s="27"/>
      <c r="D766" s="27" t="str">
        <f t="shared" si="1"/>
        <v/>
      </c>
      <c r="E766" s="14" t="str">
        <f>IF(
A766,
IFNA(
vlookup(
  D766,
  '_Working2_'!$A$3:$B1764,
  2,
  0
),
0
),
"")</f>
        <v/>
      </c>
      <c r="F766" s="14" t="str">
        <f>IF(
A766,
(E766/1000)*vlookup(
B766,
MasterData!$C$2:$G1000,
4,
0
)
,
"")</f>
        <v/>
      </c>
      <c r="G766" s="14" t="str">
        <f t="shared" si="2"/>
        <v/>
      </c>
      <c r="H766" s="14"/>
      <c r="I766" s="14" t="str">
        <f>IFNA(
vlookup(
  $G766,
  '_Working1_'!$B$2:$G2144,
  5,
  0
),
"-"
)</f>
        <v/>
      </c>
      <c r="J766" s="14" t="str">
        <f>IFNA(
vlookup(
  $G766,
  '_Working1_'!$B$2:$G2144,
  6,
  0
),
"-"
)</f>
        <v/>
      </c>
    </row>
    <row r="767" ht="15.75" customHeight="1">
      <c r="A767" s="27"/>
      <c r="B767" s="27"/>
      <c r="C767" s="27"/>
      <c r="D767" s="27" t="str">
        <f t="shared" si="1"/>
        <v/>
      </c>
      <c r="E767" s="14" t="str">
        <f>IF(
A767,
IFNA(
vlookup(
  D767,
  '_Working2_'!$A$3:$B1765,
  2,
  0
),
0
),
"")</f>
        <v/>
      </c>
      <c r="F767" s="14" t="str">
        <f>IF(
A767,
(E767/1000)*vlookup(
B767,
MasterData!$C$2:$G1000,
4,
0
)
,
"")</f>
        <v/>
      </c>
      <c r="G767" s="14" t="str">
        <f t="shared" si="2"/>
        <v/>
      </c>
      <c r="H767" s="14"/>
      <c r="I767" s="14" t="str">
        <f>IFNA(
vlookup(
  $G767,
  '_Working1_'!$B$2:$G2145,
  5,
  0
),
"-"
)</f>
        <v/>
      </c>
      <c r="J767" s="14" t="str">
        <f>IFNA(
vlookup(
  $G767,
  '_Working1_'!$B$2:$G2145,
  6,
  0
),
"-"
)</f>
        <v/>
      </c>
    </row>
    <row r="768" ht="15.75" customHeight="1">
      <c r="A768" s="27"/>
      <c r="B768" s="27"/>
      <c r="C768" s="27"/>
      <c r="D768" s="27" t="str">
        <f t="shared" si="1"/>
        <v/>
      </c>
      <c r="E768" s="14" t="str">
        <f>IF(
A768,
IFNA(
vlookup(
  D768,
  '_Working2_'!$A$3:$B1766,
  2,
  0
),
0
),
"")</f>
        <v/>
      </c>
      <c r="F768" s="14" t="str">
        <f>IF(
A768,
(E768/1000)*vlookup(
B768,
MasterData!$C$2:$G1000,
4,
0
)
,
"")</f>
        <v/>
      </c>
      <c r="G768" s="14" t="str">
        <f t="shared" si="2"/>
        <v/>
      </c>
      <c r="H768" s="14"/>
      <c r="I768" s="14" t="str">
        <f>IFNA(
vlookup(
  $G768,
  '_Working1_'!$B$2:$G2146,
  5,
  0
),
"-"
)</f>
        <v/>
      </c>
      <c r="J768" s="14" t="str">
        <f>IFNA(
vlookup(
  $G768,
  '_Working1_'!$B$2:$G2146,
  6,
  0
),
"-"
)</f>
        <v/>
      </c>
    </row>
    <row r="769" ht="15.75" customHeight="1">
      <c r="A769" s="27"/>
      <c r="B769" s="27"/>
      <c r="C769" s="27"/>
      <c r="D769" s="27" t="str">
        <f t="shared" si="1"/>
        <v/>
      </c>
      <c r="E769" s="14" t="str">
        <f>IF(
A769,
IFNA(
vlookup(
  D769,
  '_Working2_'!$A$3:$B1767,
  2,
  0
),
0
),
"")</f>
        <v/>
      </c>
      <c r="F769" s="14" t="str">
        <f>IF(
A769,
(E769/1000)*vlookup(
B769,
MasterData!$C$2:$G1000,
4,
0
)
,
"")</f>
        <v/>
      </c>
      <c r="G769" s="14" t="str">
        <f t="shared" si="2"/>
        <v/>
      </c>
      <c r="H769" s="14"/>
      <c r="I769" s="14" t="str">
        <f>IFNA(
vlookup(
  $G769,
  '_Working1_'!$B$2:$G2147,
  5,
  0
),
"-"
)</f>
        <v/>
      </c>
      <c r="J769" s="14" t="str">
        <f>IFNA(
vlookup(
  $G769,
  '_Working1_'!$B$2:$G2147,
  6,
  0
),
"-"
)</f>
        <v/>
      </c>
    </row>
    <row r="770" ht="15.75" customHeight="1">
      <c r="A770" s="27"/>
      <c r="B770" s="27"/>
      <c r="C770" s="27"/>
      <c r="D770" s="27" t="str">
        <f t="shared" si="1"/>
        <v/>
      </c>
      <c r="E770" s="14" t="str">
        <f>IF(
A770,
IFNA(
vlookup(
  D770,
  '_Working2_'!$A$3:$B1768,
  2,
  0
),
0
),
"")</f>
        <v/>
      </c>
      <c r="F770" s="14" t="str">
        <f>IF(
A770,
(E770/1000)*vlookup(
B770,
MasterData!$C$2:$G1000,
4,
0
)
,
"")</f>
        <v/>
      </c>
      <c r="G770" s="14" t="str">
        <f t="shared" si="2"/>
        <v/>
      </c>
      <c r="H770" s="14"/>
      <c r="I770" s="14" t="str">
        <f>IFNA(
vlookup(
  $G770,
  '_Working1_'!$B$2:$G2148,
  5,
  0
),
"-"
)</f>
        <v/>
      </c>
      <c r="J770" s="14" t="str">
        <f>IFNA(
vlookup(
  $G770,
  '_Working1_'!$B$2:$G2148,
  6,
  0
),
"-"
)</f>
        <v/>
      </c>
    </row>
    <row r="771" ht="15.75" customHeight="1">
      <c r="A771" s="27"/>
      <c r="B771" s="27"/>
      <c r="C771" s="27"/>
      <c r="D771" s="27" t="str">
        <f t="shared" si="1"/>
        <v/>
      </c>
      <c r="E771" s="14" t="str">
        <f>IF(
A771,
IFNA(
vlookup(
  D771,
  '_Working2_'!$A$3:$B1769,
  2,
  0
),
0
),
"")</f>
        <v/>
      </c>
      <c r="F771" s="14" t="str">
        <f>IF(
A771,
(E771/1000)*vlookup(
B771,
MasterData!$C$2:$G1000,
4,
0
)
,
"")</f>
        <v/>
      </c>
      <c r="G771" s="14" t="str">
        <f t="shared" si="2"/>
        <v/>
      </c>
      <c r="H771" s="14"/>
      <c r="I771" s="14" t="str">
        <f>IFNA(
vlookup(
  $G771,
  '_Working1_'!$B$2:$G2149,
  5,
  0
),
"-"
)</f>
        <v/>
      </c>
      <c r="J771" s="14" t="str">
        <f>IFNA(
vlookup(
  $G771,
  '_Working1_'!$B$2:$G2149,
  6,
  0
),
"-"
)</f>
        <v/>
      </c>
    </row>
    <row r="772" ht="15.75" customHeight="1">
      <c r="A772" s="27"/>
      <c r="B772" s="27"/>
      <c r="C772" s="27"/>
      <c r="D772" s="27" t="str">
        <f t="shared" si="1"/>
        <v/>
      </c>
      <c r="E772" s="14" t="str">
        <f>IF(
A772,
IFNA(
vlookup(
  D772,
  '_Working2_'!$A$3:$B1770,
  2,
  0
),
0
),
"")</f>
        <v/>
      </c>
      <c r="F772" s="14" t="str">
        <f>IF(
A772,
(E772/1000)*vlookup(
B772,
MasterData!$C$2:$G1000,
4,
0
)
,
"")</f>
        <v/>
      </c>
      <c r="G772" s="14" t="str">
        <f t="shared" si="2"/>
        <v/>
      </c>
      <c r="H772" s="14"/>
      <c r="I772" s="14" t="str">
        <f>IFNA(
vlookup(
  $G772,
  '_Working1_'!$B$2:$G2150,
  5,
  0
),
"-"
)</f>
        <v/>
      </c>
      <c r="J772" s="14" t="str">
        <f>IFNA(
vlookup(
  $G772,
  '_Working1_'!$B$2:$G2150,
  6,
  0
),
"-"
)</f>
        <v/>
      </c>
    </row>
    <row r="773" ht="15.75" customHeight="1">
      <c r="A773" s="27"/>
      <c r="B773" s="27"/>
      <c r="C773" s="27"/>
      <c r="D773" s="27" t="str">
        <f t="shared" si="1"/>
        <v/>
      </c>
      <c r="E773" s="14" t="str">
        <f>IF(
A773,
IFNA(
vlookup(
  D773,
  '_Working2_'!$A$3:$B1771,
  2,
  0
),
0
),
"")</f>
        <v/>
      </c>
      <c r="F773" s="14" t="str">
        <f>IF(
A773,
(E773/1000)*vlookup(
B773,
MasterData!$C$2:$G1000,
4,
0
)
,
"")</f>
        <v/>
      </c>
      <c r="G773" s="14" t="str">
        <f t="shared" si="2"/>
        <v/>
      </c>
      <c r="H773" s="14"/>
      <c r="I773" s="14" t="str">
        <f>IFNA(
vlookup(
  $G773,
  '_Working1_'!$B$2:$G2151,
  5,
  0
),
"-"
)</f>
        <v/>
      </c>
      <c r="J773" s="14" t="str">
        <f>IFNA(
vlookup(
  $G773,
  '_Working1_'!$B$2:$G2151,
  6,
  0
),
"-"
)</f>
        <v/>
      </c>
    </row>
    <row r="774" ht="15.75" customHeight="1">
      <c r="A774" s="27"/>
      <c r="B774" s="27"/>
      <c r="C774" s="27"/>
      <c r="D774" s="27" t="str">
        <f t="shared" si="1"/>
        <v/>
      </c>
      <c r="E774" s="14" t="str">
        <f>IF(
A774,
IFNA(
vlookup(
  D774,
  '_Working2_'!$A$3:$B1772,
  2,
  0
),
0
),
"")</f>
        <v/>
      </c>
      <c r="F774" s="14" t="str">
        <f>IF(
A774,
(E774/1000)*vlookup(
B774,
MasterData!$C$2:$G1000,
4,
0
)
,
"")</f>
        <v/>
      </c>
      <c r="G774" s="14" t="str">
        <f t="shared" si="2"/>
        <v/>
      </c>
      <c r="H774" s="14"/>
      <c r="I774" s="14" t="str">
        <f>IFNA(
vlookup(
  $G774,
  '_Working1_'!$B$2:$G2152,
  5,
  0
),
"-"
)</f>
        <v/>
      </c>
      <c r="J774" s="14" t="str">
        <f>IFNA(
vlookup(
  $G774,
  '_Working1_'!$B$2:$G2152,
  6,
  0
),
"-"
)</f>
        <v/>
      </c>
    </row>
    <row r="775" ht="15.75" customHeight="1">
      <c r="A775" s="27"/>
      <c r="B775" s="27"/>
      <c r="C775" s="27"/>
      <c r="D775" s="27" t="str">
        <f t="shared" si="1"/>
        <v/>
      </c>
      <c r="E775" s="14" t="str">
        <f>IF(
A775,
IFNA(
vlookup(
  D775,
  '_Working2_'!$A$3:$B1773,
  2,
  0
),
0
),
"")</f>
        <v/>
      </c>
      <c r="F775" s="14" t="str">
        <f>IF(
A775,
(E775/1000)*vlookup(
B775,
MasterData!$C$2:$G1000,
4,
0
)
,
"")</f>
        <v/>
      </c>
      <c r="G775" s="14" t="str">
        <f t="shared" si="2"/>
        <v/>
      </c>
      <c r="H775" s="14"/>
      <c r="I775" s="14" t="str">
        <f>IFNA(
vlookup(
  $G775,
  '_Working1_'!$B$2:$G2153,
  5,
  0
),
"-"
)</f>
        <v/>
      </c>
      <c r="J775" s="14" t="str">
        <f>IFNA(
vlookup(
  $G775,
  '_Working1_'!$B$2:$G2153,
  6,
  0
),
"-"
)</f>
        <v/>
      </c>
    </row>
    <row r="776" ht="15.75" customHeight="1">
      <c r="A776" s="27"/>
      <c r="B776" s="27"/>
      <c r="C776" s="27"/>
      <c r="D776" s="27" t="str">
        <f t="shared" si="1"/>
        <v/>
      </c>
      <c r="E776" s="14" t="str">
        <f>IF(
A776,
IFNA(
vlookup(
  D776,
  '_Working2_'!$A$3:$B1774,
  2,
  0
),
0
),
"")</f>
        <v/>
      </c>
      <c r="F776" s="14" t="str">
        <f>IF(
A776,
(E776/1000)*vlookup(
B776,
MasterData!$C$2:$G1000,
4,
0
)
,
"")</f>
        <v/>
      </c>
      <c r="G776" s="14" t="str">
        <f t="shared" si="2"/>
        <v/>
      </c>
      <c r="H776" s="14"/>
      <c r="I776" s="14" t="str">
        <f>IFNA(
vlookup(
  $G776,
  '_Working1_'!$B$2:$G2154,
  5,
  0
),
"-"
)</f>
        <v/>
      </c>
      <c r="J776" s="14" t="str">
        <f>IFNA(
vlookup(
  $G776,
  '_Working1_'!$B$2:$G2154,
  6,
  0
),
"-"
)</f>
        <v/>
      </c>
    </row>
    <row r="777" ht="15.75" customHeight="1">
      <c r="A777" s="27"/>
      <c r="B777" s="27"/>
      <c r="C777" s="27"/>
      <c r="D777" s="27" t="str">
        <f t="shared" si="1"/>
        <v/>
      </c>
      <c r="E777" s="14" t="str">
        <f>IF(
A777,
IFNA(
vlookup(
  D777,
  '_Working2_'!$A$3:$B1775,
  2,
  0
),
0
),
"")</f>
        <v/>
      </c>
      <c r="F777" s="14" t="str">
        <f>IF(
A777,
(E777/1000)*vlookup(
B777,
MasterData!$C$2:$G1000,
4,
0
)
,
"")</f>
        <v/>
      </c>
      <c r="G777" s="14" t="str">
        <f t="shared" si="2"/>
        <v/>
      </c>
      <c r="H777" s="14"/>
      <c r="I777" s="14" t="str">
        <f>IFNA(
vlookup(
  $G777,
  '_Working1_'!$B$2:$G2155,
  5,
  0
),
"-"
)</f>
        <v/>
      </c>
      <c r="J777" s="14" t="str">
        <f>IFNA(
vlookup(
  $G777,
  '_Working1_'!$B$2:$G2155,
  6,
  0
),
"-"
)</f>
        <v/>
      </c>
    </row>
    <row r="778" ht="15.75" customHeight="1">
      <c r="A778" s="27"/>
      <c r="B778" s="27"/>
      <c r="C778" s="27"/>
      <c r="D778" s="27" t="str">
        <f t="shared" si="1"/>
        <v/>
      </c>
      <c r="E778" s="14" t="str">
        <f>IF(
A778,
IFNA(
vlookup(
  D778,
  '_Working2_'!$A$3:$B1776,
  2,
  0
),
0
),
"")</f>
        <v/>
      </c>
      <c r="F778" s="14" t="str">
        <f>IF(
A778,
(E778/1000)*vlookup(
B778,
MasterData!$C$2:$G1000,
4,
0
)
,
"")</f>
        <v/>
      </c>
      <c r="G778" s="14" t="str">
        <f t="shared" si="2"/>
        <v/>
      </c>
      <c r="H778" s="14"/>
      <c r="I778" s="14" t="str">
        <f>IFNA(
vlookup(
  $G778,
  '_Working1_'!$B$2:$G2156,
  5,
  0
),
"-"
)</f>
        <v/>
      </c>
      <c r="J778" s="14" t="str">
        <f>IFNA(
vlookup(
  $G778,
  '_Working1_'!$B$2:$G2156,
  6,
  0
),
"-"
)</f>
        <v/>
      </c>
    </row>
    <row r="779" ht="15.75" customHeight="1">
      <c r="A779" s="27"/>
      <c r="B779" s="27"/>
      <c r="C779" s="27"/>
      <c r="D779" s="27" t="str">
        <f t="shared" si="1"/>
        <v/>
      </c>
      <c r="E779" s="14" t="str">
        <f>IF(
A779,
IFNA(
vlookup(
  D779,
  '_Working2_'!$A$3:$B1777,
  2,
  0
),
0
),
"")</f>
        <v/>
      </c>
      <c r="F779" s="14" t="str">
        <f>IF(
A779,
(E779/1000)*vlookup(
B779,
MasterData!$C$2:$G1000,
4,
0
)
,
"")</f>
        <v/>
      </c>
      <c r="G779" s="14" t="str">
        <f t="shared" si="2"/>
        <v/>
      </c>
      <c r="H779" s="14"/>
      <c r="I779" s="14" t="str">
        <f>IFNA(
vlookup(
  $G779,
  '_Working1_'!$B$2:$G2157,
  5,
  0
),
"-"
)</f>
        <v/>
      </c>
      <c r="J779" s="14" t="str">
        <f>IFNA(
vlookup(
  $G779,
  '_Working1_'!$B$2:$G2157,
  6,
  0
),
"-"
)</f>
        <v/>
      </c>
    </row>
    <row r="780" ht="15.75" customHeight="1">
      <c r="A780" s="27"/>
      <c r="B780" s="27"/>
      <c r="C780" s="27"/>
      <c r="D780" s="27" t="str">
        <f t="shared" si="1"/>
        <v/>
      </c>
      <c r="E780" s="14" t="str">
        <f>IF(
A780,
IFNA(
vlookup(
  D780,
  '_Working2_'!$A$3:$B1778,
  2,
  0
),
0
),
"")</f>
        <v/>
      </c>
      <c r="F780" s="14" t="str">
        <f>IF(
A780,
(E780/1000)*vlookup(
B780,
MasterData!$C$2:$G1000,
4,
0
)
,
"")</f>
        <v/>
      </c>
      <c r="G780" s="14" t="str">
        <f t="shared" si="2"/>
        <v/>
      </c>
      <c r="H780" s="14"/>
      <c r="I780" s="14" t="str">
        <f>IFNA(
vlookup(
  $G780,
  '_Working1_'!$B$2:$G2158,
  5,
  0
),
"-"
)</f>
        <v/>
      </c>
      <c r="J780" s="14" t="str">
        <f>IFNA(
vlookup(
  $G780,
  '_Working1_'!$B$2:$G2158,
  6,
  0
),
"-"
)</f>
        <v/>
      </c>
    </row>
    <row r="781" ht="15.75" customHeight="1">
      <c r="A781" s="27"/>
      <c r="B781" s="27"/>
      <c r="C781" s="27"/>
      <c r="D781" s="27" t="str">
        <f t="shared" si="1"/>
        <v/>
      </c>
      <c r="E781" s="14" t="str">
        <f>IF(
A781,
IFNA(
vlookup(
  D781,
  '_Working2_'!$A$3:$B1779,
  2,
  0
),
0
),
"")</f>
        <v/>
      </c>
      <c r="F781" s="14" t="str">
        <f>IF(
A781,
(E781/1000)*vlookup(
B781,
MasterData!$C$2:$G1000,
4,
0
)
,
"")</f>
        <v/>
      </c>
      <c r="G781" s="14" t="str">
        <f t="shared" si="2"/>
        <v/>
      </c>
      <c r="H781" s="14"/>
      <c r="I781" s="14" t="str">
        <f>IFNA(
vlookup(
  $G781,
  '_Working1_'!$B$2:$G2159,
  5,
  0
),
"-"
)</f>
        <v/>
      </c>
      <c r="J781" s="14" t="str">
        <f>IFNA(
vlookup(
  $G781,
  '_Working1_'!$B$2:$G2159,
  6,
  0
),
"-"
)</f>
        <v/>
      </c>
    </row>
    <row r="782" ht="15.75" customHeight="1">
      <c r="A782" s="27"/>
      <c r="B782" s="27"/>
      <c r="C782" s="27"/>
      <c r="D782" s="27" t="str">
        <f t="shared" si="1"/>
        <v/>
      </c>
      <c r="E782" s="14" t="str">
        <f>IF(
A782,
IFNA(
vlookup(
  D782,
  '_Working2_'!$A$3:$B1780,
  2,
  0
),
0
),
"")</f>
        <v/>
      </c>
      <c r="F782" s="14" t="str">
        <f>IF(
A782,
(E782/1000)*vlookup(
B782,
MasterData!$C$2:$G1000,
4,
0
)
,
"")</f>
        <v/>
      </c>
      <c r="G782" s="14" t="str">
        <f t="shared" si="2"/>
        <v/>
      </c>
      <c r="H782" s="14"/>
      <c r="I782" s="14" t="str">
        <f>IFNA(
vlookup(
  $G782,
  '_Working1_'!$B$2:$G2160,
  5,
  0
),
"-"
)</f>
        <v/>
      </c>
      <c r="J782" s="14" t="str">
        <f>IFNA(
vlookup(
  $G782,
  '_Working1_'!$B$2:$G2160,
  6,
  0
),
"-"
)</f>
        <v/>
      </c>
    </row>
    <row r="783" ht="15.75" customHeight="1">
      <c r="A783" s="27"/>
      <c r="B783" s="27"/>
      <c r="C783" s="27"/>
      <c r="D783" s="27" t="str">
        <f t="shared" si="1"/>
        <v/>
      </c>
      <c r="E783" s="14" t="str">
        <f>IF(
A783,
IFNA(
vlookup(
  D783,
  '_Working2_'!$A$3:$B1781,
  2,
  0
),
0
),
"")</f>
        <v/>
      </c>
      <c r="F783" s="14" t="str">
        <f>IF(
A783,
(E783/1000)*vlookup(
B783,
MasterData!$C$2:$G1000,
4,
0
)
,
"")</f>
        <v/>
      </c>
      <c r="G783" s="14" t="str">
        <f t="shared" si="2"/>
        <v/>
      </c>
      <c r="H783" s="14"/>
      <c r="I783" s="14" t="str">
        <f>IFNA(
vlookup(
  $G783,
  '_Working1_'!$B$2:$G2161,
  5,
  0
),
"-"
)</f>
        <v/>
      </c>
      <c r="J783" s="14" t="str">
        <f>IFNA(
vlookup(
  $G783,
  '_Working1_'!$B$2:$G2161,
  6,
  0
),
"-"
)</f>
        <v/>
      </c>
    </row>
    <row r="784" ht="15.75" customHeight="1">
      <c r="A784" s="27"/>
      <c r="B784" s="27"/>
      <c r="C784" s="27"/>
      <c r="D784" s="27" t="str">
        <f t="shared" si="1"/>
        <v/>
      </c>
      <c r="E784" s="14" t="str">
        <f>IF(
A784,
IFNA(
vlookup(
  D784,
  '_Working2_'!$A$3:$B1782,
  2,
  0
),
0
),
"")</f>
        <v/>
      </c>
      <c r="F784" s="14" t="str">
        <f>IF(
A784,
(E784/1000)*vlookup(
B784,
MasterData!$C$2:$G1000,
4,
0
)
,
"")</f>
        <v/>
      </c>
      <c r="G784" s="14" t="str">
        <f t="shared" si="2"/>
        <v/>
      </c>
      <c r="H784" s="14"/>
      <c r="I784" s="14" t="str">
        <f>IFNA(
vlookup(
  $G784,
  '_Working1_'!$B$2:$G2162,
  5,
  0
),
"-"
)</f>
        <v/>
      </c>
      <c r="J784" s="14" t="str">
        <f>IFNA(
vlookup(
  $G784,
  '_Working1_'!$B$2:$G2162,
  6,
  0
),
"-"
)</f>
        <v/>
      </c>
    </row>
    <row r="785" ht="15.75" customHeight="1">
      <c r="A785" s="27"/>
      <c r="B785" s="27"/>
      <c r="C785" s="27"/>
      <c r="D785" s="27" t="str">
        <f t="shared" si="1"/>
        <v/>
      </c>
      <c r="E785" s="14" t="str">
        <f>IF(
A785,
IFNA(
vlookup(
  D785,
  '_Working2_'!$A$3:$B1783,
  2,
  0
),
0
),
"")</f>
        <v/>
      </c>
      <c r="F785" s="14" t="str">
        <f>IF(
A785,
(E785/1000)*vlookup(
B785,
MasterData!$C$2:$G1000,
4,
0
)
,
"")</f>
        <v/>
      </c>
      <c r="G785" s="14" t="str">
        <f t="shared" si="2"/>
        <v/>
      </c>
      <c r="H785" s="14"/>
      <c r="I785" s="14" t="str">
        <f>IFNA(
vlookup(
  $G785,
  '_Working1_'!$B$2:$G2163,
  5,
  0
),
"-"
)</f>
        <v/>
      </c>
      <c r="J785" s="14" t="str">
        <f>IFNA(
vlookup(
  $G785,
  '_Working1_'!$B$2:$G2163,
  6,
  0
),
"-"
)</f>
        <v/>
      </c>
    </row>
    <row r="786" ht="15.75" customHeight="1">
      <c r="A786" s="27"/>
      <c r="B786" s="27"/>
      <c r="C786" s="27"/>
      <c r="D786" s="27" t="str">
        <f t="shared" si="1"/>
        <v/>
      </c>
      <c r="E786" s="14" t="str">
        <f>IF(
A786,
IFNA(
vlookup(
  D786,
  '_Working2_'!$A$3:$B1784,
  2,
  0
),
0
),
"")</f>
        <v/>
      </c>
      <c r="F786" s="14" t="str">
        <f>IF(
A786,
(E786/1000)*vlookup(
B786,
MasterData!$C$2:$G1000,
4,
0
)
,
"")</f>
        <v/>
      </c>
      <c r="G786" s="14" t="str">
        <f t="shared" si="2"/>
        <v/>
      </c>
      <c r="H786" s="14"/>
      <c r="I786" s="14" t="str">
        <f>IFNA(
vlookup(
  $G786,
  '_Working1_'!$B$2:$G2164,
  5,
  0
),
"-"
)</f>
        <v/>
      </c>
      <c r="J786" s="14" t="str">
        <f>IFNA(
vlookup(
  $G786,
  '_Working1_'!$B$2:$G2164,
  6,
  0
),
"-"
)</f>
        <v/>
      </c>
    </row>
    <row r="787" ht="15.75" customHeight="1">
      <c r="A787" s="27"/>
      <c r="B787" s="27"/>
      <c r="C787" s="27"/>
      <c r="D787" s="27" t="str">
        <f t="shared" si="1"/>
        <v/>
      </c>
      <c r="E787" s="14" t="str">
        <f>IF(
A787,
IFNA(
vlookup(
  D787,
  '_Working2_'!$A$3:$B1785,
  2,
  0
),
0
),
"")</f>
        <v/>
      </c>
      <c r="F787" s="14" t="str">
        <f>IF(
A787,
(E787/1000)*vlookup(
B787,
MasterData!$C$2:$G1000,
4,
0
)
,
"")</f>
        <v/>
      </c>
      <c r="G787" s="14" t="str">
        <f t="shared" si="2"/>
        <v/>
      </c>
      <c r="H787" s="14"/>
      <c r="I787" s="14" t="str">
        <f>IFNA(
vlookup(
  $G787,
  '_Working1_'!$B$2:$G2165,
  5,
  0
),
"-"
)</f>
        <v/>
      </c>
      <c r="J787" s="14" t="str">
        <f>IFNA(
vlookup(
  $G787,
  '_Working1_'!$B$2:$G2165,
  6,
  0
),
"-"
)</f>
        <v/>
      </c>
    </row>
    <row r="788" ht="15.75" customHeight="1">
      <c r="A788" s="27"/>
      <c r="B788" s="27"/>
      <c r="C788" s="27"/>
      <c r="D788" s="27" t="str">
        <f t="shared" si="1"/>
        <v/>
      </c>
      <c r="E788" s="14" t="str">
        <f>IF(
A788,
IFNA(
vlookup(
  D788,
  '_Working2_'!$A$3:$B1786,
  2,
  0
),
0
),
"")</f>
        <v/>
      </c>
      <c r="F788" s="14" t="str">
        <f>IF(
A788,
(E788/1000)*vlookup(
B788,
MasterData!$C$2:$G1000,
4,
0
)
,
"")</f>
        <v/>
      </c>
      <c r="G788" s="14" t="str">
        <f t="shared" si="2"/>
        <v/>
      </c>
      <c r="H788" s="14"/>
      <c r="I788" s="14" t="str">
        <f>IFNA(
vlookup(
  $G788,
  '_Working1_'!$B$2:$G2166,
  5,
  0
),
"-"
)</f>
        <v/>
      </c>
      <c r="J788" s="14" t="str">
        <f>IFNA(
vlookup(
  $G788,
  '_Working1_'!$B$2:$G2166,
  6,
  0
),
"-"
)</f>
        <v/>
      </c>
    </row>
    <row r="789" ht="15.75" customHeight="1">
      <c r="A789" s="27"/>
      <c r="B789" s="27"/>
      <c r="C789" s="27"/>
      <c r="D789" s="27" t="str">
        <f t="shared" si="1"/>
        <v/>
      </c>
      <c r="E789" s="14" t="str">
        <f>IF(
A789,
IFNA(
vlookup(
  D789,
  '_Working2_'!$A$3:$B1787,
  2,
  0
),
0
),
"")</f>
        <v/>
      </c>
      <c r="F789" s="14" t="str">
        <f>IF(
A789,
(E789/1000)*vlookup(
B789,
MasterData!$C$2:$G1000,
4,
0
)
,
"")</f>
        <v/>
      </c>
      <c r="G789" s="14" t="str">
        <f t="shared" si="2"/>
        <v/>
      </c>
      <c r="H789" s="14"/>
      <c r="I789" s="14" t="str">
        <f>IFNA(
vlookup(
  $G789,
  '_Working1_'!$B$2:$G2167,
  5,
  0
),
"-"
)</f>
        <v/>
      </c>
      <c r="J789" s="14" t="str">
        <f>IFNA(
vlookup(
  $G789,
  '_Working1_'!$B$2:$G2167,
  6,
  0
),
"-"
)</f>
        <v/>
      </c>
    </row>
    <row r="790" ht="15.75" customHeight="1">
      <c r="A790" s="27"/>
      <c r="B790" s="27"/>
      <c r="C790" s="27"/>
      <c r="D790" s="27" t="str">
        <f t="shared" si="1"/>
        <v/>
      </c>
      <c r="E790" s="14" t="str">
        <f>IF(
A790,
IFNA(
vlookup(
  D790,
  '_Working2_'!$A$3:$B1788,
  2,
  0
),
0
),
"")</f>
        <v/>
      </c>
      <c r="F790" s="14" t="str">
        <f>IF(
A790,
(E790/1000)*vlookup(
B790,
MasterData!$C$2:$G1000,
4,
0
)
,
"")</f>
        <v/>
      </c>
      <c r="G790" s="14" t="str">
        <f t="shared" si="2"/>
        <v/>
      </c>
      <c r="H790" s="14"/>
      <c r="I790" s="14" t="str">
        <f>IFNA(
vlookup(
  $G790,
  '_Working1_'!$B$2:$G2168,
  5,
  0
),
"-"
)</f>
        <v/>
      </c>
      <c r="J790" s="14" t="str">
        <f>IFNA(
vlookup(
  $G790,
  '_Working1_'!$B$2:$G2168,
  6,
  0
),
"-"
)</f>
        <v/>
      </c>
    </row>
    <row r="791" ht="15.75" customHeight="1">
      <c r="A791" s="27"/>
      <c r="B791" s="27"/>
      <c r="C791" s="27"/>
      <c r="D791" s="27" t="str">
        <f t="shared" si="1"/>
        <v/>
      </c>
      <c r="E791" s="14" t="str">
        <f>IF(
A791,
IFNA(
vlookup(
  D791,
  '_Working2_'!$A$3:$B1789,
  2,
  0
),
0
),
"")</f>
        <v/>
      </c>
      <c r="F791" s="14" t="str">
        <f>IF(
A791,
(E791/1000)*vlookup(
B791,
MasterData!$C$2:$G1000,
4,
0
)
,
"")</f>
        <v/>
      </c>
      <c r="G791" s="14" t="str">
        <f t="shared" si="2"/>
        <v/>
      </c>
      <c r="H791" s="14"/>
      <c r="I791" s="14" t="str">
        <f>IFNA(
vlookup(
  $G791,
  '_Working1_'!$B$2:$G2169,
  5,
  0
),
"-"
)</f>
        <v/>
      </c>
      <c r="J791" s="14" t="str">
        <f>IFNA(
vlookup(
  $G791,
  '_Working1_'!$B$2:$G2169,
  6,
  0
),
"-"
)</f>
        <v/>
      </c>
    </row>
    <row r="792" ht="15.75" customHeight="1">
      <c r="A792" s="27"/>
      <c r="B792" s="27"/>
      <c r="C792" s="27"/>
      <c r="D792" s="27" t="str">
        <f t="shared" si="1"/>
        <v/>
      </c>
      <c r="E792" s="14" t="str">
        <f>IF(
A792,
IFNA(
vlookup(
  D792,
  '_Working2_'!$A$3:$B1790,
  2,
  0
),
0
),
"")</f>
        <v/>
      </c>
      <c r="F792" s="14" t="str">
        <f>IF(
A792,
(E792/1000)*vlookup(
B792,
MasterData!$C$2:$G1000,
4,
0
)
,
"")</f>
        <v/>
      </c>
      <c r="G792" s="14" t="str">
        <f t="shared" si="2"/>
        <v/>
      </c>
      <c r="H792" s="14"/>
      <c r="I792" s="14" t="str">
        <f>IFNA(
vlookup(
  $G792,
  '_Working1_'!$B$2:$G2170,
  5,
  0
),
"-"
)</f>
        <v/>
      </c>
      <c r="J792" s="14" t="str">
        <f>IFNA(
vlookup(
  $G792,
  '_Working1_'!$B$2:$G2170,
  6,
  0
),
"-"
)</f>
        <v/>
      </c>
    </row>
    <row r="793" ht="15.75" customHeight="1">
      <c r="A793" s="27"/>
      <c r="B793" s="27"/>
      <c r="C793" s="27"/>
      <c r="D793" s="27" t="str">
        <f t="shared" si="1"/>
        <v/>
      </c>
      <c r="E793" s="14" t="str">
        <f>IF(
A793,
IFNA(
vlookup(
  D793,
  '_Working2_'!$A$3:$B1791,
  2,
  0
),
0
),
"")</f>
        <v/>
      </c>
      <c r="F793" s="14" t="str">
        <f>IF(
A793,
(E793/1000)*vlookup(
B793,
MasterData!$C$2:$G1000,
4,
0
)
,
"")</f>
        <v/>
      </c>
      <c r="G793" s="14" t="str">
        <f t="shared" si="2"/>
        <v/>
      </c>
      <c r="H793" s="14"/>
      <c r="I793" s="14" t="str">
        <f>IFNA(
vlookup(
  $G793,
  '_Working1_'!$B$2:$G2171,
  5,
  0
),
"-"
)</f>
        <v/>
      </c>
      <c r="J793" s="14" t="str">
        <f>IFNA(
vlookup(
  $G793,
  '_Working1_'!$B$2:$G2171,
  6,
  0
),
"-"
)</f>
        <v/>
      </c>
    </row>
    <row r="794" ht="15.75" customHeight="1">
      <c r="A794" s="27"/>
      <c r="B794" s="27"/>
      <c r="C794" s="27"/>
      <c r="D794" s="27" t="str">
        <f t="shared" si="1"/>
        <v/>
      </c>
      <c r="E794" s="14" t="str">
        <f>IF(
A794,
IFNA(
vlookup(
  D794,
  '_Working2_'!$A$3:$B1792,
  2,
  0
),
0
),
"")</f>
        <v/>
      </c>
      <c r="F794" s="14" t="str">
        <f>IF(
A794,
(E794/1000)*vlookup(
B794,
MasterData!$C$2:$G1000,
4,
0
)
,
"")</f>
        <v/>
      </c>
      <c r="G794" s="14" t="str">
        <f t="shared" si="2"/>
        <v/>
      </c>
      <c r="H794" s="14"/>
      <c r="I794" s="14" t="str">
        <f>IFNA(
vlookup(
  $G794,
  '_Working1_'!$B$2:$G2172,
  5,
  0
),
"-"
)</f>
        <v/>
      </c>
      <c r="J794" s="14" t="str">
        <f>IFNA(
vlookup(
  $G794,
  '_Working1_'!$B$2:$G2172,
  6,
  0
),
"-"
)</f>
        <v/>
      </c>
    </row>
    <row r="795" ht="15.75" customHeight="1">
      <c r="A795" s="27"/>
      <c r="B795" s="27"/>
      <c r="C795" s="27"/>
      <c r="D795" s="27" t="str">
        <f t="shared" si="1"/>
        <v/>
      </c>
      <c r="E795" s="14" t="str">
        <f>IF(
A795,
IFNA(
vlookup(
  D795,
  '_Working2_'!$A$3:$B1793,
  2,
  0
),
0
),
"")</f>
        <v/>
      </c>
      <c r="F795" s="14" t="str">
        <f>IF(
A795,
(E795/1000)*vlookup(
B795,
MasterData!$C$2:$G1000,
4,
0
)
,
"")</f>
        <v/>
      </c>
      <c r="G795" s="14" t="str">
        <f t="shared" si="2"/>
        <v/>
      </c>
      <c r="H795" s="14"/>
      <c r="I795" s="14" t="str">
        <f>IFNA(
vlookup(
  $G795,
  '_Working1_'!$B$2:$G2173,
  5,
  0
),
"-"
)</f>
        <v/>
      </c>
      <c r="J795" s="14" t="str">
        <f>IFNA(
vlookup(
  $G795,
  '_Working1_'!$B$2:$G2173,
  6,
  0
),
"-"
)</f>
        <v/>
      </c>
    </row>
    <row r="796" ht="15.75" customHeight="1">
      <c r="A796" s="27"/>
      <c r="B796" s="27"/>
      <c r="C796" s="27"/>
      <c r="D796" s="27" t="str">
        <f t="shared" si="1"/>
        <v/>
      </c>
      <c r="E796" s="14" t="str">
        <f>IF(
A796,
IFNA(
vlookup(
  D796,
  '_Working2_'!$A$3:$B1794,
  2,
  0
),
0
),
"")</f>
        <v/>
      </c>
      <c r="F796" s="14" t="str">
        <f>IF(
A796,
(E796/1000)*vlookup(
B796,
MasterData!$C$2:$G1000,
4,
0
)
,
"")</f>
        <v/>
      </c>
      <c r="G796" s="14" t="str">
        <f t="shared" si="2"/>
        <v/>
      </c>
      <c r="H796" s="14"/>
      <c r="I796" s="14" t="str">
        <f>IFNA(
vlookup(
  $G796,
  '_Working1_'!$B$2:$G2174,
  5,
  0
),
"-"
)</f>
        <v/>
      </c>
      <c r="J796" s="14" t="str">
        <f>IFNA(
vlookup(
  $G796,
  '_Working1_'!$B$2:$G2174,
  6,
  0
),
"-"
)</f>
        <v/>
      </c>
    </row>
    <row r="797" ht="15.75" customHeight="1">
      <c r="A797" s="27"/>
      <c r="B797" s="27"/>
      <c r="C797" s="27"/>
      <c r="D797" s="27" t="str">
        <f t="shared" si="1"/>
        <v/>
      </c>
      <c r="E797" s="14" t="str">
        <f>IF(
A797,
IFNA(
vlookup(
  D797,
  '_Working2_'!$A$3:$B1795,
  2,
  0
),
0
),
"")</f>
        <v/>
      </c>
      <c r="F797" s="14" t="str">
        <f>IF(
A797,
(E797/1000)*vlookup(
B797,
MasterData!$C$2:$G1000,
4,
0
)
,
"")</f>
        <v/>
      </c>
      <c r="G797" s="14" t="str">
        <f t="shared" si="2"/>
        <v/>
      </c>
      <c r="H797" s="14"/>
      <c r="I797" s="14" t="str">
        <f>IFNA(
vlookup(
  $G797,
  '_Working1_'!$B$2:$G2175,
  5,
  0
),
"-"
)</f>
        <v/>
      </c>
      <c r="J797" s="14" t="str">
        <f>IFNA(
vlookup(
  $G797,
  '_Working1_'!$B$2:$G2175,
  6,
  0
),
"-"
)</f>
        <v/>
      </c>
    </row>
    <row r="798" ht="15.75" customHeight="1">
      <c r="A798" s="27"/>
      <c r="B798" s="27"/>
      <c r="C798" s="27"/>
      <c r="D798" s="27" t="str">
        <f t="shared" si="1"/>
        <v/>
      </c>
      <c r="E798" s="14" t="str">
        <f>IF(
A798,
IFNA(
vlookup(
  D798,
  '_Working2_'!$A$3:$B1796,
  2,
  0
),
0
),
"")</f>
        <v/>
      </c>
      <c r="F798" s="14" t="str">
        <f>IF(
A798,
(E798/1000)*vlookup(
B798,
MasterData!$C$2:$G1000,
4,
0
)
,
"")</f>
        <v/>
      </c>
      <c r="G798" s="14" t="str">
        <f t="shared" si="2"/>
        <v/>
      </c>
      <c r="H798" s="14"/>
      <c r="I798" s="14" t="str">
        <f>IFNA(
vlookup(
  $G798,
  '_Working1_'!$B$2:$G2176,
  5,
  0
),
"-"
)</f>
        <v/>
      </c>
      <c r="J798" s="14" t="str">
        <f>IFNA(
vlookup(
  $G798,
  '_Working1_'!$B$2:$G2176,
  6,
  0
),
"-"
)</f>
        <v/>
      </c>
    </row>
    <row r="799" ht="15.75" customHeight="1">
      <c r="A799" s="27"/>
      <c r="B799" s="27"/>
      <c r="C799" s="27"/>
      <c r="D799" s="27" t="str">
        <f t="shared" si="1"/>
        <v/>
      </c>
      <c r="E799" s="14" t="str">
        <f>IF(
A799,
IFNA(
vlookup(
  D799,
  '_Working2_'!$A$3:$B1797,
  2,
  0
),
0
),
"")</f>
        <v/>
      </c>
      <c r="F799" s="14" t="str">
        <f>IF(
A799,
(E799/1000)*vlookup(
B799,
MasterData!$C$2:$G1000,
4,
0
)
,
"")</f>
        <v/>
      </c>
      <c r="G799" s="14" t="str">
        <f t="shared" si="2"/>
        <v/>
      </c>
      <c r="H799" s="14"/>
      <c r="I799" s="14" t="str">
        <f>IFNA(
vlookup(
  $G799,
  '_Working1_'!$B$2:$G2177,
  5,
  0
),
"-"
)</f>
        <v/>
      </c>
      <c r="J799" s="14" t="str">
        <f>IFNA(
vlookup(
  $G799,
  '_Working1_'!$B$2:$G2177,
  6,
  0
),
"-"
)</f>
        <v/>
      </c>
    </row>
    <row r="800" ht="15.75" customHeight="1">
      <c r="A800" s="27"/>
      <c r="B800" s="27"/>
      <c r="C800" s="27"/>
      <c r="D800" s="27" t="str">
        <f t="shared" si="1"/>
        <v/>
      </c>
      <c r="E800" s="14" t="str">
        <f>IF(
A800,
IFNA(
vlookup(
  D800,
  '_Working2_'!$A$3:$B1798,
  2,
  0
),
0
),
"")</f>
        <v/>
      </c>
      <c r="F800" s="14" t="str">
        <f>IF(
A800,
(E800/1000)*vlookup(
B800,
MasterData!$C$2:$G1000,
4,
0
)
,
"")</f>
        <v/>
      </c>
      <c r="G800" s="14" t="str">
        <f t="shared" si="2"/>
        <v/>
      </c>
      <c r="H800" s="14"/>
      <c r="I800" s="14" t="str">
        <f>IFNA(
vlookup(
  $G800,
  '_Working1_'!$B$2:$G2178,
  5,
  0
),
"-"
)</f>
        <v/>
      </c>
      <c r="J800" s="14" t="str">
        <f>IFNA(
vlookup(
  $G800,
  '_Working1_'!$B$2:$G2178,
  6,
  0
),
"-"
)</f>
        <v/>
      </c>
    </row>
    <row r="801" ht="15.75" customHeight="1">
      <c r="A801" s="27"/>
      <c r="B801" s="27"/>
      <c r="C801" s="27"/>
      <c r="D801" s="27" t="str">
        <f t="shared" si="1"/>
        <v/>
      </c>
      <c r="E801" s="14" t="str">
        <f>IF(
A801,
IFNA(
vlookup(
  D801,
  '_Working2_'!$A$3:$B1799,
  2,
  0
),
0
),
"")</f>
        <v/>
      </c>
      <c r="F801" s="14" t="str">
        <f>IF(
A801,
(E801/1000)*vlookup(
B801,
MasterData!$C$2:$G1000,
4,
0
)
,
"")</f>
        <v/>
      </c>
      <c r="G801" s="14" t="str">
        <f t="shared" si="2"/>
        <v/>
      </c>
      <c r="H801" s="14"/>
      <c r="I801" s="14" t="str">
        <f>IFNA(
vlookup(
  $G801,
  '_Working1_'!$B$2:$G2179,
  5,
  0
),
"-"
)</f>
        <v/>
      </c>
      <c r="J801" s="14" t="str">
        <f>IFNA(
vlookup(
  $G801,
  '_Working1_'!$B$2:$G2179,
  6,
  0
),
"-"
)</f>
        <v/>
      </c>
    </row>
    <row r="802" ht="15.75" customHeight="1">
      <c r="A802" s="27"/>
      <c r="B802" s="27"/>
      <c r="C802" s="27"/>
      <c r="D802" s="27" t="str">
        <f t="shared" si="1"/>
        <v/>
      </c>
      <c r="E802" s="14" t="str">
        <f>IF(
A802,
IFNA(
vlookup(
  D802,
  '_Working2_'!$A$3:$B1800,
  2,
  0
),
0
),
"")</f>
        <v/>
      </c>
      <c r="F802" s="14" t="str">
        <f>IF(
A802,
(E802/1000)*vlookup(
B802,
MasterData!$C$2:$G1000,
4,
0
)
,
"")</f>
        <v/>
      </c>
      <c r="G802" s="14" t="str">
        <f t="shared" si="2"/>
        <v/>
      </c>
      <c r="H802" s="14"/>
      <c r="I802" s="14" t="str">
        <f>IFNA(
vlookup(
  $G802,
  '_Working1_'!$B$2:$G2180,
  5,
  0
),
"-"
)</f>
        <v/>
      </c>
      <c r="J802" s="14" t="str">
        <f>IFNA(
vlookup(
  $G802,
  '_Working1_'!$B$2:$G2180,
  6,
  0
),
"-"
)</f>
        <v/>
      </c>
    </row>
    <row r="803" ht="15.75" customHeight="1">
      <c r="A803" s="27"/>
      <c r="B803" s="27"/>
      <c r="C803" s="27"/>
      <c r="D803" s="27" t="str">
        <f t="shared" si="1"/>
        <v/>
      </c>
      <c r="E803" s="14" t="str">
        <f>IF(
A803,
IFNA(
vlookup(
  D803,
  '_Working2_'!$A$3:$B1801,
  2,
  0
),
0
),
"")</f>
        <v/>
      </c>
      <c r="F803" s="14" t="str">
        <f>IF(
A803,
(E803/1000)*vlookup(
B803,
MasterData!$C$2:$G1000,
4,
0
)
,
"")</f>
        <v/>
      </c>
      <c r="G803" s="14" t="str">
        <f t="shared" si="2"/>
        <v/>
      </c>
      <c r="H803" s="14"/>
      <c r="I803" s="14" t="str">
        <f>IFNA(
vlookup(
  $G803,
  '_Working1_'!$B$2:$G2181,
  5,
  0
),
"-"
)</f>
        <v/>
      </c>
      <c r="J803" s="14" t="str">
        <f>IFNA(
vlookup(
  $G803,
  '_Working1_'!$B$2:$G2181,
  6,
  0
),
"-"
)</f>
        <v/>
      </c>
    </row>
    <row r="804" ht="15.75" customHeight="1">
      <c r="A804" s="27"/>
      <c r="B804" s="27"/>
      <c r="C804" s="27"/>
      <c r="D804" s="27" t="str">
        <f t="shared" si="1"/>
        <v/>
      </c>
      <c r="E804" s="14" t="str">
        <f>IF(
A804,
IFNA(
vlookup(
  D804,
  '_Working2_'!$A$3:$B1802,
  2,
  0
),
0
),
"")</f>
        <v/>
      </c>
      <c r="F804" s="14" t="str">
        <f>IF(
A804,
(E804/1000)*vlookup(
B804,
MasterData!$C$2:$G1000,
4,
0
)
,
"")</f>
        <v/>
      </c>
      <c r="G804" s="14" t="str">
        <f t="shared" si="2"/>
        <v/>
      </c>
      <c r="H804" s="14"/>
      <c r="I804" s="14" t="str">
        <f>IFNA(
vlookup(
  $G804,
  '_Working1_'!$B$2:$G2182,
  5,
  0
),
"-"
)</f>
        <v/>
      </c>
      <c r="J804" s="14" t="str">
        <f>IFNA(
vlookup(
  $G804,
  '_Working1_'!$B$2:$G2182,
  6,
  0
),
"-"
)</f>
        <v/>
      </c>
    </row>
    <row r="805" ht="15.75" customHeight="1">
      <c r="A805" s="27"/>
      <c r="B805" s="27"/>
      <c r="C805" s="27"/>
      <c r="D805" s="27" t="str">
        <f t="shared" si="1"/>
        <v/>
      </c>
      <c r="E805" s="14" t="str">
        <f>IF(
A805,
IFNA(
vlookup(
  D805,
  '_Working2_'!$A$3:$B1803,
  2,
  0
),
0
),
"")</f>
        <v/>
      </c>
      <c r="F805" s="14" t="str">
        <f>IF(
A805,
(E805/1000)*vlookup(
B805,
MasterData!$C$2:$G1000,
4,
0
)
,
"")</f>
        <v/>
      </c>
      <c r="G805" s="14" t="str">
        <f t="shared" si="2"/>
        <v/>
      </c>
      <c r="H805" s="14"/>
      <c r="I805" s="14" t="str">
        <f>IFNA(
vlookup(
  $G805,
  '_Working1_'!$B$2:$G2183,
  5,
  0
),
"-"
)</f>
        <v/>
      </c>
      <c r="J805" s="14" t="str">
        <f>IFNA(
vlookup(
  $G805,
  '_Working1_'!$B$2:$G2183,
  6,
  0
),
"-"
)</f>
        <v/>
      </c>
    </row>
    <row r="806" ht="15.75" customHeight="1">
      <c r="A806" s="27"/>
      <c r="B806" s="27"/>
      <c r="C806" s="27"/>
      <c r="D806" s="27" t="str">
        <f t="shared" si="1"/>
        <v/>
      </c>
      <c r="E806" s="14" t="str">
        <f>IF(
A806,
IFNA(
vlookup(
  D806,
  '_Working2_'!$A$3:$B1804,
  2,
  0
),
0
),
"")</f>
        <v/>
      </c>
      <c r="F806" s="14" t="str">
        <f>IF(
A806,
(E806/1000)*vlookup(
B806,
MasterData!$C$2:$G1000,
4,
0
)
,
"")</f>
        <v/>
      </c>
      <c r="G806" s="14" t="str">
        <f t="shared" si="2"/>
        <v/>
      </c>
      <c r="H806" s="14"/>
      <c r="I806" s="14" t="str">
        <f>IFNA(
vlookup(
  $G806,
  '_Working1_'!$B$2:$G2184,
  5,
  0
),
"-"
)</f>
        <v/>
      </c>
      <c r="J806" s="14" t="str">
        <f>IFNA(
vlookup(
  $G806,
  '_Working1_'!$B$2:$G2184,
  6,
  0
),
"-"
)</f>
        <v/>
      </c>
    </row>
    <row r="807" ht="15.75" customHeight="1">
      <c r="A807" s="27"/>
      <c r="B807" s="27"/>
      <c r="C807" s="27"/>
      <c r="D807" s="27" t="str">
        <f t="shared" si="1"/>
        <v/>
      </c>
      <c r="E807" s="14" t="str">
        <f>IF(
A807,
IFNA(
vlookup(
  D807,
  '_Working2_'!$A$3:$B1805,
  2,
  0
),
0
),
"")</f>
        <v/>
      </c>
      <c r="F807" s="14" t="str">
        <f>IF(
A807,
(E807/1000)*vlookup(
B807,
MasterData!$C$2:$G1000,
4,
0
)
,
"")</f>
        <v/>
      </c>
      <c r="G807" s="14" t="str">
        <f t="shared" si="2"/>
        <v/>
      </c>
      <c r="H807" s="14"/>
      <c r="I807" s="14" t="str">
        <f>IFNA(
vlookup(
  $G807,
  '_Working1_'!$B$2:$G2185,
  5,
  0
),
"-"
)</f>
        <v/>
      </c>
      <c r="J807" s="14" t="str">
        <f>IFNA(
vlookup(
  $G807,
  '_Working1_'!$B$2:$G2185,
  6,
  0
),
"-"
)</f>
        <v/>
      </c>
    </row>
    <row r="808" ht="15.75" customHeight="1">
      <c r="A808" s="27"/>
      <c r="B808" s="27"/>
      <c r="C808" s="27"/>
      <c r="D808" s="27" t="str">
        <f t="shared" si="1"/>
        <v/>
      </c>
      <c r="E808" s="14" t="str">
        <f>IF(
A808,
IFNA(
vlookup(
  D808,
  '_Working2_'!$A$3:$B1806,
  2,
  0
),
0
),
"")</f>
        <v/>
      </c>
      <c r="F808" s="14" t="str">
        <f>IF(
A808,
(E808/1000)*vlookup(
B808,
MasterData!$C$2:$G1000,
4,
0
)
,
"")</f>
        <v/>
      </c>
      <c r="G808" s="14" t="str">
        <f t="shared" si="2"/>
        <v/>
      </c>
      <c r="H808" s="14"/>
      <c r="I808" s="14" t="str">
        <f>IFNA(
vlookup(
  $G808,
  '_Working1_'!$B$2:$G2186,
  5,
  0
),
"-"
)</f>
        <v/>
      </c>
      <c r="J808" s="14" t="str">
        <f>IFNA(
vlookup(
  $G808,
  '_Working1_'!$B$2:$G2186,
  6,
  0
),
"-"
)</f>
        <v/>
      </c>
    </row>
    <row r="809" ht="15.75" customHeight="1">
      <c r="A809" s="27"/>
      <c r="B809" s="27"/>
      <c r="C809" s="27"/>
      <c r="D809" s="27" t="str">
        <f t="shared" si="1"/>
        <v/>
      </c>
      <c r="E809" s="14" t="str">
        <f>IF(
A809,
IFNA(
vlookup(
  D809,
  '_Working2_'!$A$3:$B1807,
  2,
  0
),
0
),
"")</f>
        <v/>
      </c>
      <c r="F809" s="14" t="str">
        <f>IF(
A809,
(E809/1000)*vlookup(
B809,
MasterData!$C$2:$G1000,
4,
0
)
,
"")</f>
        <v/>
      </c>
      <c r="G809" s="14" t="str">
        <f t="shared" si="2"/>
        <v/>
      </c>
      <c r="H809" s="14"/>
      <c r="I809" s="14" t="str">
        <f>IFNA(
vlookup(
  $G809,
  '_Working1_'!$B$2:$G2187,
  5,
  0
),
"-"
)</f>
        <v/>
      </c>
      <c r="J809" s="14" t="str">
        <f>IFNA(
vlookup(
  $G809,
  '_Working1_'!$B$2:$G2187,
  6,
  0
),
"-"
)</f>
        <v/>
      </c>
    </row>
    <row r="810" ht="15.75" customHeight="1">
      <c r="A810" s="27"/>
      <c r="B810" s="27"/>
      <c r="C810" s="27"/>
      <c r="D810" s="27" t="str">
        <f t="shared" si="1"/>
        <v/>
      </c>
      <c r="E810" s="14" t="str">
        <f>IF(
A810,
IFNA(
vlookup(
  D810,
  '_Working2_'!$A$3:$B1808,
  2,
  0
),
0
),
"")</f>
        <v/>
      </c>
      <c r="F810" s="14" t="str">
        <f>IF(
A810,
(E810/1000)*vlookup(
B810,
MasterData!$C$2:$G1000,
4,
0
)
,
"")</f>
        <v/>
      </c>
      <c r="G810" s="14" t="str">
        <f t="shared" si="2"/>
        <v/>
      </c>
      <c r="H810" s="14"/>
      <c r="I810" s="14" t="str">
        <f>IFNA(
vlookup(
  $G810,
  '_Working1_'!$B$2:$G2188,
  5,
  0
),
"-"
)</f>
        <v/>
      </c>
      <c r="J810" s="14" t="str">
        <f>IFNA(
vlookup(
  $G810,
  '_Working1_'!$B$2:$G2188,
  6,
  0
),
"-"
)</f>
        <v/>
      </c>
    </row>
    <row r="811" ht="15.75" customHeight="1">
      <c r="A811" s="27"/>
      <c r="B811" s="27"/>
      <c r="C811" s="27"/>
      <c r="D811" s="27" t="str">
        <f t="shared" si="1"/>
        <v/>
      </c>
      <c r="E811" s="14" t="str">
        <f>IF(
A811,
IFNA(
vlookup(
  D811,
  '_Working2_'!$A$3:$B1809,
  2,
  0
),
0
),
"")</f>
        <v/>
      </c>
      <c r="F811" s="14" t="str">
        <f>IF(
A811,
(E811/1000)*vlookup(
B811,
MasterData!$C$2:$G1000,
4,
0
)
,
"")</f>
        <v/>
      </c>
      <c r="G811" s="14" t="str">
        <f t="shared" si="2"/>
        <v/>
      </c>
      <c r="H811" s="14"/>
      <c r="I811" s="14" t="str">
        <f>IFNA(
vlookup(
  $G811,
  '_Working1_'!$B$2:$G2189,
  5,
  0
),
"-"
)</f>
        <v/>
      </c>
      <c r="J811" s="14" t="str">
        <f>IFNA(
vlookup(
  $G811,
  '_Working1_'!$B$2:$G2189,
  6,
  0
),
"-"
)</f>
        <v/>
      </c>
    </row>
    <row r="812" ht="15.75" customHeight="1">
      <c r="A812" s="27"/>
      <c r="B812" s="27"/>
      <c r="C812" s="27"/>
      <c r="D812" s="27" t="str">
        <f t="shared" si="1"/>
        <v/>
      </c>
      <c r="E812" s="14" t="str">
        <f>IF(
A812,
IFNA(
vlookup(
  D812,
  '_Working2_'!$A$3:$B1810,
  2,
  0
),
0
),
"")</f>
        <v/>
      </c>
      <c r="F812" s="14" t="str">
        <f>IF(
A812,
(E812/1000)*vlookup(
B812,
MasterData!$C$2:$G1000,
4,
0
)
,
"")</f>
        <v/>
      </c>
      <c r="G812" s="14" t="str">
        <f t="shared" si="2"/>
        <v/>
      </c>
      <c r="H812" s="14"/>
      <c r="I812" s="14" t="str">
        <f>IFNA(
vlookup(
  $G812,
  '_Working1_'!$B$2:$G2190,
  5,
  0
),
"-"
)</f>
        <v/>
      </c>
      <c r="J812" s="14" t="str">
        <f>IFNA(
vlookup(
  $G812,
  '_Working1_'!$B$2:$G2190,
  6,
  0
),
"-"
)</f>
        <v/>
      </c>
    </row>
    <row r="813" ht="15.75" customHeight="1">
      <c r="A813" s="27"/>
      <c r="B813" s="27"/>
      <c r="C813" s="27"/>
      <c r="D813" s="27" t="str">
        <f t="shared" si="1"/>
        <v/>
      </c>
      <c r="E813" s="14" t="str">
        <f>IF(
A813,
IFNA(
vlookup(
  D813,
  '_Working2_'!$A$3:$B1811,
  2,
  0
),
0
),
"")</f>
        <v/>
      </c>
      <c r="F813" s="14" t="str">
        <f>IF(
A813,
(E813/1000)*vlookup(
B813,
MasterData!$C$2:$G1000,
4,
0
)
,
"")</f>
        <v/>
      </c>
      <c r="G813" s="14" t="str">
        <f t="shared" si="2"/>
        <v/>
      </c>
      <c r="H813" s="14"/>
      <c r="I813" s="14" t="str">
        <f>IFNA(
vlookup(
  $G813,
  '_Working1_'!$B$2:$G2191,
  5,
  0
),
"-"
)</f>
        <v/>
      </c>
      <c r="J813" s="14" t="str">
        <f>IFNA(
vlookup(
  $G813,
  '_Working1_'!$B$2:$G2191,
  6,
  0
),
"-"
)</f>
        <v/>
      </c>
    </row>
    <row r="814" ht="15.75" customHeight="1">
      <c r="A814" s="27"/>
      <c r="B814" s="27"/>
      <c r="C814" s="27"/>
      <c r="D814" s="27" t="str">
        <f t="shared" si="1"/>
        <v/>
      </c>
      <c r="E814" s="14" t="str">
        <f>IF(
A814,
IFNA(
vlookup(
  D814,
  '_Working2_'!$A$3:$B1812,
  2,
  0
),
0
),
"")</f>
        <v/>
      </c>
      <c r="F814" s="14" t="str">
        <f>IF(
A814,
(E814/1000)*vlookup(
B814,
MasterData!$C$2:$G1000,
4,
0
)
,
"")</f>
        <v/>
      </c>
      <c r="G814" s="14" t="str">
        <f t="shared" si="2"/>
        <v/>
      </c>
      <c r="H814" s="14"/>
      <c r="I814" s="14" t="str">
        <f>IFNA(
vlookup(
  $G814,
  '_Working1_'!$B$2:$G2192,
  5,
  0
),
"-"
)</f>
        <v/>
      </c>
      <c r="J814" s="14" t="str">
        <f>IFNA(
vlookup(
  $G814,
  '_Working1_'!$B$2:$G2192,
  6,
  0
),
"-"
)</f>
        <v/>
      </c>
    </row>
    <row r="815" ht="15.75" customHeight="1">
      <c r="A815" s="27"/>
      <c r="B815" s="27"/>
      <c r="C815" s="27"/>
      <c r="D815" s="27" t="str">
        <f t="shared" si="1"/>
        <v/>
      </c>
      <c r="E815" s="14" t="str">
        <f>IF(
A815,
IFNA(
vlookup(
  D815,
  '_Working2_'!$A$3:$B1813,
  2,
  0
),
0
),
"")</f>
        <v/>
      </c>
      <c r="F815" s="14" t="str">
        <f>IF(
A815,
(E815/1000)*vlookup(
B815,
MasterData!$C$2:$G1000,
4,
0
)
,
"")</f>
        <v/>
      </c>
      <c r="G815" s="14" t="str">
        <f t="shared" si="2"/>
        <v/>
      </c>
      <c r="H815" s="14"/>
      <c r="I815" s="14" t="str">
        <f>IFNA(
vlookup(
  $G815,
  '_Working1_'!$B$2:$G2193,
  5,
  0
),
"-"
)</f>
        <v/>
      </c>
      <c r="J815" s="14" t="str">
        <f>IFNA(
vlookup(
  $G815,
  '_Working1_'!$B$2:$G2193,
  6,
  0
),
"-"
)</f>
        <v/>
      </c>
    </row>
    <row r="816" ht="15.75" customHeight="1">
      <c r="A816" s="27"/>
      <c r="B816" s="27"/>
      <c r="C816" s="27"/>
      <c r="D816" s="27" t="str">
        <f t="shared" si="1"/>
        <v/>
      </c>
      <c r="E816" s="14" t="str">
        <f>IF(
A816,
IFNA(
vlookup(
  D816,
  '_Working2_'!$A$3:$B1814,
  2,
  0
),
0
),
"")</f>
        <v/>
      </c>
      <c r="F816" s="14" t="str">
        <f>IF(
A816,
(E816/1000)*vlookup(
B816,
MasterData!$C$2:$G1000,
4,
0
)
,
"")</f>
        <v/>
      </c>
      <c r="G816" s="14" t="str">
        <f t="shared" si="2"/>
        <v/>
      </c>
      <c r="H816" s="14"/>
      <c r="I816" s="14" t="str">
        <f>IFNA(
vlookup(
  $G816,
  '_Working1_'!$B$2:$G2194,
  5,
  0
),
"-"
)</f>
        <v/>
      </c>
      <c r="J816" s="14" t="str">
        <f>IFNA(
vlookup(
  $G816,
  '_Working1_'!$B$2:$G2194,
  6,
  0
),
"-"
)</f>
        <v/>
      </c>
    </row>
    <row r="817" ht="15.75" customHeight="1">
      <c r="A817" s="27"/>
      <c r="B817" s="27"/>
      <c r="C817" s="27"/>
      <c r="D817" s="27" t="str">
        <f t="shared" si="1"/>
        <v/>
      </c>
      <c r="E817" s="14" t="str">
        <f>IF(
A817,
IFNA(
vlookup(
  D817,
  '_Working2_'!$A$3:$B1815,
  2,
  0
),
0
),
"")</f>
        <v/>
      </c>
      <c r="F817" s="14" t="str">
        <f>IF(
A817,
(E817/1000)*vlookup(
B817,
MasterData!$C$2:$G1000,
4,
0
)
,
"")</f>
        <v/>
      </c>
      <c r="G817" s="14" t="str">
        <f t="shared" si="2"/>
        <v/>
      </c>
      <c r="H817" s="14"/>
      <c r="I817" s="14" t="str">
        <f>IFNA(
vlookup(
  $G817,
  '_Working1_'!$B$2:$G2195,
  5,
  0
),
"-"
)</f>
        <v/>
      </c>
      <c r="J817" s="14" t="str">
        <f>IFNA(
vlookup(
  $G817,
  '_Working1_'!$B$2:$G2195,
  6,
  0
),
"-"
)</f>
        <v/>
      </c>
    </row>
    <row r="818" ht="15.75" customHeight="1">
      <c r="A818" s="27"/>
      <c r="B818" s="27"/>
      <c r="C818" s="27"/>
      <c r="D818" s="27" t="str">
        <f t="shared" si="1"/>
        <v/>
      </c>
      <c r="E818" s="14" t="str">
        <f>IF(
A818,
IFNA(
vlookup(
  D818,
  '_Working2_'!$A$3:$B1816,
  2,
  0
),
0
),
"")</f>
        <v/>
      </c>
      <c r="F818" s="14" t="str">
        <f>IF(
A818,
(E818/1000)*vlookup(
B818,
MasterData!$C$2:$G1000,
4,
0
)
,
"")</f>
        <v/>
      </c>
      <c r="G818" s="14" t="str">
        <f t="shared" si="2"/>
        <v/>
      </c>
      <c r="H818" s="14"/>
      <c r="I818" s="14" t="str">
        <f>IFNA(
vlookup(
  $G818,
  '_Working1_'!$B$2:$G2196,
  5,
  0
),
"-"
)</f>
        <v/>
      </c>
      <c r="J818" s="14" t="str">
        <f>IFNA(
vlookup(
  $G818,
  '_Working1_'!$B$2:$G2196,
  6,
  0
),
"-"
)</f>
        <v/>
      </c>
    </row>
    <row r="819" ht="15.75" customHeight="1">
      <c r="A819" s="27"/>
      <c r="B819" s="27"/>
      <c r="C819" s="27"/>
      <c r="D819" s="27" t="str">
        <f t="shared" si="1"/>
        <v/>
      </c>
      <c r="E819" s="14" t="str">
        <f>IF(
A819,
IFNA(
vlookup(
  D819,
  '_Working2_'!$A$3:$B1817,
  2,
  0
),
0
),
"")</f>
        <v/>
      </c>
      <c r="F819" s="14" t="str">
        <f>IF(
A819,
(E819/1000)*vlookup(
B819,
MasterData!$C$2:$G1000,
4,
0
)
,
"")</f>
        <v/>
      </c>
      <c r="G819" s="14" t="str">
        <f t="shared" si="2"/>
        <v/>
      </c>
      <c r="H819" s="14"/>
      <c r="I819" s="14" t="str">
        <f>IFNA(
vlookup(
  $G819,
  '_Working1_'!$B$2:$G2197,
  5,
  0
),
"-"
)</f>
        <v/>
      </c>
      <c r="J819" s="14" t="str">
        <f>IFNA(
vlookup(
  $G819,
  '_Working1_'!$B$2:$G2197,
  6,
  0
),
"-"
)</f>
        <v/>
      </c>
    </row>
    <row r="820" ht="15.75" customHeight="1">
      <c r="A820" s="27"/>
      <c r="B820" s="27"/>
      <c r="C820" s="27"/>
      <c r="D820" s="27" t="str">
        <f t="shared" si="1"/>
        <v/>
      </c>
      <c r="E820" s="14" t="str">
        <f>IF(
A820,
IFNA(
vlookup(
  D820,
  '_Working2_'!$A$3:$B1818,
  2,
  0
),
0
),
"")</f>
        <v/>
      </c>
      <c r="F820" s="14" t="str">
        <f>IF(
A820,
(E820/1000)*vlookup(
B820,
MasterData!$C$2:$G1000,
4,
0
)
,
"")</f>
        <v/>
      </c>
      <c r="G820" s="14" t="str">
        <f t="shared" si="2"/>
        <v/>
      </c>
      <c r="H820" s="14"/>
      <c r="I820" s="14" t="str">
        <f>IFNA(
vlookup(
  $G820,
  '_Working1_'!$B$2:$G2198,
  5,
  0
),
"-"
)</f>
        <v/>
      </c>
      <c r="J820" s="14" t="str">
        <f>IFNA(
vlookup(
  $G820,
  '_Working1_'!$B$2:$G2198,
  6,
  0
),
"-"
)</f>
        <v/>
      </c>
    </row>
    <row r="821" ht="15.75" customHeight="1">
      <c r="A821" s="27"/>
      <c r="B821" s="27"/>
      <c r="C821" s="27"/>
      <c r="D821" s="27" t="str">
        <f t="shared" si="1"/>
        <v/>
      </c>
      <c r="E821" s="14" t="str">
        <f>IF(
A821,
IFNA(
vlookup(
  D821,
  '_Working2_'!$A$3:$B1819,
  2,
  0
),
0
),
"")</f>
        <v/>
      </c>
      <c r="F821" s="14" t="str">
        <f>IF(
A821,
(E821/1000)*vlookup(
B821,
MasterData!$C$2:$G1000,
4,
0
)
,
"")</f>
        <v/>
      </c>
      <c r="G821" s="14" t="str">
        <f t="shared" si="2"/>
        <v/>
      </c>
      <c r="H821" s="14"/>
      <c r="I821" s="14" t="str">
        <f>IFNA(
vlookup(
  $G821,
  '_Working1_'!$B$2:$G2199,
  5,
  0
),
"-"
)</f>
        <v/>
      </c>
      <c r="J821" s="14" t="str">
        <f>IFNA(
vlookup(
  $G821,
  '_Working1_'!$B$2:$G2199,
  6,
  0
),
"-"
)</f>
        <v/>
      </c>
    </row>
    <row r="822" ht="15.75" customHeight="1">
      <c r="A822" s="27"/>
      <c r="B822" s="27"/>
      <c r="C822" s="27"/>
      <c r="D822" s="27" t="str">
        <f t="shared" si="1"/>
        <v/>
      </c>
      <c r="E822" s="14" t="str">
        <f>IF(
A822,
IFNA(
vlookup(
  D822,
  '_Working2_'!$A$3:$B1820,
  2,
  0
),
0
),
"")</f>
        <v/>
      </c>
      <c r="F822" s="14" t="str">
        <f>IF(
A822,
(E822/1000)*vlookup(
B822,
MasterData!$C$2:$G1000,
4,
0
)
,
"")</f>
        <v/>
      </c>
      <c r="G822" s="14" t="str">
        <f t="shared" si="2"/>
        <v/>
      </c>
      <c r="H822" s="14"/>
      <c r="I822" s="14" t="str">
        <f>IFNA(
vlookup(
  $G822,
  '_Working1_'!$B$2:$G2200,
  5,
  0
),
"-"
)</f>
        <v/>
      </c>
      <c r="J822" s="14" t="str">
        <f>IFNA(
vlookup(
  $G822,
  '_Working1_'!$B$2:$G2200,
  6,
  0
),
"-"
)</f>
        <v/>
      </c>
    </row>
    <row r="823" ht="15.75" customHeight="1">
      <c r="A823" s="27"/>
      <c r="B823" s="27"/>
      <c r="C823" s="27"/>
      <c r="D823" s="27" t="str">
        <f t="shared" si="1"/>
        <v/>
      </c>
      <c r="E823" s="14" t="str">
        <f>IF(
A823,
IFNA(
vlookup(
  D823,
  '_Working2_'!$A$3:$B1821,
  2,
  0
),
0
),
"")</f>
        <v/>
      </c>
      <c r="F823" s="14" t="str">
        <f>IF(
A823,
(E823/1000)*vlookup(
B823,
MasterData!$C$2:$G1000,
4,
0
)
,
"")</f>
        <v/>
      </c>
      <c r="G823" s="14" t="str">
        <f t="shared" si="2"/>
        <v/>
      </c>
      <c r="H823" s="14"/>
      <c r="I823" s="14" t="str">
        <f>IFNA(
vlookup(
  $G823,
  '_Working1_'!$B$2:$G2201,
  5,
  0
),
"-"
)</f>
        <v/>
      </c>
      <c r="J823" s="14" t="str">
        <f>IFNA(
vlookup(
  $G823,
  '_Working1_'!$B$2:$G2201,
  6,
  0
),
"-"
)</f>
        <v/>
      </c>
    </row>
    <row r="824" ht="15.75" customHeight="1">
      <c r="A824" s="27"/>
      <c r="B824" s="27"/>
      <c r="C824" s="27"/>
      <c r="D824" s="27" t="str">
        <f t="shared" si="1"/>
        <v/>
      </c>
      <c r="E824" s="14" t="str">
        <f>IF(
A824,
IFNA(
vlookup(
  D824,
  '_Working2_'!$A$3:$B1822,
  2,
  0
),
0
),
"")</f>
        <v/>
      </c>
      <c r="F824" s="14" t="str">
        <f>IF(
A824,
(E824/1000)*vlookup(
B824,
MasterData!$C$2:$G1000,
4,
0
)
,
"")</f>
        <v/>
      </c>
      <c r="G824" s="14" t="str">
        <f t="shared" si="2"/>
        <v/>
      </c>
      <c r="H824" s="14"/>
      <c r="I824" s="14" t="str">
        <f>IFNA(
vlookup(
  $G824,
  '_Working1_'!$B$2:$G2202,
  5,
  0
),
"-"
)</f>
        <v/>
      </c>
      <c r="J824" s="14" t="str">
        <f>IFNA(
vlookup(
  $G824,
  '_Working1_'!$B$2:$G2202,
  6,
  0
),
"-"
)</f>
        <v/>
      </c>
    </row>
    <row r="825" ht="15.75" customHeight="1">
      <c r="A825" s="27"/>
      <c r="B825" s="27"/>
      <c r="C825" s="27"/>
      <c r="D825" s="27" t="str">
        <f t="shared" si="1"/>
        <v/>
      </c>
      <c r="E825" s="14" t="str">
        <f>IF(
A825,
IFNA(
vlookup(
  D825,
  '_Working2_'!$A$3:$B1823,
  2,
  0
),
0
),
"")</f>
        <v/>
      </c>
      <c r="F825" s="14" t="str">
        <f>IF(
A825,
(E825/1000)*vlookup(
B825,
MasterData!$C$2:$G1000,
4,
0
)
,
"")</f>
        <v/>
      </c>
      <c r="G825" s="14" t="str">
        <f t="shared" si="2"/>
        <v/>
      </c>
      <c r="H825" s="14"/>
      <c r="I825" s="14" t="str">
        <f>IFNA(
vlookup(
  $G825,
  '_Working1_'!$B$2:$G2203,
  5,
  0
),
"-"
)</f>
        <v/>
      </c>
      <c r="J825" s="14" t="str">
        <f>IFNA(
vlookup(
  $G825,
  '_Working1_'!$B$2:$G2203,
  6,
  0
),
"-"
)</f>
        <v/>
      </c>
    </row>
    <row r="826" ht="15.75" customHeight="1">
      <c r="A826" s="27"/>
      <c r="B826" s="27"/>
      <c r="C826" s="27"/>
      <c r="D826" s="27" t="str">
        <f t="shared" si="1"/>
        <v/>
      </c>
      <c r="E826" s="14" t="str">
        <f>IF(
A826,
IFNA(
vlookup(
  D826,
  '_Working2_'!$A$3:$B1824,
  2,
  0
),
0
),
"")</f>
        <v/>
      </c>
      <c r="F826" s="14" t="str">
        <f>IF(
A826,
(E826/1000)*vlookup(
B826,
MasterData!$C$2:$G1000,
4,
0
)
,
"")</f>
        <v/>
      </c>
      <c r="G826" s="14" t="str">
        <f t="shared" si="2"/>
        <v/>
      </c>
      <c r="H826" s="14"/>
      <c r="I826" s="14" t="str">
        <f>IFNA(
vlookup(
  $G826,
  '_Working1_'!$B$2:$G2204,
  5,
  0
),
"-"
)</f>
        <v/>
      </c>
      <c r="J826" s="14" t="str">
        <f>IFNA(
vlookup(
  $G826,
  '_Working1_'!$B$2:$G2204,
  6,
  0
),
"-"
)</f>
        <v/>
      </c>
    </row>
    <row r="827" ht="15.75" customHeight="1">
      <c r="A827" s="27"/>
      <c r="B827" s="27"/>
      <c r="C827" s="27"/>
      <c r="D827" s="27" t="str">
        <f t="shared" si="1"/>
        <v/>
      </c>
      <c r="E827" s="14" t="str">
        <f>IF(
A827,
IFNA(
vlookup(
  D827,
  '_Working2_'!$A$3:$B1825,
  2,
  0
),
0
),
"")</f>
        <v/>
      </c>
      <c r="F827" s="14" t="str">
        <f>IF(
A827,
(E827/1000)*vlookup(
B827,
MasterData!$C$2:$G1000,
4,
0
)
,
"")</f>
        <v/>
      </c>
      <c r="G827" s="14" t="str">
        <f t="shared" si="2"/>
        <v/>
      </c>
      <c r="H827" s="14"/>
      <c r="I827" s="14" t="str">
        <f>IFNA(
vlookup(
  $G827,
  '_Working1_'!$B$2:$G2205,
  5,
  0
),
"-"
)</f>
        <v/>
      </c>
      <c r="J827" s="14" t="str">
        <f>IFNA(
vlookup(
  $G827,
  '_Working1_'!$B$2:$G2205,
  6,
  0
),
"-"
)</f>
        <v/>
      </c>
    </row>
    <row r="828" ht="15.75" customHeight="1">
      <c r="A828" s="27"/>
      <c r="B828" s="27"/>
      <c r="C828" s="27"/>
      <c r="D828" s="27" t="str">
        <f t="shared" si="1"/>
        <v/>
      </c>
      <c r="E828" s="14" t="str">
        <f>IF(
A828,
IFNA(
vlookup(
  D828,
  '_Working2_'!$A$3:$B1826,
  2,
  0
),
0
),
"")</f>
        <v/>
      </c>
      <c r="F828" s="14" t="str">
        <f>IF(
A828,
(E828/1000)*vlookup(
B828,
MasterData!$C$2:$G1000,
4,
0
)
,
"")</f>
        <v/>
      </c>
      <c r="G828" s="14" t="str">
        <f t="shared" si="2"/>
        <v/>
      </c>
      <c r="H828" s="14"/>
      <c r="I828" s="14" t="str">
        <f>IFNA(
vlookup(
  $G828,
  '_Working1_'!$B$2:$G2206,
  5,
  0
),
"-"
)</f>
        <v/>
      </c>
      <c r="J828" s="14" t="str">
        <f>IFNA(
vlookup(
  $G828,
  '_Working1_'!$B$2:$G2206,
  6,
  0
),
"-"
)</f>
        <v/>
      </c>
    </row>
    <row r="829" ht="15.75" customHeight="1">
      <c r="A829" s="27"/>
      <c r="B829" s="27"/>
      <c r="C829" s="27"/>
      <c r="D829" s="27" t="str">
        <f t="shared" si="1"/>
        <v/>
      </c>
      <c r="E829" s="14" t="str">
        <f>IF(
A829,
IFNA(
vlookup(
  D829,
  '_Working2_'!$A$3:$B1827,
  2,
  0
),
0
),
"")</f>
        <v/>
      </c>
      <c r="F829" s="14" t="str">
        <f>IF(
A829,
(E829/1000)*vlookup(
B829,
MasterData!$C$2:$G1000,
4,
0
)
,
"")</f>
        <v/>
      </c>
      <c r="G829" s="14" t="str">
        <f t="shared" si="2"/>
        <v/>
      </c>
      <c r="H829" s="14"/>
      <c r="I829" s="14" t="str">
        <f>IFNA(
vlookup(
  $G829,
  '_Working1_'!$B$2:$G2207,
  5,
  0
),
"-"
)</f>
        <v/>
      </c>
      <c r="J829" s="14" t="str">
        <f>IFNA(
vlookup(
  $G829,
  '_Working1_'!$B$2:$G2207,
  6,
  0
),
"-"
)</f>
        <v/>
      </c>
    </row>
    <row r="830" ht="15.75" customHeight="1">
      <c r="A830" s="27"/>
      <c r="B830" s="27"/>
      <c r="C830" s="27"/>
      <c r="D830" s="27" t="str">
        <f t="shared" si="1"/>
        <v/>
      </c>
      <c r="E830" s="14" t="str">
        <f>IF(
A830,
IFNA(
vlookup(
  D830,
  '_Working2_'!$A$3:$B1828,
  2,
  0
),
0
),
"")</f>
        <v/>
      </c>
      <c r="F830" s="14" t="str">
        <f>IF(
A830,
(E830/1000)*vlookup(
B830,
MasterData!$C$2:$G1000,
4,
0
)
,
"")</f>
        <v/>
      </c>
      <c r="G830" s="14" t="str">
        <f t="shared" si="2"/>
        <v/>
      </c>
      <c r="H830" s="14"/>
      <c r="I830" s="14" t="str">
        <f>IFNA(
vlookup(
  $G830,
  '_Working1_'!$B$2:$G2208,
  5,
  0
),
"-"
)</f>
        <v/>
      </c>
      <c r="J830" s="14" t="str">
        <f>IFNA(
vlookup(
  $G830,
  '_Working1_'!$B$2:$G2208,
  6,
  0
),
"-"
)</f>
        <v/>
      </c>
    </row>
    <row r="831" ht="15.75" customHeight="1">
      <c r="A831" s="27"/>
      <c r="B831" s="27"/>
      <c r="C831" s="27"/>
      <c r="D831" s="27" t="str">
        <f t="shared" si="1"/>
        <v/>
      </c>
      <c r="E831" s="14" t="str">
        <f>IF(
A831,
IFNA(
vlookup(
  D831,
  '_Working2_'!$A$3:$B1829,
  2,
  0
),
0
),
"")</f>
        <v/>
      </c>
      <c r="F831" s="14" t="str">
        <f>IF(
A831,
(E831/1000)*vlookup(
B831,
MasterData!$C$2:$G1000,
4,
0
)
,
"")</f>
        <v/>
      </c>
      <c r="G831" s="14" t="str">
        <f t="shared" si="2"/>
        <v/>
      </c>
      <c r="H831" s="14"/>
      <c r="I831" s="14" t="str">
        <f>IFNA(
vlookup(
  $G831,
  '_Working1_'!$B$2:$G2209,
  5,
  0
),
"-"
)</f>
        <v/>
      </c>
      <c r="J831" s="14" t="str">
        <f>IFNA(
vlookup(
  $G831,
  '_Working1_'!$B$2:$G2209,
  6,
  0
),
"-"
)</f>
        <v/>
      </c>
    </row>
    <row r="832" ht="15.75" customHeight="1">
      <c r="A832" s="27"/>
      <c r="B832" s="27"/>
      <c r="C832" s="27"/>
      <c r="D832" s="27" t="str">
        <f t="shared" si="1"/>
        <v/>
      </c>
      <c r="E832" s="14" t="str">
        <f>IF(
A832,
IFNA(
vlookup(
  D832,
  '_Working2_'!$A$3:$B1830,
  2,
  0
),
0
),
"")</f>
        <v/>
      </c>
      <c r="F832" s="14" t="str">
        <f>IF(
A832,
(E832/1000)*vlookup(
B832,
MasterData!$C$2:$G1000,
4,
0
)
,
"")</f>
        <v/>
      </c>
      <c r="G832" s="14" t="str">
        <f t="shared" si="2"/>
        <v/>
      </c>
      <c r="H832" s="14"/>
      <c r="I832" s="14" t="str">
        <f>IFNA(
vlookup(
  $G832,
  '_Working1_'!$B$2:$G2210,
  5,
  0
),
"-"
)</f>
        <v/>
      </c>
      <c r="J832" s="14" t="str">
        <f>IFNA(
vlookup(
  $G832,
  '_Working1_'!$B$2:$G2210,
  6,
  0
),
"-"
)</f>
        <v/>
      </c>
    </row>
    <row r="833" ht="15.75" customHeight="1">
      <c r="A833" s="27"/>
      <c r="B833" s="27"/>
      <c r="C833" s="27"/>
      <c r="D833" s="27" t="str">
        <f t="shared" si="1"/>
        <v/>
      </c>
      <c r="E833" s="14" t="str">
        <f>IF(
A833,
IFNA(
vlookup(
  D833,
  '_Working2_'!$A$3:$B1831,
  2,
  0
),
0
),
"")</f>
        <v/>
      </c>
      <c r="F833" s="14" t="str">
        <f>IF(
A833,
(E833/1000)*vlookup(
B833,
MasterData!$C$2:$G1000,
4,
0
)
,
"")</f>
        <v/>
      </c>
      <c r="G833" s="14" t="str">
        <f t="shared" si="2"/>
        <v/>
      </c>
      <c r="H833" s="14"/>
      <c r="I833" s="14" t="str">
        <f>IFNA(
vlookup(
  $G833,
  '_Working1_'!$B$2:$G2211,
  5,
  0
),
"-"
)</f>
        <v/>
      </c>
      <c r="J833" s="14" t="str">
        <f>IFNA(
vlookup(
  $G833,
  '_Working1_'!$B$2:$G2211,
  6,
  0
),
"-"
)</f>
        <v/>
      </c>
    </row>
    <row r="834" ht="15.75" customHeight="1">
      <c r="A834" s="27"/>
      <c r="B834" s="27"/>
      <c r="C834" s="27"/>
      <c r="D834" s="27" t="str">
        <f t="shared" si="1"/>
        <v/>
      </c>
      <c r="E834" s="14" t="str">
        <f>IF(
A834,
IFNA(
vlookup(
  D834,
  '_Working2_'!$A$3:$B1832,
  2,
  0
),
0
),
"")</f>
        <v/>
      </c>
      <c r="F834" s="14" t="str">
        <f>IF(
A834,
(E834/1000)*vlookup(
B834,
MasterData!$C$2:$G1000,
4,
0
)
,
"")</f>
        <v/>
      </c>
      <c r="G834" s="14" t="str">
        <f t="shared" si="2"/>
        <v/>
      </c>
      <c r="H834" s="14"/>
      <c r="I834" s="14" t="str">
        <f>IFNA(
vlookup(
  $G834,
  '_Working1_'!$B$2:$G2212,
  5,
  0
),
"-"
)</f>
        <v/>
      </c>
      <c r="J834" s="14" t="str">
        <f>IFNA(
vlookup(
  $G834,
  '_Working1_'!$B$2:$G2212,
  6,
  0
),
"-"
)</f>
        <v/>
      </c>
    </row>
    <row r="835" ht="15.75" customHeight="1">
      <c r="A835" s="27"/>
      <c r="B835" s="27"/>
      <c r="C835" s="27"/>
      <c r="D835" s="27" t="str">
        <f t="shared" si="1"/>
        <v/>
      </c>
      <c r="E835" s="14" t="str">
        <f>IF(
A835,
IFNA(
vlookup(
  D835,
  '_Working2_'!$A$3:$B1833,
  2,
  0
),
0
),
"")</f>
        <v/>
      </c>
      <c r="F835" s="14" t="str">
        <f>IF(
A835,
(E835/1000)*vlookup(
B835,
MasterData!$C$2:$G1000,
4,
0
)
,
"")</f>
        <v/>
      </c>
      <c r="G835" s="14" t="str">
        <f t="shared" si="2"/>
        <v/>
      </c>
      <c r="H835" s="14"/>
      <c r="I835" s="14" t="str">
        <f>IFNA(
vlookup(
  $G835,
  '_Working1_'!$B$2:$G2213,
  5,
  0
),
"-"
)</f>
        <v/>
      </c>
      <c r="J835" s="14" t="str">
        <f>IFNA(
vlookup(
  $G835,
  '_Working1_'!$B$2:$G2213,
  6,
  0
),
"-"
)</f>
        <v/>
      </c>
    </row>
    <row r="836" ht="15.75" customHeight="1">
      <c r="A836" s="27"/>
      <c r="B836" s="27"/>
      <c r="C836" s="27"/>
      <c r="D836" s="27" t="str">
        <f t="shared" si="1"/>
        <v/>
      </c>
      <c r="E836" s="14" t="str">
        <f>IF(
A836,
IFNA(
vlookup(
  D836,
  '_Working2_'!$A$3:$B1834,
  2,
  0
),
0
),
"")</f>
        <v/>
      </c>
      <c r="F836" s="14" t="str">
        <f>IF(
A836,
(E836/1000)*vlookup(
B836,
MasterData!$C$2:$G1000,
4,
0
)
,
"")</f>
        <v/>
      </c>
      <c r="G836" s="14" t="str">
        <f t="shared" si="2"/>
        <v/>
      </c>
      <c r="H836" s="14"/>
      <c r="I836" s="14" t="str">
        <f>IFNA(
vlookup(
  $G836,
  '_Working1_'!$B$2:$G2214,
  5,
  0
),
"-"
)</f>
        <v/>
      </c>
      <c r="J836" s="14" t="str">
        <f>IFNA(
vlookup(
  $G836,
  '_Working1_'!$B$2:$G2214,
  6,
  0
),
"-"
)</f>
        <v/>
      </c>
    </row>
    <row r="837" ht="15.75" customHeight="1">
      <c r="A837" s="27"/>
      <c r="B837" s="27"/>
      <c r="C837" s="27"/>
      <c r="D837" s="27" t="str">
        <f t="shared" si="1"/>
        <v/>
      </c>
      <c r="E837" s="14" t="str">
        <f>IF(
A837,
IFNA(
vlookup(
  D837,
  '_Working2_'!$A$3:$B1835,
  2,
  0
),
0
),
"")</f>
        <v/>
      </c>
      <c r="F837" s="14" t="str">
        <f>IF(
A837,
(E837/1000)*vlookup(
B837,
MasterData!$C$2:$G1000,
4,
0
)
,
"")</f>
        <v/>
      </c>
      <c r="G837" s="14" t="str">
        <f t="shared" si="2"/>
        <v/>
      </c>
      <c r="H837" s="14"/>
      <c r="I837" s="14" t="str">
        <f>IFNA(
vlookup(
  $G837,
  '_Working1_'!$B$2:$G2215,
  5,
  0
),
"-"
)</f>
        <v/>
      </c>
      <c r="J837" s="14" t="str">
        <f>IFNA(
vlookup(
  $G837,
  '_Working1_'!$B$2:$G2215,
  6,
  0
),
"-"
)</f>
        <v/>
      </c>
    </row>
    <row r="838" ht="15.75" customHeight="1">
      <c r="A838" s="27"/>
      <c r="B838" s="27"/>
      <c r="C838" s="27"/>
      <c r="D838" s="27" t="str">
        <f t="shared" si="1"/>
        <v/>
      </c>
      <c r="E838" s="14" t="str">
        <f>IF(
A838,
IFNA(
vlookup(
  D838,
  '_Working2_'!$A$3:$B1836,
  2,
  0
),
0
),
"")</f>
        <v/>
      </c>
      <c r="F838" s="14" t="str">
        <f>IF(
A838,
(E838/1000)*vlookup(
B838,
MasterData!$C$2:$G1000,
4,
0
)
,
"")</f>
        <v/>
      </c>
      <c r="G838" s="14" t="str">
        <f t="shared" si="2"/>
        <v/>
      </c>
      <c r="H838" s="14"/>
      <c r="I838" s="14" t="str">
        <f>IFNA(
vlookup(
  $G838,
  '_Working1_'!$B$2:$G2216,
  5,
  0
),
"-"
)</f>
        <v/>
      </c>
      <c r="J838" s="14" t="str">
        <f>IFNA(
vlookup(
  $G838,
  '_Working1_'!$B$2:$G2216,
  6,
  0
),
"-"
)</f>
        <v/>
      </c>
    </row>
    <row r="839" ht="15.75" customHeight="1">
      <c r="A839" s="27"/>
      <c r="B839" s="27"/>
      <c r="C839" s="27"/>
      <c r="D839" s="27" t="str">
        <f t="shared" si="1"/>
        <v/>
      </c>
      <c r="E839" s="14" t="str">
        <f>IF(
A839,
IFNA(
vlookup(
  D839,
  '_Working2_'!$A$3:$B1837,
  2,
  0
),
0
),
"")</f>
        <v/>
      </c>
      <c r="F839" s="14" t="str">
        <f>IF(
A839,
(E839/1000)*vlookup(
B839,
MasterData!$C$2:$G1000,
4,
0
)
,
"")</f>
        <v/>
      </c>
      <c r="G839" s="14" t="str">
        <f t="shared" si="2"/>
        <v/>
      </c>
      <c r="H839" s="14"/>
      <c r="I839" s="14" t="str">
        <f>IFNA(
vlookup(
  $G839,
  '_Working1_'!$B$2:$G2217,
  5,
  0
),
"-"
)</f>
        <v/>
      </c>
      <c r="J839" s="14" t="str">
        <f>IFNA(
vlookup(
  $G839,
  '_Working1_'!$B$2:$G2217,
  6,
  0
),
"-"
)</f>
        <v/>
      </c>
    </row>
    <row r="840" ht="15.75" customHeight="1">
      <c r="A840" s="27"/>
      <c r="B840" s="27"/>
      <c r="C840" s="27"/>
      <c r="D840" s="27" t="str">
        <f t="shared" si="1"/>
        <v/>
      </c>
      <c r="E840" s="14" t="str">
        <f>IF(
A840,
IFNA(
vlookup(
  D840,
  '_Working2_'!$A$3:$B1838,
  2,
  0
),
0
),
"")</f>
        <v/>
      </c>
      <c r="F840" s="14" t="str">
        <f>IF(
A840,
(E840/1000)*vlookup(
B840,
MasterData!$C$2:$G1000,
4,
0
)
,
"")</f>
        <v/>
      </c>
      <c r="G840" s="14" t="str">
        <f t="shared" si="2"/>
        <v/>
      </c>
      <c r="H840" s="14"/>
      <c r="I840" s="14" t="str">
        <f>IFNA(
vlookup(
  $G840,
  '_Working1_'!$B$2:$G2218,
  5,
  0
),
"-"
)</f>
        <v/>
      </c>
      <c r="J840" s="14" t="str">
        <f>IFNA(
vlookup(
  $G840,
  '_Working1_'!$B$2:$G2218,
  6,
  0
),
"-"
)</f>
        <v/>
      </c>
    </row>
    <row r="841" ht="15.75" customHeight="1">
      <c r="A841" s="27"/>
      <c r="B841" s="27"/>
      <c r="C841" s="27"/>
      <c r="D841" s="27" t="str">
        <f t="shared" si="1"/>
        <v/>
      </c>
      <c r="E841" s="14" t="str">
        <f>IF(
A841,
IFNA(
vlookup(
  D841,
  '_Working2_'!$A$3:$B1839,
  2,
  0
),
0
),
"")</f>
        <v/>
      </c>
      <c r="F841" s="14" t="str">
        <f>IF(
A841,
(E841/1000)*vlookup(
B841,
MasterData!$C$2:$G1000,
4,
0
)
,
"")</f>
        <v/>
      </c>
      <c r="G841" s="14" t="str">
        <f t="shared" si="2"/>
        <v/>
      </c>
      <c r="H841" s="14"/>
      <c r="I841" s="14" t="str">
        <f>IFNA(
vlookup(
  $G841,
  '_Working1_'!$B$2:$G2219,
  5,
  0
),
"-"
)</f>
        <v/>
      </c>
      <c r="J841" s="14" t="str">
        <f>IFNA(
vlookup(
  $G841,
  '_Working1_'!$B$2:$G2219,
  6,
  0
),
"-"
)</f>
        <v/>
      </c>
    </row>
    <row r="842" ht="15.75" customHeight="1">
      <c r="A842" s="27"/>
      <c r="B842" s="27"/>
      <c r="C842" s="27"/>
      <c r="D842" s="27" t="str">
        <f t="shared" si="1"/>
        <v/>
      </c>
      <c r="E842" s="14" t="str">
        <f>IF(
A842,
IFNA(
vlookup(
  D842,
  '_Working2_'!$A$3:$B1840,
  2,
  0
),
0
),
"")</f>
        <v/>
      </c>
      <c r="F842" s="14" t="str">
        <f>IF(
A842,
(E842/1000)*vlookup(
B842,
MasterData!$C$2:$G1000,
4,
0
)
,
"")</f>
        <v/>
      </c>
      <c r="G842" s="14" t="str">
        <f t="shared" si="2"/>
        <v/>
      </c>
      <c r="H842" s="14"/>
      <c r="I842" s="14" t="str">
        <f>IFNA(
vlookup(
  $G842,
  '_Working1_'!$B$2:$G2220,
  5,
  0
),
"-"
)</f>
        <v/>
      </c>
      <c r="J842" s="14" t="str">
        <f>IFNA(
vlookup(
  $G842,
  '_Working1_'!$B$2:$G2220,
  6,
  0
),
"-"
)</f>
        <v/>
      </c>
    </row>
    <row r="843" ht="15.75" customHeight="1">
      <c r="A843" s="27"/>
      <c r="B843" s="27"/>
      <c r="C843" s="27"/>
      <c r="D843" s="27" t="str">
        <f t="shared" si="1"/>
        <v/>
      </c>
      <c r="E843" s="14" t="str">
        <f>IF(
A843,
IFNA(
vlookup(
  D843,
  '_Working2_'!$A$3:$B1841,
  2,
  0
),
0
),
"")</f>
        <v/>
      </c>
      <c r="F843" s="14" t="str">
        <f>IF(
A843,
(E843/1000)*vlookup(
B843,
MasterData!$C$2:$G1000,
4,
0
)
,
"")</f>
        <v/>
      </c>
      <c r="G843" s="14" t="str">
        <f t="shared" si="2"/>
        <v/>
      </c>
      <c r="H843" s="14"/>
      <c r="I843" s="14" t="str">
        <f>IFNA(
vlookup(
  $G843,
  '_Working1_'!$B$2:$G2221,
  5,
  0
),
"-"
)</f>
        <v/>
      </c>
      <c r="J843" s="14" t="str">
        <f>IFNA(
vlookup(
  $G843,
  '_Working1_'!$B$2:$G2221,
  6,
  0
),
"-"
)</f>
        <v/>
      </c>
    </row>
    <row r="844" ht="15.75" customHeight="1">
      <c r="A844" s="27"/>
      <c r="B844" s="27"/>
      <c r="C844" s="27"/>
      <c r="D844" s="27" t="str">
        <f t="shared" si="1"/>
        <v/>
      </c>
      <c r="E844" s="14" t="str">
        <f>IF(
A844,
IFNA(
vlookup(
  D844,
  '_Working2_'!$A$3:$B1842,
  2,
  0
),
0
),
"")</f>
        <v/>
      </c>
      <c r="F844" s="14" t="str">
        <f>IF(
A844,
(E844/1000)*vlookup(
B844,
MasterData!$C$2:$G1000,
4,
0
)
,
"")</f>
        <v/>
      </c>
      <c r="G844" s="14" t="str">
        <f t="shared" si="2"/>
        <v/>
      </c>
      <c r="H844" s="14"/>
      <c r="I844" s="14" t="str">
        <f>IFNA(
vlookup(
  $G844,
  '_Working1_'!$B$2:$G2222,
  5,
  0
),
"-"
)</f>
        <v/>
      </c>
      <c r="J844" s="14" t="str">
        <f>IFNA(
vlookup(
  $G844,
  '_Working1_'!$B$2:$G2222,
  6,
  0
),
"-"
)</f>
        <v/>
      </c>
    </row>
    <row r="845" ht="15.75" customHeight="1">
      <c r="A845" s="27"/>
      <c r="B845" s="27"/>
      <c r="C845" s="27"/>
      <c r="D845" s="27" t="str">
        <f t="shared" si="1"/>
        <v/>
      </c>
      <c r="E845" s="14" t="str">
        <f>IF(
A845,
IFNA(
vlookup(
  D845,
  '_Working2_'!$A$3:$B1843,
  2,
  0
),
0
),
"")</f>
        <v/>
      </c>
      <c r="F845" s="14" t="str">
        <f>IF(
A845,
(E845/1000)*vlookup(
B845,
MasterData!$C$2:$G1000,
4,
0
)
,
"")</f>
        <v/>
      </c>
      <c r="G845" s="14" t="str">
        <f t="shared" si="2"/>
        <v/>
      </c>
      <c r="H845" s="14"/>
      <c r="I845" s="14" t="str">
        <f>IFNA(
vlookup(
  $G845,
  '_Working1_'!$B$2:$G2223,
  5,
  0
),
"-"
)</f>
        <v/>
      </c>
      <c r="J845" s="14" t="str">
        <f>IFNA(
vlookup(
  $G845,
  '_Working1_'!$B$2:$G2223,
  6,
  0
),
"-"
)</f>
        <v/>
      </c>
    </row>
    <row r="846" ht="15.75" customHeight="1">
      <c r="A846" s="27"/>
      <c r="B846" s="27"/>
      <c r="C846" s="27"/>
      <c r="D846" s="27" t="str">
        <f t="shared" si="1"/>
        <v/>
      </c>
      <c r="E846" s="14" t="str">
        <f>IF(
A846,
IFNA(
vlookup(
  D846,
  '_Working2_'!$A$3:$B1844,
  2,
  0
),
0
),
"")</f>
        <v/>
      </c>
      <c r="F846" s="14" t="str">
        <f>IF(
A846,
(E846/1000)*vlookup(
B846,
MasterData!$C$2:$G1000,
4,
0
)
,
"")</f>
        <v/>
      </c>
      <c r="G846" s="14" t="str">
        <f t="shared" si="2"/>
        <v/>
      </c>
      <c r="H846" s="14"/>
      <c r="I846" s="14" t="str">
        <f>IFNA(
vlookup(
  $G846,
  '_Working1_'!$B$2:$G2224,
  5,
  0
),
"-"
)</f>
        <v/>
      </c>
      <c r="J846" s="14" t="str">
        <f>IFNA(
vlookup(
  $G846,
  '_Working1_'!$B$2:$G2224,
  6,
  0
),
"-"
)</f>
        <v/>
      </c>
    </row>
    <row r="847" ht="15.75" customHeight="1">
      <c r="A847" s="27"/>
      <c r="B847" s="27"/>
      <c r="C847" s="27"/>
      <c r="D847" s="27" t="str">
        <f t="shared" si="1"/>
        <v/>
      </c>
      <c r="E847" s="14" t="str">
        <f>IF(
A847,
IFNA(
vlookup(
  D847,
  '_Working2_'!$A$3:$B1845,
  2,
  0
),
0
),
"")</f>
        <v/>
      </c>
      <c r="F847" s="14" t="str">
        <f>IF(
A847,
(E847/1000)*vlookup(
B847,
MasterData!$C$2:$G1000,
4,
0
)
,
"")</f>
        <v/>
      </c>
      <c r="G847" s="14" t="str">
        <f t="shared" si="2"/>
        <v/>
      </c>
      <c r="H847" s="14"/>
      <c r="I847" s="14" t="str">
        <f>IFNA(
vlookup(
  $G847,
  '_Working1_'!$B$2:$G2225,
  5,
  0
),
"-"
)</f>
        <v/>
      </c>
      <c r="J847" s="14" t="str">
        <f>IFNA(
vlookup(
  $G847,
  '_Working1_'!$B$2:$G2225,
  6,
  0
),
"-"
)</f>
        <v/>
      </c>
    </row>
    <row r="848" ht="15.75" customHeight="1">
      <c r="A848" s="27"/>
      <c r="B848" s="27"/>
      <c r="C848" s="27"/>
      <c r="D848" s="27" t="str">
        <f t="shared" si="1"/>
        <v/>
      </c>
      <c r="E848" s="14" t="str">
        <f>IF(
A848,
IFNA(
vlookup(
  D848,
  '_Working2_'!$A$3:$B1846,
  2,
  0
),
0
),
"")</f>
        <v/>
      </c>
      <c r="F848" s="14" t="str">
        <f>IF(
A848,
(E848/1000)*vlookup(
B848,
MasterData!$C$2:$G1000,
4,
0
)
,
"")</f>
        <v/>
      </c>
      <c r="G848" s="14" t="str">
        <f t="shared" si="2"/>
        <v/>
      </c>
      <c r="H848" s="14"/>
      <c r="I848" s="14" t="str">
        <f>IFNA(
vlookup(
  $G848,
  '_Working1_'!$B$2:$G2226,
  5,
  0
),
"-"
)</f>
        <v/>
      </c>
      <c r="J848" s="14" t="str">
        <f>IFNA(
vlookup(
  $G848,
  '_Working1_'!$B$2:$G2226,
  6,
  0
),
"-"
)</f>
        <v/>
      </c>
    </row>
    <row r="849" ht="15.75" customHeight="1">
      <c r="A849" s="27"/>
      <c r="B849" s="27"/>
      <c r="C849" s="27"/>
      <c r="D849" s="27" t="str">
        <f t="shared" si="1"/>
        <v/>
      </c>
      <c r="E849" s="14" t="str">
        <f>IF(
A849,
IFNA(
vlookup(
  D849,
  '_Working2_'!$A$3:$B1847,
  2,
  0
),
0
),
"")</f>
        <v/>
      </c>
      <c r="F849" s="14" t="str">
        <f>IF(
A849,
(E849/1000)*vlookup(
B849,
MasterData!$C$2:$G1000,
4,
0
)
,
"")</f>
        <v/>
      </c>
      <c r="G849" s="14" t="str">
        <f t="shared" si="2"/>
        <v/>
      </c>
      <c r="H849" s="14"/>
      <c r="I849" s="14" t="str">
        <f>IFNA(
vlookup(
  $G849,
  '_Working1_'!$B$2:$G2227,
  5,
  0
),
"-"
)</f>
        <v/>
      </c>
      <c r="J849" s="14" t="str">
        <f>IFNA(
vlookup(
  $G849,
  '_Working1_'!$B$2:$G2227,
  6,
  0
),
"-"
)</f>
        <v/>
      </c>
    </row>
    <row r="850" ht="15.75" customHeight="1">
      <c r="A850" s="27"/>
      <c r="B850" s="27"/>
      <c r="C850" s="27"/>
      <c r="D850" s="27" t="str">
        <f t="shared" si="1"/>
        <v/>
      </c>
      <c r="E850" s="14" t="str">
        <f>IF(
A850,
IFNA(
vlookup(
  D850,
  '_Working2_'!$A$3:$B1848,
  2,
  0
),
0
),
"")</f>
        <v/>
      </c>
      <c r="F850" s="14" t="str">
        <f>IF(
A850,
(E850/1000)*vlookup(
B850,
MasterData!$C$2:$G1000,
4,
0
)
,
"")</f>
        <v/>
      </c>
      <c r="G850" s="14" t="str">
        <f t="shared" si="2"/>
        <v/>
      </c>
      <c r="H850" s="14"/>
      <c r="I850" s="14" t="str">
        <f>IFNA(
vlookup(
  $G850,
  '_Working1_'!$B$2:$G2228,
  5,
  0
),
"-"
)</f>
        <v/>
      </c>
      <c r="J850" s="14" t="str">
        <f>IFNA(
vlookup(
  $G850,
  '_Working1_'!$B$2:$G2228,
  6,
  0
),
"-"
)</f>
        <v/>
      </c>
    </row>
    <row r="851" ht="15.75" customHeight="1">
      <c r="A851" s="27"/>
      <c r="B851" s="27"/>
      <c r="C851" s="27"/>
      <c r="D851" s="27" t="str">
        <f t="shared" si="1"/>
        <v/>
      </c>
      <c r="E851" s="14" t="str">
        <f>IF(
A851,
IFNA(
vlookup(
  D851,
  '_Working2_'!$A$3:$B1849,
  2,
  0
),
0
),
"")</f>
        <v/>
      </c>
      <c r="F851" s="14" t="str">
        <f>IF(
A851,
(E851/1000)*vlookup(
B851,
MasterData!$C$2:$G1000,
4,
0
)
,
"")</f>
        <v/>
      </c>
      <c r="G851" s="14" t="str">
        <f t="shared" si="2"/>
        <v/>
      </c>
      <c r="H851" s="14"/>
      <c r="I851" s="14" t="str">
        <f>IFNA(
vlookup(
  $G851,
  '_Working1_'!$B$2:$G2229,
  5,
  0
),
"-"
)</f>
        <v/>
      </c>
      <c r="J851" s="14" t="str">
        <f>IFNA(
vlookup(
  $G851,
  '_Working1_'!$B$2:$G2229,
  6,
  0
),
"-"
)</f>
        <v/>
      </c>
    </row>
    <row r="852" ht="15.75" customHeight="1">
      <c r="A852" s="27"/>
      <c r="B852" s="27"/>
      <c r="C852" s="27"/>
      <c r="D852" s="27" t="str">
        <f t="shared" si="1"/>
        <v/>
      </c>
      <c r="E852" s="14" t="str">
        <f>IF(
A852,
IFNA(
vlookup(
  D852,
  '_Working2_'!$A$3:$B1850,
  2,
  0
),
0
),
"")</f>
        <v/>
      </c>
      <c r="F852" s="14" t="str">
        <f>IF(
A852,
(E852/1000)*vlookup(
B852,
MasterData!$C$2:$G1000,
4,
0
)
,
"")</f>
        <v/>
      </c>
      <c r="G852" s="14" t="str">
        <f t="shared" si="2"/>
        <v/>
      </c>
      <c r="H852" s="14"/>
      <c r="I852" s="14" t="str">
        <f>IFNA(
vlookup(
  $G852,
  '_Working1_'!$B$2:$G2230,
  5,
  0
),
"-"
)</f>
        <v/>
      </c>
      <c r="J852" s="14" t="str">
        <f>IFNA(
vlookup(
  $G852,
  '_Working1_'!$B$2:$G2230,
  6,
  0
),
"-"
)</f>
        <v/>
      </c>
    </row>
    <row r="853" ht="15.75" customHeight="1">
      <c r="A853" s="27"/>
      <c r="B853" s="27"/>
      <c r="C853" s="27"/>
      <c r="D853" s="27" t="str">
        <f t="shared" si="1"/>
        <v/>
      </c>
      <c r="E853" s="14" t="str">
        <f>IF(
A853,
IFNA(
vlookup(
  D853,
  '_Working2_'!$A$3:$B1851,
  2,
  0
),
0
),
"")</f>
        <v/>
      </c>
      <c r="F853" s="14" t="str">
        <f>IF(
A853,
(E853/1000)*vlookup(
B853,
MasterData!$C$2:$G1000,
4,
0
)
,
"")</f>
        <v/>
      </c>
      <c r="G853" s="14" t="str">
        <f t="shared" si="2"/>
        <v/>
      </c>
      <c r="H853" s="14"/>
      <c r="I853" s="14" t="str">
        <f>IFNA(
vlookup(
  $G853,
  '_Working1_'!$B$2:$G2231,
  5,
  0
),
"-"
)</f>
        <v/>
      </c>
      <c r="J853" s="14" t="str">
        <f>IFNA(
vlookup(
  $G853,
  '_Working1_'!$B$2:$G2231,
  6,
  0
),
"-"
)</f>
        <v/>
      </c>
    </row>
    <row r="854" ht="15.75" customHeight="1">
      <c r="A854" s="27"/>
      <c r="B854" s="27"/>
      <c r="C854" s="27"/>
      <c r="D854" s="27" t="str">
        <f t="shared" si="1"/>
        <v/>
      </c>
      <c r="E854" s="14" t="str">
        <f>IF(
A854,
IFNA(
vlookup(
  D854,
  '_Working2_'!$A$3:$B1852,
  2,
  0
),
0
),
"")</f>
        <v/>
      </c>
      <c r="F854" s="14" t="str">
        <f>IF(
A854,
(E854/1000)*vlookup(
B854,
MasterData!$C$2:$G1000,
4,
0
)
,
"")</f>
        <v/>
      </c>
      <c r="G854" s="14" t="str">
        <f t="shared" si="2"/>
        <v/>
      </c>
      <c r="H854" s="14"/>
      <c r="I854" s="14" t="str">
        <f>IFNA(
vlookup(
  $G854,
  '_Working1_'!$B$2:$G2232,
  5,
  0
),
"-"
)</f>
        <v/>
      </c>
      <c r="J854" s="14" t="str">
        <f>IFNA(
vlookup(
  $G854,
  '_Working1_'!$B$2:$G2232,
  6,
  0
),
"-"
)</f>
        <v/>
      </c>
    </row>
    <row r="855" ht="15.75" customHeight="1">
      <c r="A855" s="27"/>
      <c r="B855" s="27"/>
      <c r="C855" s="27"/>
      <c r="D855" s="27" t="str">
        <f t="shared" si="1"/>
        <v/>
      </c>
      <c r="E855" s="14" t="str">
        <f>IF(
A855,
IFNA(
vlookup(
  D855,
  '_Working2_'!$A$3:$B1853,
  2,
  0
),
0
),
"")</f>
        <v/>
      </c>
      <c r="F855" s="14" t="str">
        <f>IF(
A855,
(E855/1000)*vlookup(
B855,
MasterData!$C$2:$G1000,
4,
0
)
,
"")</f>
        <v/>
      </c>
      <c r="G855" s="14" t="str">
        <f t="shared" si="2"/>
        <v/>
      </c>
      <c r="H855" s="14"/>
      <c r="I855" s="14" t="str">
        <f>IFNA(
vlookup(
  $G855,
  '_Working1_'!$B$2:$G2233,
  5,
  0
),
"-"
)</f>
        <v/>
      </c>
      <c r="J855" s="14" t="str">
        <f>IFNA(
vlookup(
  $G855,
  '_Working1_'!$B$2:$G2233,
  6,
  0
),
"-"
)</f>
        <v/>
      </c>
    </row>
    <row r="856" ht="15.75" customHeight="1">
      <c r="A856" s="27"/>
      <c r="B856" s="27"/>
      <c r="C856" s="27"/>
      <c r="D856" s="27" t="str">
        <f t="shared" si="1"/>
        <v/>
      </c>
      <c r="E856" s="14" t="str">
        <f>IF(
A856,
IFNA(
vlookup(
  D856,
  '_Working2_'!$A$3:$B1854,
  2,
  0
),
0
),
"")</f>
        <v/>
      </c>
      <c r="F856" s="14" t="str">
        <f>IF(
A856,
(E856/1000)*vlookup(
B856,
MasterData!$C$2:$G1000,
4,
0
)
,
"")</f>
        <v/>
      </c>
      <c r="G856" s="14" t="str">
        <f t="shared" si="2"/>
        <v/>
      </c>
      <c r="H856" s="14"/>
      <c r="I856" s="14" t="str">
        <f>IFNA(
vlookup(
  $G856,
  '_Working1_'!$B$2:$G2234,
  5,
  0
),
"-"
)</f>
        <v/>
      </c>
      <c r="J856" s="14" t="str">
        <f>IFNA(
vlookup(
  $G856,
  '_Working1_'!$B$2:$G2234,
  6,
  0
),
"-"
)</f>
        <v/>
      </c>
    </row>
    <row r="857" ht="15.75" customHeight="1">
      <c r="A857" s="27"/>
      <c r="B857" s="27"/>
      <c r="C857" s="27"/>
      <c r="D857" s="27" t="str">
        <f t="shared" si="1"/>
        <v/>
      </c>
      <c r="E857" s="14" t="str">
        <f>IF(
A857,
IFNA(
vlookup(
  D857,
  '_Working2_'!$A$3:$B1855,
  2,
  0
),
0
),
"")</f>
        <v/>
      </c>
      <c r="F857" s="14" t="str">
        <f>IF(
A857,
(E857/1000)*vlookup(
B857,
MasterData!$C$2:$G1000,
4,
0
)
,
"")</f>
        <v/>
      </c>
      <c r="G857" s="14" t="str">
        <f t="shared" si="2"/>
        <v/>
      </c>
      <c r="H857" s="14"/>
      <c r="I857" s="14" t="str">
        <f>IFNA(
vlookup(
  $G857,
  '_Working1_'!$B$2:$G2235,
  5,
  0
),
"-"
)</f>
        <v/>
      </c>
      <c r="J857" s="14" t="str">
        <f>IFNA(
vlookup(
  $G857,
  '_Working1_'!$B$2:$G2235,
  6,
  0
),
"-"
)</f>
        <v/>
      </c>
    </row>
    <row r="858" ht="15.75" customHeight="1">
      <c r="A858" s="27"/>
      <c r="B858" s="27"/>
      <c r="C858" s="27"/>
      <c r="D858" s="27" t="str">
        <f t="shared" si="1"/>
        <v/>
      </c>
      <c r="E858" s="14" t="str">
        <f>IF(
A858,
IFNA(
vlookup(
  D858,
  '_Working2_'!$A$3:$B1856,
  2,
  0
),
0
),
"")</f>
        <v/>
      </c>
      <c r="F858" s="14" t="str">
        <f>IF(
A858,
(E858/1000)*vlookup(
B858,
MasterData!$C$2:$G1000,
4,
0
)
,
"")</f>
        <v/>
      </c>
      <c r="G858" s="14" t="str">
        <f t="shared" si="2"/>
        <v/>
      </c>
      <c r="H858" s="14"/>
      <c r="I858" s="14" t="str">
        <f>IFNA(
vlookup(
  $G858,
  '_Working1_'!$B$2:$G2236,
  5,
  0
),
"-"
)</f>
        <v/>
      </c>
      <c r="J858" s="14" t="str">
        <f>IFNA(
vlookup(
  $G858,
  '_Working1_'!$B$2:$G2236,
  6,
  0
),
"-"
)</f>
        <v/>
      </c>
    </row>
    <row r="859" ht="15.75" customHeight="1">
      <c r="A859" s="27"/>
      <c r="B859" s="27"/>
      <c r="C859" s="27"/>
      <c r="D859" s="27" t="str">
        <f t="shared" si="1"/>
        <v/>
      </c>
      <c r="E859" s="14" t="str">
        <f>IF(
A859,
IFNA(
vlookup(
  D859,
  '_Working2_'!$A$3:$B1857,
  2,
  0
),
0
),
"")</f>
        <v/>
      </c>
      <c r="F859" s="14" t="str">
        <f>IF(
A859,
(E859/1000)*vlookup(
B859,
MasterData!$C$2:$G1000,
4,
0
)
,
"")</f>
        <v/>
      </c>
      <c r="G859" s="14" t="str">
        <f t="shared" si="2"/>
        <v/>
      </c>
      <c r="H859" s="14"/>
      <c r="I859" s="14" t="str">
        <f>IFNA(
vlookup(
  $G859,
  '_Working1_'!$B$2:$G2237,
  5,
  0
),
"-"
)</f>
        <v/>
      </c>
      <c r="J859" s="14" t="str">
        <f>IFNA(
vlookup(
  $G859,
  '_Working1_'!$B$2:$G2237,
  6,
  0
),
"-"
)</f>
        <v/>
      </c>
    </row>
    <row r="860" ht="15.75" customHeight="1">
      <c r="A860" s="27"/>
      <c r="B860" s="27"/>
      <c r="C860" s="27"/>
      <c r="D860" s="27" t="str">
        <f t="shared" si="1"/>
        <v/>
      </c>
      <c r="E860" s="14" t="str">
        <f>IF(
A860,
IFNA(
vlookup(
  D860,
  '_Working2_'!$A$3:$B1858,
  2,
  0
),
0
),
"")</f>
        <v/>
      </c>
      <c r="F860" s="14" t="str">
        <f>IF(
A860,
(E860/1000)*vlookup(
B860,
MasterData!$C$2:$G1000,
4,
0
)
,
"")</f>
        <v/>
      </c>
      <c r="G860" s="14" t="str">
        <f t="shared" si="2"/>
        <v/>
      </c>
      <c r="H860" s="14"/>
      <c r="I860" s="14" t="str">
        <f>IFNA(
vlookup(
  $G860,
  '_Working1_'!$B$2:$G2238,
  5,
  0
),
"-"
)</f>
        <v/>
      </c>
      <c r="J860" s="14" t="str">
        <f>IFNA(
vlookup(
  $G860,
  '_Working1_'!$B$2:$G2238,
  6,
  0
),
"-"
)</f>
        <v/>
      </c>
    </row>
    <row r="861" ht="15.75" customHeight="1">
      <c r="A861" s="27"/>
      <c r="B861" s="27"/>
      <c r="C861" s="27"/>
      <c r="D861" s="27" t="str">
        <f t="shared" si="1"/>
        <v/>
      </c>
      <c r="E861" s="14" t="str">
        <f>IF(
A861,
IFNA(
vlookup(
  D861,
  '_Working2_'!$A$3:$B1859,
  2,
  0
),
0
),
"")</f>
        <v/>
      </c>
      <c r="F861" s="14" t="str">
        <f>IF(
A861,
(E861/1000)*vlookup(
B861,
MasterData!$C$2:$G1000,
4,
0
)
,
"")</f>
        <v/>
      </c>
      <c r="G861" s="14" t="str">
        <f t="shared" si="2"/>
        <v/>
      </c>
      <c r="H861" s="14"/>
      <c r="I861" s="14" t="str">
        <f>IFNA(
vlookup(
  $G861,
  '_Working1_'!$B$2:$G2239,
  5,
  0
),
"-"
)</f>
        <v/>
      </c>
      <c r="J861" s="14" t="str">
        <f>IFNA(
vlookup(
  $G861,
  '_Working1_'!$B$2:$G2239,
  6,
  0
),
"-"
)</f>
        <v/>
      </c>
    </row>
    <row r="862" ht="15.75" customHeight="1">
      <c r="A862" s="27"/>
      <c r="B862" s="27"/>
      <c r="C862" s="27"/>
      <c r="D862" s="27" t="str">
        <f t="shared" si="1"/>
        <v/>
      </c>
      <c r="E862" s="14" t="str">
        <f>IF(
A862,
IFNA(
vlookup(
  D862,
  '_Working2_'!$A$3:$B1860,
  2,
  0
),
0
),
"")</f>
        <v/>
      </c>
      <c r="F862" s="14" t="str">
        <f>IF(
A862,
(E862/1000)*vlookup(
B862,
MasterData!$C$2:$G1000,
4,
0
)
,
"")</f>
        <v/>
      </c>
      <c r="G862" s="14" t="str">
        <f t="shared" si="2"/>
        <v/>
      </c>
      <c r="H862" s="14"/>
      <c r="I862" s="14" t="str">
        <f>IFNA(
vlookup(
  $G862,
  '_Working1_'!$B$2:$G2240,
  5,
  0
),
"-"
)</f>
        <v/>
      </c>
      <c r="J862" s="14" t="str">
        <f>IFNA(
vlookup(
  $G862,
  '_Working1_'!$B$2:$G2240,
  6,
  0
),
"-"
)</f>
        <v/>
      </c>
    </row>
    <row r="863" ht="15.75" customHeight="1">
      <c r="A863" s="27"/>
      <c r="B863" s="27"/>
      <c r="C863" s="27"/>
      <c r="D863" s="27" t="str">
        <f t="shared" si="1"/>
        <v/>
      </c>
      <c r="E863" s="14" t="str">
        <f>IF(
A863,
IFNA(
vlookup(
  D863,
  '_Working2_'!$A$3:$B1861,
  2,
  0
),
0
),
"")</f>
        <v/>
      </c>
      <c r="F863" s="14" t="str">
        <f>IF(
A863,
(E863/1000)*vlookup(
B863,
MasterData!$C$2:$G1000,
4,
0
)
,
"")</f>
        <v/>
      </c>
      <c r="G863" s="14" t="str">
        <f t="shared" si="2"/>
        <v/>
      </c>
      <c r="H863" s="14"/>
      <c r="I863" s="14" t="str">
        <f>IFNA(
vlookup(
  $G863,
  '_Working1_'!$B$2:$G2241,
  5,
  0
),
"-"
)</f>
        <v/>
      </c>
      <c r="J863" s="14" t="str">
        <f>IFNA(
vlookup(
  $G863,
  '_Working1_'!$B$2:$G2241,
  6,
  0
),
"-"
)</f>
        <v/>
      </c>
    </row>
    <row r="864" ht="15.75" customHeight="1">
      <c r="A864" s="27"/>
      <c r="B864" s="27"/>
      <c r="C864" s="27"/>
      <c r="D864" s="27" t="str">
        <f t="shared" si="1"/>
        <v/>
      </c>
      <c r="E864" s="14" t="str">
        <f>IF(
A864,
IFNA(
vlookup(
  D864,
  '_Working2_'!$A$3:$B1862,
  2,
  0
),
0
),
"")</f>
        <v/>
      </c>
      <c r="F864" s="14" t="str">
        <f>IF(
A864,
(E864/1000)*vlookup(
B864,
MasterData!$C$2:$G1000,
4,
0
)
,
"")</f>
        <v/>
      </c>
      <c r="G864" s="14" t="str">
        <f t="shared" si="2"/>
        <v/>
      </c>
      <c r="H864" s="14"/>
      <c r="I864" s="14" t="str">
        <f>IFNA(
vlookup(
  $G864,
  '_Working1_'!$B$2:$G2242,
  5,
  0
),
"-"
)</f>
        <v/>
      </c>
      <c r="J864" s="14" t="str">
        <f>IFNA(
vlookup(
  $G864,
  '_Working1_'!$B$2:$G2242,
  6,
  0
),
"-"
)</f>
        <v/>
      </c>
    </row>
    <row r="865" ht="15.75" customHeight="1">
      <c r="A865" s="27"/>
      <c r="B865" s="27"/>
      <c r="C865" s="27"/>
      <c r="D865" s="27" t="str">
        <f t="shared" si="1"/>
        <v/>
      </c>
      <c r="E865" s="14" t="str">
        <f>IF(
A865,
IFNA(
vlookup(
  D865,
  '_Working2_'!$A$3:$B1863,
  2,
  0
),
0
),
"")</f>
        <v/>
      </c>
      <c r="F865" s="14" t="str">
        <f>IF(
A865,
(E865/1000)*vlookup(
B865,
MasterData!$C$2:$G1000,
4,
0
)
,
"")</f>
        <v/>
      </c>
      <c r="G865" s="14" t="str">
        <f t="shared" si="2"/>
        <v/>
      </c>
      <c r="H865" s="14"/>
      <c r="I865" s="14" t="str">
        <f>IFNA(
vlookup(
  $G865,
  '_Working1_'!$B$2:$G2243,
  5,
  0
),
"-"
)</f>
        <v/>
      </c>
      <c r="J865" s="14" t="str">
        <f>IFNA(
vlookup(
  $G865,
  '_Working1_'!$B$2:$G2243,
  6,
  0
),
"-"
)</f>
        <v/>
      </c>
    </row>
    <row r="866" ht="15.75" customHeight="1">
      <c r="A866" s="27"/>
      <c r="B866" s="27"/>
      <c r="C866" s="27"/>
      <c r="D866" s="27" t="str">
        <f t="shared" si="1"/>
        <v/>
      </c>
      <c r="E866" s="14" t="str">
        <f>IF(
A866,
IFNA(
vlookup(
  D866,
  '_Working2_'!$A$3:$B1864,
  2,
  0
),
0
),
"")</f>
        <v/>
      </c>
      <c r="F866" s="14" t="str">
        <f>IF(
A866,
(E866/1000)*vlookup(
B866,
MasterData!$C$2:$G1000,
4,
0
)
,
"")</f>
        <v/>
      </c>
      <c r="G866" s="14" t="str">
        <f t="shared" si="2"/>
        <v/>
      </c>
      <c r="H866" s="14"/>
      <c r="I866" s="14" t="str">
        <f>IFNA(
vlookup(
  $G866,
  '_Working1_'!$B$2:$G2244,
  5,
  0
),
"-"
)</f>
        <v/>
      </c>
      <c r="J866" s="14" t="str">
        <f>IFNA(
vlookup(
  $G866,
  '_Working1_'!$B$2:$G2244,
  6,
  0
),
"-"
)</f>
        <v/>
      </c>
    </row>
    <row r="867" ht="15.75" customHeight="1">
      <c r="A867" s="27"/>
      <c r="B867" s="27"/>
      <c r="C867" s="27"/>
      <c r="D867" s="27" t="str">
        <f t="shared" si="1"/>
        <v/>
      </c>
      <c r="E867" s="14" t="str">
        <f>IF(
A867,
IFNA(
vlookup(
  D867,
  '_Working2_'!$A$3:$B1865,
  2,
  0
),
0
),
"")</f>
        <v/>
      </c>
      <c r="F867" s="14" t="str">
        <f>IF(
A867,
(E867/1000)*vlookup(
B867,
MasterData!$C$2:$G1000,
4,
0
)
,
"")</f>
        <v/>
      </c>
      <c r="G867" s="14" t="str">
        <f t="shared" si="2"/>
        <v/>
      </c>
      <c r="H867" s="14"/>
      <c r="I867" s="14" t="str">
        <f>IFNA(
vlookup(
  $G867,
  '_Working1_'!$B$2:$G2245,
  5,
  0
),
"-"
)</f>
        <v/>
      </c>
      <c r="J867" s="14" t="str">
        <f>IFNA(
vlookup(
  $G867,
  '_Working1_'!$B$2:$G2245,
  6,
  0
),
"-"
)</f>
        <v/>
      </c>
    </row>
    <row r="868" ht="15.75" customHeight="1">
      <c r="A868" s="27"/>
      <c r="B868" s="27"/>
      <c r="C868" s="27"/>
      <c r="D868" s="27" t="str">
        <f t="shared" si="1"/>
        <v/>
      </c>
      <c r="E868" s="14" t="str">
        <f>IF(
A868,
IFNA(
vlookup(
  D868,
  '_Working2_'!$A$3:$B1866,
  2,
  0
),
0
),
"")</f>
        <v/>
      </c>
      <c r="F868" s="14" t="str">
        <f>IF(
A868,
(E868/1000)*vlookup(
B868,
MasterData!$C$2:$G1000,
4,
0
)
,
"")</f>
        <v/>
      </c>
      <c r="G868" s="14" t="str">
        <f t="shared" si="2"/>
        <v/>
      </c>
      <c r="H868" s="14"/>
      <c r="I868" s="14" t="str">
        <f>IFNA(
vlookup(
  $G868,
  '_Working1_'!$B$2:$G2246,
  5,
  0
),
"-"
)</f>
        <v/>
      </c>
      <c r="J868" s="14" t="str">
        <f>IFNA(
vlookup(
  $G868,
  '_Working1_'!$B$2:$G2246,
  6,
  0
),
"-"
)</f>
        <v/>
      </c>
    </row>
    <row r="869" ht="15.75" customHeight="1">
      <c r="A869" s="27"/>
      <c r="B869" s="27"/>
      <c r="C869" s="27"/>
      <c r="D869" s="27" t="str">
        <f t="shared" si="1"/>
        <v/>
      </c>
      <c r="E869" s="14" t="str">
        <f>IF(
A869,
IFNA(
vlookup(
  D869,
  '_Working2_'!$A$3:$B1867,
  2,
  0
),
0
),
"")</f>
        <v/>
      </c>
      <c r="F869" s="14" t="str">
        <f>IF(
A869,
(E869/1000)*vlookup(
B869,
MasterData!$C$2:$G1000,
4,
0
)
,
"")</f>
        <v/>
      </c>
      <c r="G869" s="14" t="str">
        <f t="shared" si="2"/>
        <v/>
      </c>
      <c r="H869" s="14"/>
      <c r="I869" s="14" t="str">
        <f>IFNA(
vlookup(
  $G869,
  '_Working1_'!$B$2:$G2247,
  5,
  0
),
"-"
)</f>
        <v/>
      </c>
      <c r="J869" s="14" t="str">
        <f>IFNA(
vlookup(
  $G869,
  '_Working1_'!$B$2:$G2247,
  6,
  0
),
"-"
)</f>
        <v/>
      </c>
    </row>
    <row r="870" ht="15.75" customHeight="1">
      <c r="A870" s="27"/>
      <c r="B870" s="27"/>
      <c r="C870" s="27"/>
      <c r="D870" s="27" t="str">
        <f t="shared" si="1"/>
        <v/>
      </c>
      <c r="E870" s="14" t="str">
        <f>IF(
A870,
IFNA(
vlookup(
  D870,
  '_Working2_'!$A$3:$B1868,
  2,
  0
),
0
),
"")</f>
        <v/>
      </c>
      <c r="F870" s="14" t="str">
        <f>IF(
A870,
(E870/1000)*vlookup(
B870,
MasterData!$C$2:$G1000,
4,
0
)
,
"")</f>
        <v/>
      </c>
      <c r="G870" s="14" t="str">
        <f t="shared" si="2"/>
        <v/>
      </c>
      <c r="H870" s="14"/>
      <c r="I870" s="14" t="str">
        <f>IFNA(
vlookup(
  $G870,
  '_Working1_'!$B$2:$G2248,
  5,
  0
),
"-"
)</f>
        <v/>
      </c>
      <c r="J870" s="14" t="str">
        <f>IFNA(
vlookup(
  $G870,
  '_Working1_'!$B$2:$G2248,
  6,
  0
),
"-"
)</f>
        <v/>
      </c>
    </row>
    <row r="871" ht="15.75" customHeight="1">
      <c r="A871" s="27"/>
      <c r="B871" s="27"/>
      <c r="C871" s="27"/>
      <c r="D871" s="27" t="str">
        <f t="shared" si="1"/>
        <v/>
      </c>
      <c r="E871" s="14" t="str">
        <f>IF(
A871,
IFNA(
vlookup(
  D871,
  '_Working2_'!$A$3:$B1869,
  2,
  0
),
0
),
"")</f>
        <v/>
      </c>
      <c r="F871" s="14" t="str">
        <f>IF(
A871,
(E871/1000)*vlookup(
B871,
MasterData!$C$2:$G1000,
4,
0
)
,
"")</f>
        <v/>
      </c>
      <c r="G871" s="14" t="str">
        <f t="shared" si="2"/>
        <v/>
      </c>
      <c r="H871" s="14"/>
      <c r="I871" s="14" t="str">
        <f>IFNA(
vlookup(
  $G871,
  '_Working1_'!$B$2:$G2249,
  5,
  0
),
"-"
)</f>
        <v/>
      </c>
      <c r="J871" s="14" t="str">
        <f>IFNA(
vlookup(
  $G871,
  '_Working1_'!$B$2:$G2249,
  6,
  0
),
"-"
)</f>
        <v/>
      </c>
    </row>
    <row r="872" ht="15.75" customHeight="1">
      <c r="A872" s="27"/>
      <c r="B872" s="27"/>
      <c r="C872" s="27"/>
      <c r="D872" s="27" t="str">
        <f t="shared" si="1"/>
        <v/>
      </c>
      <c r="E872" s="14" t="str">
        <f>IF(
A872,
IFNA(
vlookup(
  D872,
  '_Working2_'!$A$3:$B1870,
  2,
  0
),
0
),
"")</f>
        <v/>
      </c>
      <c r="F872" s="14" t="str">
        <f>IF(
A872,
(E872/1000)*vlookup(
B872,
MasterData!$C$2:$G1000,
4,
0
)
,
"")</f>
        <v/>
      </c>
      <c r="G872" s="14" t="str">
        <f t="shared" si="2"/>
        <v/>
      </c>
      <c r="H872" s="14"/>
      <c r="I872" s="14" t="str">
        <f>IFNA(
vlookup(
  $G872,
  '_Working1_'!$B$2:$G2250,
  5,
  0
),
"-"
)</f>
        <v/>
      </c>
      <c r="J872" s="14" t="str">
        <f>IFNA(
vlookup(
  $G872,
  '_Working1_'!$B$2:$G2250,
  6,
  0
),
"-"
)</f>
        <v/>
      </c>
    </row>
    <row r="873" ht="15.75" customHeight="1">
      <c r="A873" s="27"/>
      <c r="B873" s="27"/>
      <c r="C873" s="27"/>
      <c r="D873" s="27" t="str">
        <f t="shared" si="1"/>
        <v/>
      </c>
      <c r="E873" s="14" t="str">
        <f>IF(
A873,
IFNA(
vlookup(
  D873,
  '_Working2_'!$A$3:$B1871,
  2,
  0
),
0
),
"")</f>
        <v/>
      </c>
      <c r="F873" s="14" t="str">
        <f>IF(
A873,
(E873/1000)*vlookup(
B873,
MasterData!$C$2:$G1000,
4,
0
)
,
"")</f>
        <v/>
      </c>
      <c r="G873" s="14" t="str">
        <f t="shared" si="2"/>
        <v/>
      </c>
      <c r="H873" s="14"/>
      <c r="I873" s="14" t="str">
        <f>IFNA(
vlookup(
  $G873,
  '_Working1_'!$B$2:$G2251,
  5,
  0
),
"-"
)</f>
        <v/>
      </c>
      <c r="J873" s="14" t="str">
        <f>IFNA(
vlookup(
  $G873,
  '_Working1_'!$B$2:$G2251,
  6,
  0
),
"-"
)</f>
        <v/>
      </c>
    </row>
    <row r="874" ht="15.75" customHeight="1">
      <c r="A874" s="27"/>
      <c r="B874" s="27"/>
      <c r="C874" s="27"/>
      <c r="D874" s="27" t="str">
        <f t="shared" si="1"/>
        <v/>
      </c>
      <c r="E874" s="14" t="str">
        <f>IF(
A874,
IFNA(
vlookup(
  D874,
  '_Working2_'!$A$3:$B1872,
  2,
  0
),
0
),
"")</f>
        <v/>
      </c>
      <c r="F874" s="14" t="str">
        <f>IF(
A874,
(E874/1000)*vlookup(
B874,
MasterData!$C$2:$G1000,
4,
0
)
,
"")</f>
        <v/>
      </c>
      <c r="G874" s="14" t="str">
        <f t="shared" si="2"/>
        <v/>
      </c>
      <c r="H874" s="14"/>
      <c r="I874" s="14" t="str">
        <f>IFNA(
vlookup(
  $G874,
  '_Working1_'!$B$2:$G2252,
  5,
  0
),
"-"
)</f>
        <v/>
      </c>
      <c r="J874" s="14" t="str">
        <f>IFNA(
vlookup(
  $G874,
  '_Working1_'!$B$2:$G2252,
  6,
  0
),
"-"
)</f>
        <v/>
      </c>
    </row>
    <row r="875" ht="15.75" customHeight="1">
      <c r="A875" s="27"/>
      <c r="B875" s="27"/>
      <c r="C875" s="27"/>
      <c r="D875" s="27" t="str">
        <f t="shared" si="1"/>
        <v/>
      </c>
      <c r="E875" s="14" t="str">
        <f>IF(
A875,
IFNA(
vlookup(
  D875,
  '_Working2_'!$A$3:$B1873,
  2,
  0
),
0
),
"")</f>
        <v/>
      </c>
      <c r="F875" s="14" t="str">
        <f>IF(
A875,
(E875/1000)*vlookup(
B875,
MasterData!$C$2:$G1000,
4,
0
)
,
"")</f>
        <v/>
      </c>
      <c r="G875" s="14" t="str">
        <f t="shared" si="2"/>
        <v/>
      </c>
      <c r="H875" s="14"/>
      <c r="I875" s="14" t="str">
        <f>IFNA(
vlookup(
  $G875,
  '_Working1_'!$B$2:$G2253,
  5,
  0
),
"-"
)</f>
        <v/>
      </c>
      <c r="J875" s="14" t="str">
        <f>IFNA(
vlookup(
  $G875,
  '_Working1_'!$B$2:$G2253,
  6,
  0
),
"-"
)</f>
        <v/>
      </c>
    </row>
    <row r="876" ht="15.75" customHeight="1">
      <c r="A876" s="27"/>
      <c r="B876" s="27"/>
      <c r="C876" s="27"/>
      <c r="D876" s="27" t="str">
        <f t="shared" si="1"/>
        <v/>
      </c>
      <c r="E876" s="14" t="str">
        <f>IF(
A876,
IFNA(
vlookup(
  D876,
  '_Working2_'!$A$3:$B1874,
  2,
  0
),
0
),
"")</f>
        <v/>
      </c>
      <c r="F876" s="14" t="str">
        <f>IF(
A876,
(E876/1000)*vlookup(
B876,
MasterData!$C$2:$G1000,
4,
0
)
,
"")</f>
        <v/>
      </c>
      <c r="G876" s="14" t="str">
        <f t="shared" si="2"/>
        <v/>
      </c>
      <c r="H876" s="14"/>
      <c r="I876" s="14" t="str">
        <f>IFNA(
vlookup(
  $G876,
  '_Working1_'!$B$2:$G2254,
  5,
  0
),
"-"
)</f>
        <v/>
      </c>
      <c r="J876" s="14" t="str">
        <f>IFNA(
vlookup(
  $G876,
  '_Working1_'!$B$2:$G2254,
  6,
  0
),
"-"
)</f>
        <v/>
      </c>
    </row>
    <row r="877" ht="15.75" customHeight="1">
      <c r="A877" s="27"/>
      <c r="B877" s="27"/>
      <c r="C877" s="27"/>
      <c r="D877" s="27" t="str">
        <f t="shared" si="1"/>
        <v/>
      </c>
      <c r="E877" s="14" t="str">
        <f>IF(
A877,
IFNA(
vlookup(
  D877,
  '_Working2_'!$A$3:$B1875,
  2,
  0
),
0
),
"")</f>
        <v/>
      </c>
      <c r="F877" s="14" t="str">
        <f>IF(
A877,
(E877/1000)*vlookup(
B877,
MasterData!$C$2:$G1000,
4,
0
)
,
"")</f>
        <v/>
      </c>
      <c r="G877" s="14" t="str">
        <f t="shared" si="2"/>
        <v/>
      </c>
      <c r="H877" s="14"/>
      <c r="I877" s="14" t="str">
        <f>IFNA(
vlookup(
  $G877,
  '_Working1_'!$B$2:$G2255,
  5,
  0
),
"-"
)</f>
        <v/>
      </c>
      <c r="J877" s="14" t="str">
        <f>IFNA(
vlookup(
  $G877,
  '_Working1_'!$B$2:$G2255,
  6,
  0
),
"-"
)</f>
        <v/>
      </c>
    </row>
    <row r="878" ht="15.75" customHeight="1">
      <c r="A878" s="27"/>
      <c r="B878" s="27"/>
      <c r="C878" s="27"/>
      <c r="D878" s="27" t="str">
        <f t="shared" si="1"/>
        <v/>
      </c>
      <c r="E878" s="14" t="str">
        <f>IF(
A878,
IFNA(
vlookup(
  D878,
  '_Working2_'!$A$3:$B1876,
  2,
  0
),
0
),
"")</f>
        <v/>
      </c>
      <c r="F878" s="14" t="str">
        <f>IF(
A878,
(E878/1000)*vlookup(
B878,
MasterData!$C$2:$G1000,
4,
0
)
,
"")</f>
        <v/>
      </c>
      <c r="G878" s="14" t="str">
        <f t="shared" si="2"/>
        <v/>
      </c>
      <c r="H878" s="14"/>
      <c r="I878" s="14" t="str">
        <f>IFNA(
vlookup(
  $G878,
  '_Working1_'!$B$2:$G2256,
  5,
  0
),
"-"
)</f>
        <v/>
      </c>
      <c r="J878" s="14" t="str">
        <f>IFNA(
vlookup(
  $G878,
  '_Working1_'!$B$2:$G2256,
  6,
  0
),
"-"
)</f>
        <v/>
      </c>
    </row>
    <row r="879" ht="15.75" customHeight="1">
      <c r="A879" s="27"/>
      <c r="B879" s="27"/>
      <c r="C879" s="27"/>
      <c r="D879" s="27" t="str">
        <f t="shared" si="1"/>
        <v/>
      </c>
      <c r="E879" s="14" t="str">
        <f>IF(
A879,
IFNA(
vlookup(
  D879,
  '_Working2_'!$A$3:$B1877,
  2,
  0
),
0
),
"")</f>
        <v/>
      </c>
      <c r="F879" s="14" t="str">
        <f>IF(
A879,
(E879/1000)*vlookup(
B879,
MasterData!$C$2:$G1000,
4,
0
)
,
"")</f>
        <v/>
      </c>
      <c r="G879" s="14" t="str">
        <f t="shared" si="2"/>
        <v/>
      </c>
      <c r="H879" s="14"/>
      <c r="I879" s="14" t="str">
        <f>IFNA(
vlookup(
  $G879,
  '_Working1_'!$B$2:$G2257,
  5,
  0
),
"-"
)</f>
        <v/>
      </c>
      <c r="J879" s="14" t="str">
        <f>IFNA(
vlookup(
  $G879,
  '_Working1_'!$B$2:$G2257,
  6,
  0
),
"-"
)</f>
        <v/>
      </c>
    </row>
    <row r="880" ht="15.75" customHeight="1">
      <c r="A880" s="27"/>
      <c r="B880" s="27"/>
      <c r="C880" s="27"/>
      <c r="D880" s="27" t="str">
        <f t="shared" si="1"/>
        <v/>
      </c>
      <c r="E880" s="14" t="str">
        <f>IF(
A880,
IFNA(
vlookup(
  D880,
  '_Working2_'!$A$3:$B1878,
  2,
  0
),
0
),
"")</f>
        <v/>
      </c>
      <c r="F880" s="14" t="str">
        <f>IF(
A880,
(E880/1000)*vlookup(
B880,
MasterData!$C$2:$G1000,
4,
0
)
,
"")</f>
        <v/>
      </c>
      <c r="G880" s="14" t="str">
        <f t="shared" si="2"/>
        <v/>
      </c>
      <c r="H880" s="14"/>
      <c r="I880" s="14" t="str">
        <f>IFNA(
vlookup(
  $G880,
  '_Working1_'!$B$2:$G2258,
  5,
  0
),
"-"
)</f>
        <v/>
      </c>
      <c r="J880" s="14" t="str">
        <f>IFNA(
vlookup(
  $G880,
  '_Working1_'!$B$2:$G2258,
  6,
  0
),
"-"
)</f>
        <v/>
      </c>
    </row>
    <row r="881" ht="15.75" customHeight="1">
      <c r="A881" s="27"/>
      <c r="B881" s="27"/>
      <c r="C881" s="27"/>
      <c r="D881" s="27" t="str">
        <f t="shared" si="1"/>
        <v/>
      </c>
      <c r="E881" s="14" t="str">
        <f>IF(
A881,
IFNA(
vlookup(
  D881,
  '_Working2_'!$A$3:$B1879,
  2,
  0
),
0
),
"")</f>
        <v/>
      </c>
      <c r="F881" s="14" t="str">
        <f>IF(
A881,
(E881/1000)*vlookup(
B881,
MasterData!$C$2:$G1000,
4,
0
)
,
"")</f>
        <v/>
      </c>
      <c r="G881" s="14" t="str">
        <f t="shared" si="2"/>
        <v/>
      </c>
      <c r="H881" s="14"/>
      <c r="I881" s="14" t="str">
        <f>IFNA(
vlookup(
  $G881,
  '_Working1_'!$B$2:$G2259,
  5,
  0
),
"-"
)</f>
        <v/>
      </c>
      <c r="J881" s="14" t="str">
        <f>IFNA(
vlookup(
  $G881,
  '_Working1_'!$B$2:$G2259,
  6,
  0
),
"-"
)</f>
        <v/>
      </c>
    </row>
    <row r="882" ht="15.75" customHeight="1">
      <c r="A882" s="27"/>
      <c r="B882" s="27"/>
      <c r="C882" s="27"/>
      <c r="D882" s="27" t="str">
        <f t="shared" si="1"/>
        <v/>
      </c>
      <c r="E882" s="14" t="str">
        <f>IF(
A882,
IFNA(
vlookup(
  D882,
  '_Working2_'!$A$3:$B1880,
  2,
  0
),
0
),
"")</f>
        <v/>
      </c>
      <c r="F882" s="14" t="str">
        <f>IF(
A882,
(E882/1000)*vlookup(
B882,
MasterData!$C$2:$G1000,
4,
0
)
,
"")</f>
        <v/>
      </c>
      <c r="G882" s="14" t="str">
        <f t="shared" si="2"/>
        <v/>
      </c>
      <c r="H882" s="14"/>
      <c r="I882" s="14" t="str">
        <f>IFNA(
vlookup(
  $G882,
  '_Working1_'!$B$2:$G2260,
  5,
  0
),
"-"
)</f>
        <v/>
      </c>
      <c r="J882" s="14" t="str">
        <f>IFNA(
vlookup(
  $G882,
  '_Working1_'!$B$2:$G2260,
  6,
  0
),
"-"
)</f>
        <v/>
      </c>
    </row>
    <row r="883" ht="15.75" customHeight="1">
      <c r="A883" s="27"/>
      <c r="B883" s="27"/>
      <c r="C883" s="27"/>
      <c r="D883" s="27" t="str">
        <f t="shared" si="1"/>
        <v/>
      </c>
      <c r="E883" s="14" t="str">
        <f>IF(
A883,
IFNA(
vlookup(
  D883,
  '_Working2_'!$A$3:$B1881,
  2,
  0
),
0
),
"")</f>
        <v/>
      </c>
      <c r="F883" s="14" t="str">
        <f>IF(
A883,
(E883/1000)*vlookup(
B883,
MasterData!$C$2:$G1000,
4,
0
)
,
"")</f>
        <v/>
      </c>
      <c r="G883" s="14" t="str">
        <f t="shared" si="2"/>
        <v/>
      </c>
      <c r="H883" s="14"/>
      <c r="I883" s="14" t="str">
        <f>IFNA(
vlookup(
  $G883,
  '_Working1_'!$B$2:$G2261,
  5,
  0
),
"-"
)</f>
        <v/>
      </c>
      <c r="J883" s="14" t="str">
        <f>IFNA(
vlookup(
  $G883,
  '_Working1_'!$B$2:$G2261,
  6,
  0
),
"-"
)</f>
        <v/>
      </c>
    </row>
    <row r="884" ht="15.75" customHeight="1">
      <c r="A884" s="27"/>
      <c r="B884" s="27"/>
      <c r="C884" s="27"/>
      <c r="D884" s="27" t="str">
        <f t="shared" si="1"/>
        <v/>
      </c>
      <c r="E884" s="14" t="str">
        <f>IF(
A884,
IFNA(
vlookup(
  D884,
  '_Working2_'!$A$3:$B1882,
  2,
  0
),
0
),
"")</f>
        <v/>
      </c>
      <c r="F884" s="14" t="str">
        <f>IF(
A884,
(E884/1000)*vlookup(
B884,
MasterData!$C$2:$G1000,
4,
0
)
,
"")</f>
        <v/>
      </c>
      <c r="G884" s="14" t="str">
        <f t="shared" si="2"/>
        <v/>
      </c>
      <c r="H884" s="14"/>
      <c r="I884" s="14" t="str">
        <f>IFNA(
vlookup(
  $G884,
  '_Working1_'!$B$2:$G2262,
  5,
  0
),
"-"
)</f>
        <v/>
      </c>
      <c r="J884" s="14" t="str">
        <f>IFNA(
vlookup(
  $G884,
  '_Working1_'!$B$2:$G2262,
  6,
  0
),
"-"
)</f>
        <v/>
      </c>
    </row>
    <row r="885" ht="15.75" customHeight="1">
      <c r="A885" s="27"/>
      <c r="B885" s="27"/>
      <c r="C885" s="27"/>
      <c r="D885" s="27" t="str">
        <f t="shared" si="1"/>
        <v/>
      </c>
      <c r="E885" s="14" t="str">
        <f>IF(
A885,
IFNA(
vlookup(
  D885,
  '_Working2_'!$A$3:$B1883,
  2,
  0
),
0
),
"")</f>
        <v/>
      </c>
      <c r="F885" s="14" t="str">
        <f>IF(
A885,
(E885/1000)*vlookup(
B885,
MasterData!$C$2:$G1000,
4,
0
)
,
"")</f>
        <v/>
      </c>
      <c r="G885" s="14" t="str">
        <f t="shared" si="2"/>
        <v/>
      </c>
      <c r="H885" s="14"/>
      <c r="I885" s="14" t="str">
        <f>IFNA(
vlookup(
  $G885,
  '_Working1_'!$B$2:$G2263,
  5,
  0
),
"-"
)</f>
        <v/>
      </c>
      <c r="J885" s="14" t="str">
        <f>IFNA(
vlookup(
  $G885,
  '_Working1_'!$B$2:$G2263,
  6,
  0
),
"-"
)</f>
        <v/>
      </c>
    </row>
    <row r="886" ht="15.75" customHeight="1">
      <c r="A886" s="27"/>
      <c r="B886" s="27"/>
      <c r="C886" s="27"/>
      <c r="D886" s="27" t="str">
        <f t="shared" si="1"/>
        <v/>
      </c>
      <c r="E886" s="14" t="str">
        <f>IF(
A886,
IFNA(
vlookup(
  D886,
  '_Working2_'!$A$3:$B1884,
  2,
  0
),
0
),
"")</f>
        <v/>
      </c>
      <c r="F886" s="14" t="str">
        <f>IF(
A886,
(E886/1000)*vlookup(
B886,
MasterData!$C$2:$G1000,
4,
0
)
,
"")</f>
        <v/>
      </c>
      <c r="G886" s="14" t="str">
        <f t="shared" si="2"/>
        <v/>
      </c>
      <c r="H886" s="14"/>
      <c r="I886" s="14" t="str">
        <f>IFNA(
vlookup(
  $G886,
  '_Working1_'!$B$2:$G2264,
  5,
  0
),
"-"
)</f>
        <v/>
      </c>
      <c r="J886" s="14" t="str">
        <f>IFNA(
vlookup(
  $G886,
  '_Working1_'!$B$2:$G2264,
  6,
  0
),
"-"
)</f>
        <v/>
      </c>
    </row>
    <row r="887" ht="15.75" customHeight="1">
      <c r="A887" s="27"/>
      <c r="B887" s="27"/>
      <c r="C887" s="27"/>
      <c r="D887" s="27" t="str">
        <f t="shared" si="1"/>
        <v/>
      </c>
      <c r="E887" s="14" t="str">
        <f>IF(
A887,
IFNA(
vlookup(
  D887,
  '_Working2_'!$A$3:$B1885,
  2,
  0
),
0
),
"")</f>
        <v/>
      </c>
      <c r="F887" s="14" t="str">
        <f>IF(
A887,
(E887/1000)*vlookup(
B887,
MasterData!$C$2:$G1000,
4,
0
)
,
"")</f>
        <v/>
      </c>
      <c r="G887" s="14" t="str">
        <f t="shared" si="2"/>
        <v/>
      </c>
      <c r="H887" s="14"/>
      <c r="I887" s="14" t="str">
        <f>IFNA(
vlookup(
  $G887,
  '_Working1_'!$B$2:$G2265,
  5,
  0
),
"-"
)</f>
        <v/>
      </c>
      <c r="J887" s="14" t="str">
        <f>IFNA(
vlookup(
  $G887,
  '_Working1_'!$B$2:$G2265,
  6,
  0
),
"-"
)</f>
        <v/>
      </c>
    </row>
    <row r="888" ht="15.75" customHeight="1">
      <c r="A888" s="27"/>
      <c r="B888" s="27"/>
      <c r="C888" s="27"/>
      <c r="D888" s="27" t="str">
        <f t="shared" si="1"/>
        <v/>
      </c>
      <c r="E888" s="14" t="str">
        <f>IF(
A888,
IFNA(
vlookup(
  D888,
  '_Working2_'!$A$3:$B1886,
  2,
  0
),
0
),
"")</f>
        <v/>
      </c>
      <c r="F888" s="14" t="str">
        <f>IF(
A888,
(E888/1000)*vlookup(
B888,
MasterData!$C$2:$G1000,
4,
0
)
,
"")</f>
        <v/>
      </c>
      <c r="G888" s="14" t="str">
        <f t="shared" si="2"/>
        <v/>
      </c>
      <c r="H888" s="14"/>
      <c r="I888" s="14" t="str">
        <f>IFNA(
vlookup(
  $G888,
  '_Working1_'!$B$2:$G2266,
  5,
  0
),
"-"
)</f>
        <v/>
      </c>
      <c r="J888" s="14" t="str">
        <f>IFNA(
vlookup(
  $G888,
  '_Working1_'!$B$2:$G2266,
  6,
  0
),
"-"
)</f>
        <v/>
      </c>
    </row>
    <row r="889" ht="15.75" customHeight="1">
      <c r="A889" s="27"/>
      <c r="B889" s="27"/>
      <c r="C889" s="27"/>
      <c r="D889" s="27" t="str">
        <f t="shared" si="1"/>
        <v/>
      </c>
      <c r="E889" s="14" t="str">
        <f>IF(
A889,
IFNA(
vlookup(
  D889,
  '_Working2_'!$A$3:$B1887,
  2,
  0
),
0
),
"")</f>
        <v/>
      </c>
      <c r="F889" s="14" t="str">
        <f>IF(
A889,
(E889/1000)*vlookup(
B889,
MasterData!$C$2:$G1000,
4,
0
)
,
"")</f>
        <v/>
      </c>
      <c r="G889" s="14" t="str">
        <f t="shared" si="2"/>
        <v/>
      </c>
      <c r="H889" s="14"/>
      <c r="I889" s="14" t="str">
        <f>IFNA(
vlookup(
  $G889,
  '_Working1_'!$B$2:$G2267,
  5,
  0
),
"-"
)</f>
        <v/>
      </c>
      <c r="J889" s="14" t="str">
        <f>IFNA(
vlookup(
  $G889,
  '_Working1_'!$B$2:$G2267,
  6,
  0
),
"-"
)</f>
        <v/>
      </c>
    </row>
    <row r="890" ht="15.75" customHeight="1">
      <c r="A890" s="27"/>
      <c r="B890" s="27"/>
      <c r="C890" s="27"/>
      <c r="D890" s="27" t="str">
        <f t="shared" si="1"/>
        <v/>
      </c>
      <c r="E890" s="14" t="str">
        <f>IF(
A890,
IFNA(
vlookup(
  D890,
  '_Working2_'!$A$3:$B1888,
  2,
  0
),
0
),
"")</f>
        <v/>
      </c>
      <c r="F890" s="14" t="str">
        <f>IF(
A890,
(E890/1000)*vlookup(
B890,
MasterData!$C$2:$G1000,
4,
0
)
,
"")</f>
        <v/>
      </c>
      <c r="G890" s="14" t="str">
        <f t="shared" si="2"/>
        <v/>
      </c>
      <c r="H890" s="14"/>
      <c r="I890" s="14" t="str">
        <f>IFNA(
vlookup(
  $G890,
  '_Working1_'!$B$2:$G2268,
  5,
  0
),
"-"
)</f>
        <v/>
      </c>
      <c r="J890" s="14" t="str">
        <f>IFNA(
vlookup(
  $G890,
  '_Working1_'!$B$2:$G2268,
  6,
  0
),
"-"
)</f>
        <v/>
      </c>
    </row>
    <row r="891" ht="15.75" customHeight="1">
      <c r="A891" s="27"/>
      <c r="B891" s="27"/>
      <c r="C891" s="27"/>
      <c r="D891" s="27" t="str">
        <f t="shared" si="1"/>
        <v/>
      </c>
      <c r="E891" s="14" t="str">
        <f>IF(
A891,
IFNA(
vlookup(
  D891,
  '_Working2_'!$A$3:$B1889,
  2,
  0
),
0
),
"")</f>
        <v/>
      </c>
      <c r="F891" s="14" t="str">
        <f>IF(
A891,
(E891/1000)*vlookup(
B891,
MasterData!$C$2:$G1000,
4,
0
)
,
"")</f>
        <v/>
      </c>
      <c r="G891" s="14" t="str">
        <f t="shared" si="2"/>
        <v/>
      </c>
      <c r="H891" s="14"/>
      <c r="I891" s="14" t="str">
        <f>IFNA(
vlookup(
  $G891,
  '_Working1_'!$B$2:$G2269,
  5,
  0
),
"-"
)</f>
        <v/>
      </c>
      <c r="J891" s="14" t="str">
        <f>IFNA(
vlookup(
  $G891,
  '_Working1_'!$B$2:$G2269,
  6,
  0
),
"-"
)</f>
        <v/>
      </c>
    </row>
    <row r="892" ht="15.75" customHeight="1">
      <c r="A892" s="27"/>
      <c r="B892" s="27"/>
      <c r="C892" s="27"/>
      <c r="D892" s="27" t="str">
        <f t="shared" si="1"/>
        <v/>
      </c>
      <c r="E892" s="14" t="str">
        <f>IF(
A892,
IFNA(
vlookup(
  D892,
  '_Working2_'!$A$3:$B1890,
  2,
  0
),
0
),
"")</f>
        <v/>
      </c>
      <c r="F892" s="14" t="str">
        <f>IF(
A892,
(E892/1000)*vlookup(
B892,
MasterData!$C$2:$G1000,
4,
0
)
,
"")</f>
        <v/>
      </c>
      <c r="G892" s="14" t="str">
        <f t="shared" si="2"/>
        <v/>
      </c>
      <c r="H892" s="14"/>
      <c r="I892" s="14" t="str">
        <f>IFNA(
vlookup(
  $G892,
  '_Working1_'!$B$2:$G2270,
  5,
  0
),
"-"
)</f>
        <v/>
      </c>
      <c r="J892" s="14" t="str">
        <f>IFNA(
vlookup(
  $G892,
  '_Working1_'!$B$2:$G2270,
  6,
  0
),
"-"
)</f>
        <v/>
      </c>
    </row>
    <row r="893" ht="15.75" customHeight="1">
      <c r="A893" s="27"/>
      <c r="B893" s="27"/>
      <c r="C893" s="27"/>
      <c r="D893" s="27" t="str">
        <f t="shared" si="1"/>
        <v/>
      </c>
      <c r="E893" s="14" t="str">
        <f>IF(
A893,
IFNA(
vlookup(
  D893,
  '_Working2_'!$A$3:$B1891,
  2,
  0
),
0
),
"")</f>
        <v/>
      </c>
      <c r="F893" s="14" t="str">
        <f>IF(
A893,
(E893/1000)*vlookup(
B893,
MasterData!$C$2:$G1000,
4,
0
)
,
"")</f>
        <v/>
      </c>
      <c r="G893" s="14" t="str">
        <f t="shared" si="2"/>
        <v/>
      </c>
      <c r="H893" s="14"/>
      <c r="I893" s="14" t="str">
        <f>IFNA(
vlookup(
  $G893,
  '_Working1_'!$B$2:$G2271,
  5,
  0
),
"-"
)</f>
        <v/>
      </c>
      <c r="J893" s="14" t="str">
        <f>IFNA(
vlookup(
  $G893,
  '_Working1_'!$B$2:$G2271,
  6,
  0
),
"-"
)</f>
        <v/>
      </c>
    </row>
    <row r="894" ht="15.75" customHeight="1">
      <c r="A894" s="27"/>
      <c r="B894" s="27"/>
      <c r="C894" s="27"/>
      <c r="D894" s="27" t="str">
        <f t="shared" si="1"/>
        <v/>
      </c>
      <c r="E894" s="14" t="str">
        <f>IF(
A894,
IFNA(
vlookup(
  D894,
  '_Working2_'!$A$3:$B1892,
  2,
  0
),
0
),
"")</f>
        <v/>
      </c>
      <c r="F894" s="14" t="str">
        <f>IF(
A894,
(E894/1000)*vlookup(
B894,
MasterData!$C$2:$G1000,
4,
0
)
,
"")</f>
        <v/>
      </c>
      <c r="G894" s="14" t="str">
        <f t="shared" si="2"/>
        <v/>
      </c>
      <c r="H894" s="14"/>
      <c r="I894" s="14" t="str">
        <f>IFNA(
vlookup(
  $G894,
  '_Working1_'!$B$2:$G2272,
  5,
  0
),
"-"
)</f>
        <v/>
      </c>
      <c r="J894" s="14" t="str">
        <f>IFNA(
vlookup(
  $G894,
  '_Working1_'!$B$2:$G2272,
  6,
  0
),
"-"
)</f>
        <v/>
      </c>
    </row>
    <row r="895" ht="15.75" customHeight="1">
      <c r="A895" s="27"/>
      <c r="B895" s="27"/>
      <c r="C895" s="27"/>
      <c r="D895" s="27" t="str">
        <f t="shared" si="1"/>
        <v/>
      </c>
      <c r="E895" s="14" t="str">
        <f>IF(
A895,
IFNA(
vlookup(
  D895,
  '_Working2_'!$A$3:$B1893,
  2,
  0
),
0
),
"")</f>
        <v/>
      </c>
      <c r="F895" s="14" t="str">
        <f>IF(
A895,
(E895/1000)*vlookup(
B895,
MasterData!$C$2:$G1000,
4,
0
)
,
"")</f>
        <v/>
      </c>
      <c r="G895" s="14" t="str">
        <f t="shared" si="2"/>
        <v/>
      </c>
      <c r="H895" s="14"/>
      <c r="I895" s="14" t="str">
        <f>IFNA(
vlookup(
  $G895,
  '_Working1_'!$B$2:$G2273,
  5,
  0
),
"-"
)</f>
        <v/>
      </c>
      <c r="J895" s="14" t="str">
        <f>IFNA(
vlookup(
  $G895,
  '_Working1_'!$B$2:$G2273,
  6,
  0
),
"-"
)</f>
        <v/>
      </c>
    </row>
    <row r="896" ht="15.75" customHeight="1">
      <c r="A896" s="27"/>
      <c r="B896" s="27"/>
      <c r="C896" s="27"/>
      <c r="D896" s="27" t="str">
        <f t="shared" si="1"/>
        <v/>
      </c>
      <c r="E896" s="14" t="str">
        <f>IF(
A896,
IFNA(
vlookup(
  D896,
  '_Working2_'!$A$3:$B1894,
  2,
  0
),
0
),
"")</f>
        <v/>
      </c>
      <c r="F896" s="14" t="str">
        <f>IF(
A896,
(E896/1000)*vlookup(
B896,
MasterData!$C$2:$G1000,
4,
0
)
,
"")</f>
        <v/>
      </c>
      <c r="G896" s="14" t="str">
        <f t="shared" si="2"/>
        <v/>
      </c>
      <c r="H896" s="14"/>
      <c r="I896" s="14" t="str">
        <f>IFNA(
vlookup(
  $G896,
  '_Working1_'!$B$2:$G2274,
  5,
  0
),
"-"
)</f>
        <v/>
      </c>
      <c r="J896" s="14" t="str">
        <f>IFNA(
vlookup(
  $G896,
  '_Working1_'!$B$2:$G2274,
  6,
  0
),
"-"
)</f>
        <v/>
      </c>
    </row>
    <row r="897" ht="15.75" customHeight="1">
      <c r="A897" s="27"/>
      <c r="B897" s="27"/>
      <c r="C897" s="27"/>
      <c r="D897" s="27" t="str">
        <f t="shared" si="1"/>
        <v/>
      </c>
      <c r="E897" s="14" t="str">
        <f>IF(
A897,
IFNA(
vlookup(
  D897,
  '_Working2_'!$A$3:$B1895,
  2,
  0
),
0
),
"")</f>
        <v/>
      </c>
      <c r="F897" s="14" t="str">
        <f>IF(
A897,
(E897/1000)*vlookup(
B897,
MasterData!$C$2:$G1000,
4,
0
)
,
"")</f>
        <v/>
      </c>
      <c r="G897" s="14" t="str">
        <f t="shared" si="2"/>
        <v/>
      </c>
      <c r="H897" s="14"/>
      <c r="I897" s="14" t="str">
        <f>IFNA(
vlookup(
  $G897,
  '_Working1_'!$B$2:$G2275,
  5,
  0
),
"-"
)</f>
        <v/>
      </c>
      <c r="J897" s="14" t="str">
        <f>IFNA(
vlookup(
  $G897,
  '_Working1_'!$B$2:$G2275,
  6,
  0
),
"-"
)</f>
        <v/>
      </c>
    </row>
    <row r="898" ht="15.75" customHeight="1">
      <c r="A898" s="27"/>
      <c r="B898" s="27"/>
      <c r="C898" s="27"/>
      <c r="D898" s="27" t="str">
        <f t="shared" si="1"/>
        <v/>
      </c>
      <c r="E898" s="14" t="str">
        <f>IF(
A898,
IFNA(
vlookup(
  D898,
  '_Working2_'!$A$3:$B1896,
  2,
  0
),
0
),
"")</f>
        <v/>
      </c>
      <c r="F898" s="14" t="str">
        <f>IF(
A898,
(E898/1000)*vlookup(
B898,
MasterData!$C$2:$G1000,
4,
0
)
,
"")</f>
        <v/>
      </c>
      <c r="G898" s="14" t="str">
        <f t="shared" si="2"/>
        <v/>
      </c>
      <c r="H898" s="14"/>
      <c r="I898" s="14" t="str">
        <f>IFNA(
vlookup(
  $G898,
  '_Working1_'!$B$2:$G2276,
  5,
  0
),
"-"
)</f>
        <v/>
      </c>
      <c r="J898" s="14" t="str">
        <f>IFNA(
vlookup(
  $G898,
  '_Working1_'!$B$2:$G2276,
  6,
  0
),
"-"
)</f>
        <v/>
      </c>
    </row>
    <row r="899" ht="15.75" customHeight="1">
      <c r="A899" s="27"/>
      <c r="B899" s="27"/>
      <c r="C899" s="27"/>
      <c r="D899" s="27" t="str">
        <f t="shared" si="1"/>
        <v/>
      </c>
      <c r="E899" s="14" t="str">
        <f>IF(
A899,
IFNA(
vlookup(
  D899,
  '_Working2_'!$A$3:$B1897,
  2,
  0
),
0
),
"")</f>
        <v/>
      </c>
      <c r="F899" s="14" t="str">
        <f>IF(
A899,
(E899/1000)*vlookup(
B899,
MasterData!$C$2:$G1000,
4,
0
)
,
"")</f>
        <v/>
      </c>
      <c r="G899" s="14" t="str">
        <f t="shared" si="2"/>
        <v/>
      </c>
      <c r="H899" s="14"/>
      <c r="I899" s="14" t="str">
        <f>IFNA(
vlookup(
  $G899,
  '_Working1_'!$B$2:$G2277,
  5,
  0
),
"-"
)</f>
        <v/>
      </c>
      <c r="J899" s="14" t="str">
        <f>IFNA(
vlookup(
  $G899,
  '_Working1_'!$B$2:$G2277,
  6,
  0
),
"-"
)</f>
        <v/>
      </c>
    </row>
    <row r="900" ht="15.75" customHeight="1">
      <c r="A900" s="27"/>
      <c r="B900" s="27"/>
      <c r="C900" s="27"/>
      <c r="D900" s="27" t="str">
        <f t="shared" si="1"/>
        <v/>
      </c>
      <c r="E900" s="14" t="str">
        <f>IF(
A900,
IFNA(
vlookup(
  D900,
  '_Working2_'!$A$3:$B1898,
  2,
  0
),
0
),
"")</f>
        <v/>
      </c>
      <c r="F900" s="14" t="str">
        <f>IF(
A900,
(E900/1000)*vlookup(
B900,
MasterData!$C$2:$G1000,
4,
0
)
,
"")</f>
        <v/>
      </c>
      <c r="G900" s="14" t="str">
        <f t="shared" si="2"/>
        <v/>
      </c>
      <c r="H900" s="14"/>
      <c r="I900" s="14" t="str">
        <f>IFNA(
vlookup(
  $G900,
  '_Working1_'!$B$2:$G2278,
  5,
  0
),
"-"
)</f>
        <v/>
      </c>
      <c r="J900" s="14" t="str">
        <f>IFNA(
vlookup(
  $G900,
  '_Working1_'!$B$2:$G2278,
  6,
  0
),
"-"
)</f>
        <v/>
      </c>
    </row>
    <row r="901" ht="15.75" customHeight="1">
      <c r="A901" s="27"/>
      <c r="B901" s="27"/>
      <c r="C901" s="27"/>
      <c r="D901" s="27" t="str">
        <f t="shared" si="1"/>
        <v/>
      </c>
      <c r="E901" s="14" t="str">
        <f>IF(
A901,
IFNA(
vlookup(
  D901,
  '_Working2_'!$A$3:$B1899,
  2,
  0
),
0
),
"")</f>
        <v/>
      </c>
      <c r="F901" s="14" t="str">
        <f>IF(
A901,
(E901/1000)*vlookup(
B901,
MasterData!$C$2:$G1000,
4,
0
)
,
"")</f>
        <v/>
      </c>
      <c r="G901" s="14" t="str">
        <f t="shared" si="2"/>
        <v/>
      </c>
      <c r="H901" s="14"/>
      <c r="I901" s="14" t="str">
        <f>IFNA(
vlookup(
  $G901,
  '_Working1_'!$B$2:$G2279,
  5,
  0
),
"-"
)</f>
        <v/>
      </c>
      <c r="J901" s="14" t="str">
        <f>IFNA(
vlookup(
  $G901,
  '_Working1_'!$B$2:$G2279,
  6,
  0
),
"-"
)</f>
        <v/>
      </c>
    </row>
    <row r="902" ht="15.75" customHeight="1">
      <c r="A902" s="27"/>
      <c r="B902" s="27"/>
      <c r="C902" s="27"/>
      <c r="D902" s="27" t="str">
        <f t="shared" si="1"/>
        <v/>
      </c>
      <c r="E902" s="14" t="str">
        <f>IF(
A902,
IFNA(
vlookup(
  D902,
  '_Working2_'!$A$3:$B1900,
  2,
  0
),
0
),
"")</f>
        <v/>
      </c>
      <c r="F902" s="14" t="str">
        <f>IF(
A902,
(E902/1000)*vlookup(
B902,
MasterData!$C$2:$G1000,
4,
0
)
,
"")</f>
        <v/>
      </c>
      <c r="G902" s="14" t="str">
        <f t="shared" si="2"/>
        <v/>
      </c>
      <c r="H902" s="14"/>
      <c r="I902" s="14" t="str">
        <f>IFNA(
vlookup(
  $G902,
  '_Working1_'!$B$2:$G2280,
  5,
  0
),
"-"
)</f>
        <v/>
      </c>
      <c r="J902" s="14" t="str">
        <f>IFNA(
vlookup(
  $G902,
  '_Working1_'!$B$2:$G2280,
  6,
  0
),
"-"
)</f>
        <v/>
      </c>
    </row>
    <row r="903" ht="15.75" customHeight="1">
      <c r="A903" s="27"/>
      <c r="B903" s="27"/>
      <c r="C903" s="27"/>
      <c r="D903" s="27" t="str">
        <f t="shared" si="1"/>
        <v/>
      </c>
      <c r="E903" s="14" t="str">
        <f>IF(
A903,
IFNA(
vlookup(
  D903,
  '_Working2_'!$A$3:$B1901,
  2,
  0
),
0
),
"")</f>
        <v/>
      </c>
      <c r="F903" s="14" t="str">
        <f>IF(
A903,
(E903/1000)*vlookup(
B903,
MasterData!$C$2:$G1000,
4,
0
)
,
"")</f>
        <v/>
      </c>
      <c r="G903" s="14" t="str">
        <f t="shared" si="2"/>
        <v/>
      </c>
      <c r="H903" s="14"/>
      <c r="I903" s="14" t="str">
        <f>IFNA(
vlookup(
  $G903,
  '_Working1_'!$B$2:$G2281,
  5,
  0
),
"-"
)</f>
        <v/>
      </c>
      <c r="J903" s="14" t="str">
        <f>IFNA(
vlookup(
  $G903,
  '_Working1_'!$B$2:$G2281,
  6,
  0
),
"-"
)</f>
        <v/>
      </c>
    </row>
    <row r="904" ht="15.75" customHeight="1">
      <c r="A904" s="27"/>
      <c r="B904" s="27"/>
      <c r="C904" s="27"/>
      <c r="D904" s="27" t="str">
        <f t="shared" si="1"/>
        <v/>
      </c>
      <c r="E904" s="14" t="str">
        <f>IF(
A904,
IFNA(
vlookup(
  D904,
  '_Working2_'!$A$3:$B1902,
  2,
  0
),
0
),
"")</f>
        <v/>
      </c>
      <c r="F904" s="14" t="str">
        <f>IF(
A904,
(E904/1000)*vlookup(
B904,
MasterData!$C$2:$G1000,
4,
0
)
,
"")</f>
        <v/>
      </c>
      <c r="G904" s="14" t="str">
        <f t="shared" si="2"/>
        <v/>
      </c>
      <c r="H904" s="14"/>
      <c r="I904" s="14" t="str">
        <f>IFNA(
vlookup(
  $G904,
  '_Working1_'!$B$2:$G2282,
  5,
  0
),
"-"
)</f>
        <v/>
      </c>
      <c r="J904" s="14" t="str">
        <f>IFNA(
vlookup(
  $G904,
  '_Working1_'!$B$2:$G2282,
  6,
  0
),
"-"
)</f>
        <v/>
      </c>
    </row>
    <row r="905" ht="15.75" customHeight="1">
      <c r="A905" s="27"/>
      <c r="B905" s="27"/>
      <c r="C905" s="27"/>
      <c r="D905" s="27" t="str">
        <f t="shared" si="1"/>
        <v/>
      </c>
      <c r="E905" s="14" t="str">
        <f>IF(
A905,
IFNA(
vlookup(
  D905,
  '_Working2_'!$A$3:$B1903,
  2,
  0
),
0
),
"")</f>
        <v/>
      </c>
      <c r="F905" s="14" t="str">
        <f>IF(
A905,
(E905/1000)*vlookup(
B905,
MasterData!$C$2:$G1000,
4,
0
)
,
"")</f>
        <v/>
      </c>
      <c r="G905" s="14" t="str">
        <f t="shared" si="2"/>
        <v/>
      </c>
      <c r="H905" s="14"/>
      <c r="I905" s="14" t="str">
        <f>IFNA(
vlookup(
  $G905,
  '_Working1_'!$B$2:$G2283,
  5,
  0
),
"-"
)</f>
        <v/>
      </c>
      <c r="J905" s="14" t="str">
        <f>IFNA(
vlookup(
  $G905,
  '_Working1_'!$B$2:$G2283,
  6,
  0
),
"-"
)</f>
        <v/>
      </c>
    </row>
    <row r="906" ht="15.75" customHeight="1">
      <c r="A906" s="27"/>
      <c r="B906" s="27"/>
      <c r="C906" s="27"/>
      <c r="D906" s="27" t="str">
        <f t="shared" si="1"/>
        <v/>
      </c>
      <c r="E906" s="14" t="str">
        <f>IF(
A906,
IFNA(
vlookup(
  D906,
  '_Working2_'!$A$3:$B1904,
  2,
  0
),
0
),
"")</f>
        <v/>
      </c>
      <c r="F906" s="14" t="str">
        <f>IF(
A906,
(E906/1000)*vlookup(
B906,
MasterData!$C$2:$G1000,
4,
0
)
,
"")</f>
        <v/>
      </c>
      <c r="G906" s="14" t="str">
        <f t="shared" si="2"/>
        <v/>
      </c>
      <c r="H906" s="14"/>
      <c r="I906" s="14" t="str">
        <f>IFNA(
vlookup(
  $G906,
  '_Working1_'!$B$2:$G2284,
  5,
  0
),
"-"
)</f>
        <v/>
      </c>
      <c r="J906" s="14" t="str">
        <f>IFNA(
vlookup(
  $G906,
  '_Working1_'!$B$2:$G2284,
  6,
  0
),
"-"
)</f>
        <v/>
      </c>
    </row>
    <row r="907" ht="15.75" customHeight="1">
      <c r="A907" s="27"/>
      <c r="B907" s="27"/>
      <c r="C907" s="27"/>
      <c r="D907" s="27" t="str">
        <f t="shared" si="1"/>
        <v/>
      </c>
      <c r="E907" s="14" t="str">
        <f>IF(
A907,
IFNA(
vlookup(
  D907,
  '_Working2_'!$A$3:$B1905,
  2,
  0
),
0
),
"")</f>
        <v/>
      </c>
      <c r="F907" s="14" t="str">
        <f>IF(
A907,
(E907/1000)*vlookup(
B907,
MasterData!$C$2:$G1000,
4,
0
)
,
"")</f>
        <v/>
      </c>
      <c r="G907" s="14" t="str">
        <f t="shared" si="2"/>
        <v/>
      </c>
      <c r="H907" s="14"/>
      <c r="I907" s="14" t="str">
        <f>IFNA(
vlookup(
  $G907,
  '_Working1_'!$B$2:$G2285,
  5,
  0
),
"-"
)</f>
        <v/>
      </c>
      <c r="J907" s="14" t="str">
        <f>IFNA(
vlookup(
  $G907,
  '_Working1_'!$B$2:$G2285,
  6,
  0
),
"-"
)</f>
        <v/>
      </c>
    </row>
    <row r="908" ht="15.75" customHeight="1">
      <c r="A908" s="27"/>
      <c r="B908" s="27"/>
      <c r="C908" s="27"/>
      <c r="D908" s="27" t="str">
        <f t="shared" si="1"/>
        <v/>
      </c>
      <c r="E908" s="14" t="str">
        <f>IF(
A908,
IFNA(
vlookup(
  D908,
  '_Working2_'!$A$3:$B1906,
  2,
  0
),
0
),
"")</f>
        <v/>
      </c>
      <c r="F908" s="14" t="str">
        <f>IF(
A908,
(E908/1000)*vlookup(
B908,
MasterData!$C$2:$G1000,
4,
0
)
,
"")</f>
        <v/>
      </c>
      <c r="G908" s="14" t="str">
        <f t="shared" si="2"/>
        <v/>
      </c>
      <c r="H908" s="14"/>
      <c r="I908" s="14" t="str">
        <f>IFNA(
vlookup(
  $G908,
  '_Working1_'!$B$2:$G2286,
  5,
  0
),
"-"
)</f>
        <v/>
      </c>
      <c r="J908" s="14" t="str">
        <f>IFNA(
vlookup(
  $G908,
  '_Working1_'!$B$2:$G2286,
  6,
  0
),
"-"
)</f>
        <v/>
      </c>
    </row>
    <row r="909" ht="15.75" customHeight="1">
      <c r="A909" s="27"/>
      <c r="B909" s="27"/>
      <c r="C909" s="27"/>
      <c r="D909" s="27" t="str">
        <f t="shared" si="1"/>
        <v/>
      </c>
      <c r="E909" s="14" t="str">
        <f>IF(
A909,
IFNA(
vlookup(
  D909,
  '_Working2_'!$A$3:$B1907,
  2,
  0
),
0
),
"")</f>
        <v/>
      </c>
      <c r="F909" s="14" t="str">
        <f>IF(
A909,
(E909/1000)*vlookup(
B909,
MasterData!$C$2:$G1000,
4,
0
)
,
"")</f>
        <v/>
      </c>
      <c r="G909" s="14" t="str">
        <f t="shared" si="2"/>
        <v/>
      </c>
      <c r="H909" s="14"/>
      <c r="I909" s="14" t="str">
        <f>IFNA(
vlookup(
  $G909,
  '_Working1_'!$B$2:$G2287,
  5,
  0
),
"-"
)</f>
        <v/>
      </c>
      <c r="J909" s="14" t="str">
        <f>IFNA(
vlookup(
  $G909,
  '_Working1_'!$B$2:$G2287,
  6,
  0
),
"-"
)</f>
        <v/>
      </c>
    </row>
    <row r="910" ht="15.75" customHeight="1">
      <c r="A910" s="27"/>
      <c r="B910" s="27"/>
      <c r="C910" s="27"/>
      <c r="D910" s="27" t="str">
        <f t="shared" si="1"/>
        <v/>
      </c>
      <c r="E910" s="14" t="str">
        <f>IF(
A910,
IFNA(
vlookup(
  D910,
  '_Working2_'!$A$3:$B1908,
  2,
  0
),
0
),
"")</f>
        <v/>
      </c>
      <c r="F910" s="14" t="str">
        <f>IF(
A910,
(E910/1000)*vlookup(
B910,
MasterData!$C$2:$G1000,
4,
0
)
,
"")</f>
        <v/>
      </c>
      <c r="G910" s="14" t="str">
        <f t="shared" si="2"/>
        <v/>
      </c>
      <c r="H910" s="14"/>
      <c r="I910" s="14" t="str">
        <f>IFNA(
vlookup(
  $G910,
  '_Working1_'!$B$2:$G2288,
  5,
  0
),
"-"
)</f>
        <v/>
      </c>
      <c r="J910" s="14" t="str">
        <f>IFNA(
vlookup(
  $G910,
  '_Working1_'!$B$2:$G2288,
  6,
  0
),
"-"
)</f>
        <v/>
      </c>
    </row>
    <row r="911" ht="15.75" customHeight="1">
      <c r="A911" s="27"/>
      <c r="B911" s="27"/>
      <c r="C911" s="27"/>
      <c r="D911" s="27" t="str">
        <f t="shared" si="1"/>
        <v/>
      </c>
      <c r="E911" s="14" t="str">
        <f>IF(
A911,
IFNA(
vlookup(
  D911,
  '_Working2_'!$A$3:$B1909,
  2,
  0
),
0
),
"")</f>
        <v/>
      </c>
      <c r="F911" s="14" t="str">
        <f>IF(
A911,
(E911/1000)*vlookup(
B911,
MasterData!$C$2:$G1000,
4,
0
)
,
"")</f>
        <v/>
      </c>
      <c r="G911" s="14" t="str">
        <f t="shared" si="2"/>
        <v/>
      </c>
      <c r="H911" s="14"/>
      <c r="I911" s="14" t="str">
        <f>IFNA(
vlookup(
  $G911,
  '_Working1_'!$B$2:$G2289,
  5,
  0
),
"-"
)</f>
        <v/>
      </c>
      <c r="J911" s="14" t="str">
        <f>IFNA(
vlookup(
  $G911,
  '_Working1_'!$B$2:$G2289,
  6,
  0
),
"-"
)</f>
        <v/>
      </c>
    </row>
    <row r="912" ht="15.75" customHeight="1">
      <c r="A912" s="27"/>
      <c r="B912" s="27"/>
      <c r="C912" s="27"/>
      <c r="D912" s="27" t="str">
        <f t="shared" si="1"/>
        <v/>
      </c>
      <c r="E912" s="14" t="str">
        <f>IF(
A912,
IFNA(
vlookup(
  D912,
  '_Working2_'!$A$3:$B1910,
  2,
  0
),
0
),
"")</f>
        <v/>
      </c>
      <c r="F912" s="14" t="str">
        <f>IF(
A912,
(E912/1000)*vlookup(
B912,
MasterData!$C$2:$G1000,
4,
0
)
,
"")</f>
        <v/>
      </c>
      <c r="G912" s="14" t="str">
        <f t="shared" si="2"/>
        <v/>
      </c>
      <c r="H912" s="14"/>
      <c r="I912" s="14" t="str">
        <f>IFNA(
vlookup(
  $G912,
  '_Working1_'!$B$2:$G2290,
  5,
  0
),
"-"
)</f>
        <v/>
      </c>
      <c r="J912" s="14" t="str">
        <f>IFNA(
vlookup(
  $G912,
  '_Working1_'!$B$2:$G2290,
  6,
  0
),
"-"
)</f>
        <v/>
      </c>
    </row>
    <row r="913" ht="15.75" customHeight="1">
      <c r="A913" s="27"/>
      <c r="B913" s="27"/>
      <c r="C913" s="27"/>
      <c r="D913" s="27" t="str">
        <f t="shared" si="1"/>
        <v/>
      </c>
      <c r="E913" s="14" t="str">
        <f>IF(
A913,
IFNA(
vlookup(
  D913,
  '_Working2_'!$A$3:$B1911,
  2,
  0
),
0
),
"")</f>
        <v/>
      </c>
      <c r="F913" s="14" t="str">
        <f>IF(
A913,
(E913/1000)*vlookup(
B913,
MasterData!$C$2:$G1000,
4,
0
)
,
"")</f>
        <v/>
      </c>
      <c r="G913" s="14" t="str">
        <f t="shared" si="2"/>
        <v/>
      </c>
      <c r="H913" s="14"/>
      <c r="I913" s="14" t="str">
        <f>IFNA(
vlookup(
  $G913,
  '_Working1_'!$B$2:$G2291,
  5,
  0
),
"-"
)</f>
        <v/>
      </c>
      <c r="J913" s="14" t="str">
        <f>IFNA(
vlookup(
  $G913,
  '_Working1_'!$B$2:$G2291,
  6,
  0
),
"-"
)</f>
        <v/>
      </c>
    </row>
    <row r="914" ht="15.75" customHeight="1">
      <c r="A914" s="27"/>
      <c r="B914" s="27"/>
      <c r="C914" s="27"/>
      <c r="D914" s="27" t="str">
        <f t="shared" si="1"/>
        <v/>
      </c>
      <c r="E914" s="14" t="str">
        <f>IF(
A914,
IFNA(
vlookup(
  D914,
  '_Working2_'!$A$3:$B1912,
  2,
  0
),
0
),
"")</f>
        <v/>
      </c>
      <c r="F914" s="14" t="str">
        <f>IF(
A914,
(E914/1000)*vlookup(
B914,
MasterData!$C$2:$G1000,
4,
0
)
,
"")</f>
        <v/>
      </c>
      <c r="G914" s="14" t="str">
        <f t="shared" si="2"/>
        <v/>
      </c>
      <c r="H914" s="14"/>
      <c r="I914" s="14" t="str">
        <f>IFNA(
vlookup(
  $G914,
  '_Working1_'!$B$2:$G2292,
  5,
  0
),
"-"
)</f>
        <v/>
      </c>
      <c r="J914" s="14" t="str">
        <f>IFNA(
vlookup(
  $G914,
  '_Working1_'!$B$2:$G2292,
  6,
  0
),
"-"
)</f>
        <v/>
      </c>
    </row>
    <row r="915" ht="15.75" customHeight="1">
      <c r="A915" s="27"/>
      <c r="B915" s="27"/>
      <c r="C915" s="27"/>
      <c r="D915" s="27" t="str">
        <f t="shared" si="1"/>
        <v/>
      </c>
      <c r="E915" s="14" t="str">
        <f>IF(
A915,
IFNA(
vlookup(
  D915,
  '_Working2_'!$A$3:$B1913,
  2,
  0
),
0
),
"")</f>
        <v/>
      </c>
      <c r="F915" s="14" t="str">
        <f>IF(
A915,
(E915/1000)*vlookup(
B915,
MasterData!$C$2:$G1000,
4,
0
)
,
"")</f>
        <v/>
      </c>
      <c r="G915" s="14" t="str">
        <f t="shared" si="2"/>
        <v/>
      </c>
      <c r="H915" s="14"/>
      <c r="I915" s="14" t="str">
        <f>IFNA(
vlookup(
  $G915,
  '_Working1_'!$B$2:$G2293,
  5,
  0
),
"-"
)</f>
        <v/>
      </c>
      <c r="J915" s="14" t="str">
        <f>IFNA(
vlookup(
  $G915,
  '_Working1_'!$B$2:$G2293,
  6,
  0
),
"-"
)</f>
        <v/>
      </c>
    </row>
    <row r="916" ht="15.75" customHeight="1">
      <c r="A916" s="27"/>
      <c r="B916" s="27"/>
      <c r="C916" s="27"/>
      <c r="D916" s="27" t="str">
        <f t="shared" si="1"/>
        <v/>
      </c>
      <c r="E916" s="14" t="str">
        <f>IF(
A916,
IFNA(
vlookup(
  D916,
  '_Working2_'!$A$3:$B1914,
  2,
  0
),
0
),
"")</f>
        <v/>
      </c>
      <c r="F916" s="14" t="str">
        <f>IF(
A916,
(E916/1000)*vlookup(
B916,
MasterData!$C$2:$G1000,
4,
0
)
,
"")</f>
        <v/>
      </c>
      <c r="G916" s="14" t="str">
        <f t="shared" si="2"/>
        <v/>
      </c>
      <c r="H916" s="14"/>
      <c r="I916" s="14" t="str">
        <f>IFNA(
vlookup(
  $G916,
  '_Working1_'!$B$2:$G2294,
  5,
  0
),
"-"
)</f>
        <v/>
      </c>
      <c r="J916" s="14" t="str">
        <f>IFNA(
vlookup(
  $G916,
  '_Working1_'!$B$2:$G2294,
  6,
  0
),
"-"
)</f>
        <v/>
      </c>
    </row>
    <row r="917" ht="15.75" customHeight="1">
      <c r="A917" s="27"/>
      <c r="B917" s="27"/>
      <c r="C917" s="27"/>
      <c r="D917" s="27" t="str">
        <f t="shared" si="1"/>
        <v/>
      </c>
      <c r="E917" s="14" t="str">
        <f>IF(
A917,
IFNA(
vlookup(
  D917,
  '_Working2_'!$A$3:$B1915,
  2,
  0
),
0
),
"")</f>
        <v/>
      </c>
      <c r="F917" s="14" t="str">
        <f>IF(
A917,
(E917/1000)*vlookup(
B917,
MasterData!$C$2:$G1000,
4,
0
)
,
"")</f>
        <v/>
      </c>
      <c r="G917" s="14" t="str">
        <f t="shared" si="2"/>
        <v/>
      </c>
      <c r="H917" s="14"/>
      <c r="I917" s="14" t="str">
        <f>IFNA(
vlookup(
  $G917,
  '_Working1_'!$B$2:$G2295,
  5,
  0
),
"-"
)</f>
        <v/>
      </c>
      <c r="J917" s="14" t="str">
        <f>IFNA(
vlookup(
  $G917,
  '_Working1_'!$B$2:$G2295,
  6,
  0
),
"-"
)</f>
        <v/>
      </c>
    </row>
    <row r="918" ht="15.75" customHeight="1">
      <c r="A918" s="27"/>
      <c r="B918" s="27"/>
      <c r="C918" s="27"/>
      <c r="D918" s="27" t="str">
        <f t="shared" si="1"/>
        <v/>
      </c>
      <c r="E918" s="14" t="str">
        <f>IF(
A918,
IFNA(
vlookup(
  D918,
  '_Working2_'!$A$3:$B1916,
  2,
  0
),
0
),
"")</f>
        <v/>
      </c>
      <c r="F918" s="14" t="str">
        <f>IF(
A918,
(E918/1000)*vlookup(
B918,
MasterData!$C$2:$G1000,
4,
0
)
,
"")</f>
        <v/>
      </c>
      <c r="G918" s="14" t="str">
        <f t="shared" si="2"/>
        <v/>
      </c>
      <c r="H918" s="14"/>
      <c r="I918" s="14" t="str">
        <f>IFNA(
vlookup(
  $G918,
  '_Working1_'!$B$2:$G2296,
  5,
  0
),
"-"
)</f>
        <v/>
      </c>
      <c r="J918" s="14" t="str">
        <f>IFNA(
vlookup(
  $G918,
  '_Working1_'!$B$2:$G2296,
  6,
  0
),
"-"
)</f>
        <v/>
      </c>
    </row>
    <row r="919" ht="15.75" customHeight="1">
      <c r="A919" s="27"/>
      <c r="B919" s="27"/>
      <c r="C919" s="27"/>
      <c r="D919" s="27" t="str">
        <f t="shared" si="1"/>
        <v/>
      </c>
      <c r="E919" s="14" t="str">
        <f>IF(
A919,
IFNA(
vlookup(
  D919,
  '_Working2_'!$A$3:$B1917,
  2,
  0
),
0
),
"")</f>
        <v/>
      </c>
      <c r="F919" s="14" t="str">
        <f>IF(
A919,
(E919/1000)*vlookup(
B919,
MasterData!$C$2:$G1000,
4,
0
)
,
"")</f>
        <v/>
      </c>
      <c r="G919" s="14" t="str">
        <f t="shared" si="2"/>
        <v/>
      </c>
      <c r="H919" s="14"/>
      <c r="I919" s="14" t="str">
        <f>IFNA(
vlookup(
  $G919,
  '_Working1_'!$B$2:$G2297,
  5,
  0
),
"-"
)</f>
        <v/>
      </c>
      <c r="J919" s="14" t="str">
        <f>IFNA(
vlookup(
  $G919,
  '_Working1_'!$B$2:$G2297,
  6,
  0
),
"-"
)</f>
        <v/>
      </c>
    </row>
    <row r="920" ht="15.75" customHeight="1">
      <c r="A920" s="27"/>
      <c r="B920" s="27"/>
      <c r="C920" s="27"/>
      <c r="D920" s="27" t="str">
        <f t="shared" si="1"/>
        <v/>
      </c>
      <c r="E920" s="14" t="str">
        <f>IF(
A920,
IFNA(
vlookup(
  D920,
  '_Working2_'!$A$3:$B1918,
  2,
  0
),
0
),
"")</f>
        <v/>
      </c>
      <c r="F920" s="14" t="str">
        <f>IF(
A920,
(E920/1000)*vlookup(
B920,
MasterData!$C$2:$G1000,
4,
0
)
,
"")</f>
        <v/>
      </c>
      <c r="G920" s="14" t="str">
        <f t="shared" si="2"/>
        <v/>
      </c>
      <c r="H920" s="14"/>
      <c r="I920" s="14" t="str">
        <f>IFNA(
vlookup(
  $G920,
  '_Working1_'!$B$2:$G2298,
  5,
  0
),
"-"
)</f>
        <v/>
      </c>
      <c r="J920" s="14" t="str">
        <f>IFNA(
vlookup(
  $G920,
  '_Working1_'!$B$2:$G2298,
  6,
  0
),
"-"
)</f>
        <v/>
      </c>
    </row>
    <row r="921" ht="15.75" customHeight="1">
      <c r="A921" s="27"/>
      <c r="B921" s="27"/>
      <c r="C921" s="27"/>
      <c r="D921" s="27" t="str">
        <f t="shared" si="1"/>
        <v/>
      </c>
      <c r="E921" s="14" t="str">
        <f>IF(
A921,
IFNA(
vlookup(
  D921,
  '_Working2_'!$A$3:$B1919,
  2,
  0
),
0
),
"")</f>
        <v/>
      </c>
      <c r="F921" s="14" t="str">
        <f>IF(
A921,
(E921/1000)*vlookup(
B921,
MasterData!$C$2:$G1000,
4,
0
)
,
"")</f>
        <v/>
      </c>
      <c r="G921" s="14" t="str">
        <f t="shared" si="2"/>
        <v/>
      </c>
      <c r="H921" s="14"/>
      <c r="I921" s="14" t="str">
        <f>IFNA(
vlookup(
  $G921,
  '_Working1_'!$B$2:$G2299,
  5,
  0
),
"-"
)</f>
        <v/>
      </c>
      <c r="J921" s="14" t="str">
        <f>IFNA(
vlookup(
  $G921,
  '_Working1_'!$B$2:$G2299,
  6,
  0
),
"-"
)</f>
        <v/>
      </c>
    </row>
    <row r="922" ht="15.75" customHeight="1">
      <c r="A922" s="27"/>
      <c r="B922" s="27"/>
      <c r="C922" s="27"/>
      <c r="D922" s="27" t="str">
        <f t="shared" si="1"/>
        <v/>
      </c>
      <c r="E922" s="14" t="str">
        <f>IF(
A922,
IFNA(
vlookup(
  D922,
  '_Working2_'!$A$3:$B1920,
  2,
  0
),
0
),
"")</f>
        <v/>
      </c>
      <c r="F922" s="14" t="str">
        <f>IF(
A922,
(E922/1000)*vlookup(
B922,
MasterData!$C$2:$G1000,
4,
0
)
,
"")</f>
        <v/>
      </c>
      <c r="G922" s="14" t="str">
        <f t="shared" si="2"/>
        <v/>
      </c>
      <c r="H922" s="14"/>
      <c r="I922" s="14" t="str">
        <f>IFNA(
vlookup(
  $G922,
  '_Working1_'!$B$2:$G2300,
  5,
  0
),
"-"
)</f>
        <v/>
      </c>
      <c r="J922" s="14" t="str">
        <f>IFNA(
vlookup(
  $G922,
  '_Working1_'!$B$2:$G2300,
  6,
  0
),
"-"
)</f>
        <v/>
      </c>
    </row>
    <row r="923" ht="15.75" customHeight="1">
      <c r="A923" s="27"/>
      <c r="B923" s="27"/>
      <c r="C923" s="27"/>
      <c r="D923" s="27" t="str">
        <f t="shared" si="1"/>
        <v/>
      </c>
      <c r="E923" s="14" t="str">
        <f>IF(
A923,
IFNA(
vlookup(
  D923,
  '_Working2_'!$A$3:$B1921,
  2,
  0
),
0
),
"")</f>
        <v/>
      </c>
      <c r="F923" s="14" t="str">
        <f>IF(
A923,
(E923/1000)*vlookup(
B923,
MasterData!$C$2:$G1000,
4,
0
)
,
"")</f>
        <v/>
      </c>
      <c r="G923" s="14" t="str">
        <f t="shared" si="2"/>
        <v/>
      </c>
      <c r="H923" s="14"/>
      <c r="I923" s="14" t="str">
        <f>IFNA(
vlookup(
  $G923,
  '_Working1_'!$B$2:$G2301,
  5,
  0
),
"-"
)</f>
        <v/>
      </c>
      <c r="J923" s="14" t="str">
        <f>IFNA(
vlookup(
  $G923,
  '_Working1_'!$B$2:$G2301,
  6,
  0
),
"-"
)</f>
        <v/>
      </c>
    </row>
    <row r="924" ht="15.75" customHeight="1">
      <c r="A924" s="27"/>
      <c r="B924" s="27"/>
      <c r="C924" s="27"/>
      <c r="D924" s="27" t="str">
        <f t="shared" si="1"/>
        <v/>
      </c>
      <c r="E924" s="14" t="str">
        <f>IF(
A924,
IFNA(
vlookup(
  D924,
  '_Working2_'!$A$3:$B1922,
  2,
  0
),
0
),
"")</f>
        <v/>
      </c>
      <c r="F924" s="14" t="str">
        <f>IF(
A924,
(E924/1000)*vlookup(
B924,
MasterData!$C$2:$G1000,
4,
0
)
,
"")</f>
        <v/>
      </c>
      <c r="G924" s="14" t="str">
        <f t="shared" si="2"/>
        <v/>
      </c>
      <c r="H924" s="14"/>
      <c r="I924" s="14" t="str">
        <f>IFNA(
vlookup(
  $G924,
  '_Working1_'!$B$2:$G2302,
  5,
  0
),
"-"
)</f>
        <v/>
      </c>
      <c r="J924" s="14" t="str">
        <f>IFNA(
vlookup(
  $G924,
  '_Working1_'!$B$2:$G2302,
  6,
  0
),
"-"
)</f>
        <v/>
      </c>
    </row>
    <row r="925" ht="15.75" customHeight="1">
      <c r="A925" s="27"/>
      <c r="B925" s="27"/>
      <c r="C925" s="27"/>
      <c r="D925" s="27" t="str">
        <f t="shared" si="1"/>
        <v/>
      </c>
      <c r="E925" s="14" t="str">
        <f>IF(
A925,
IFNA(
vlookup(
  D925,
  '_Working2_'!$A$3:$B1923,
  2,
  0
),
0
),
"")</f>
        <v/>
      </c>
      <c r="F925" s="14" t="str">
        <f>IF(
A925,
(E925/1000)*vlookup(
B925,
MasterData!$C$2:$G1000,
4,
0
)
,
"")</f>
        <v/>
      </c>
      <c r="G925" s="14" t="str">
        <f t="shared" si="2"/>
        <v/>
      </c>
      <c r="H925" s="14"/>
      <c r="I925" s="14" t="str">
        <f>IFNA(
vlookup(
  $G925,
  '_Working1_'!$B$2:$G2303,
  5,
  0
),
"-"
)</f>
        <v/>
      </c>
      <c r="J925" s="14" t="str">
        <f>IFNA(
vlookup(
  $G925,
  '_Working1_'!$B$2:$G2303,
  6,
  0
),
"-"
)</f>
        <v/>
      </c>
    </row>
    <row r="926" ht="15.75" customHeight="1">
      <c r="A926" s="27"/>
      <c r="B926" s="27"/>
      <c r="C926" s="27"/>
      <c r="D926" s="27" t="str">
        <f t="shared" si="1"/>
        <v/>
      </c>
      <c r="E926" s="14" t="str">
        <f>IF(
A926,
IFNA(
vlookup(
  D926,
  '_Working2_'!$A$3:$B1924,
  2,
  0
),
0
),
"")</f>
        <v/>
      </c>
      <c r="F926" s="14" t="str">
        <f>IF(
A926,
(E926/1000)*vlookup(
B926,
MasterData!$C$2:$G1000,
4,
0
)
,
"")</f>
        <v/>
      </c>
      <c r="G926" s="14" t="str">
        <f t="shared" si="2"/>
        <v/>
      </c>
      <c r="H926" s="14"/>
      <c r="I926" s="14" t="str">
        <f>IFNA(
vlookup(
  $G926,
  '_Working1_'!$B$2:$G2304,
  5,
  0
),
"-"
)</f>
        <v/>
      </c>
      <c r="J926" s="14" t="str">
        <f>IFNA(
vlookup(
  $G926,
  '_Working1_'!$B$2:$G2304,
  6,
  0
),
"-"
)</f>
        <v/>
      </c>
    </row>
    <row r="927" ht="15.75" customHeight="1">
      <c r="A927" s="27"/>
      <c r="B927" s="27"/>
      <c r="C927" s="27"/>
      <c r="D927" s="27" t="str">
        <f t="shared" si="1"/>
        <v/>
      </c>
      <c r="E927" s="14" t="str">
        <f>IF(
A927,
IFNA(
vlookup(
  D927,
  '_Working2_'!$A$3:$B1925,
  2,
  0
),
0
),
"")</f>
        <v/>
      </c>
      <c r="F927" s="14" t="str">
        <f>IF(
A927,
(E927/1000)*vlookup(
B927,
MasterData!$C$2:$G1000,
4,
0
)
,
"")</f>
        <v/>
      </c>
      <c r="G927" s="14" t="str">
        <f t="shared" si="2"/>
        <v/>
      </c>
      <c r="H927" s="14"/>
      <c r="I927" s="14" t="str">
        <f>IFNA(
vlookup(
  $G927,
  '_Working1_'!$B$2:$G2305,
  5,
  0
),
"-"
)</f>
        <v/>
      </c>
      <c r="J927" s="14" t="str">
        <f>IFNA(
vlookup(
  $G927,
  '_Working1_'!$B$2:$G2305,
  6,
  0
),
"-"
)</f>
        <v/>
      </c>
    </row>
    <row r="928" ht="15.75" customHeight="1">
      <c r="A928" s="27"/>
      <c r="B928" s="27"/>
      <c r="C928" s="27"/>
      <c r="D928" s="27" t="str">
        <f t="shared" si="1"/>
        <v/>
      </c>
      <c r="E928" s="14" t="str">
        <f>IF(
A928,
IFNA(
vlookup(
  D928,
  '_Working2_'!$A$3:$B1926,
  2,
  0
),
0
),
"")</f>
        <v/>
      </c>
      <c r="F928" s="14" t="str">
        <f>IF(
A928,
(E928/1000)*vlookup(
B928,
MasterData!$C$2:$G1000,
4,
0
)
,
"")</f>
        <v/>
      </c>
      <c r="G928" s="14" t="str">
        <f t="shared" si="2"/>
        <v/>
      </c>
      <c r="H928" s="14"/>
      <c r="I928" s="14" t="str">
        <f>IFNA(
vlookup(
  $G928,
  '_Working1_'!$B$2:$G2306,
  5,
  0
),
"-"
)</f>
        <v/>
      </c>
      <c r="J928" s="14" t="str">
        <f>IFNA(
vlookup(
  $G928,
  '_Working1_'!$B$2:$G2306,
  6,
  0
),
"-"
)</f>
        <v/>
      </c>
    </row>
    <row r="929" ht="15.75" customHeight="1">
      <c r="A929" s="27"/>
      <c r="B929" s="27"/>
      <c r="C929" s="27"/>
      <c r="D929" s="27" t="str">
        <f t="shared" si="1"/>
        <v/>
      </c>
      <c r="E929" s="14" t="str">
        <f>IF(
A929,
IFNA(
vlookup(
  D929,
  '_Working2_'!$A$3:$B1927,
  2,
  0
),
0
),
"")</f>
        <v/>
      </c>
      <c r="F929" s="14" t="str">
        <f>IF(
A929,
(E929/1000)*vlookup(
B929,
MasterData!$C$2:$G1000,
4,
0
)
,
"")</f>
        <v/>
      </c>
      <c r="G929" s="14" t="str">
        <f t="shared" si="2"/>
        <v/>
      </c>
      <c r="H929" s="14"/>
      <c r="I929" s="14" t="str">
        <f>IFNA(
vlookup(
  $G929,
  '_Working1_'!$B$2:$G2307,
  5,
  0
),
"-"
)</f>
        <v/>
      </c>
      <c r="J929" s="14" t="str">
        <f>IFNA(
vlookup(
  $G929,
  '_Working1_'!$B$2:$G2307,
  6,
  0
),
"-"
)</f>
        <v/>
      </c>
    </row>
    <row r="930" ht="15.75" customHeight="1">
      <c r="A930" s="27"/>
      <c r="B930" s="27"/>
      <c r="C930" s="27"/>
      <c r="D930" s="27" t="str">
        <f t="shared" si="1"/>
        <v/>
      </c>
      <c r="E930" s="14" t="str">
        <f>IF(
A930,
IFNA(
vlookup(
  D930,
  '_Working2_'!$A$3:$B1928,
  2,
  0
),
0
),
"")</f>
        <v/>
      </c>
      <c r="F930" s="14" t="str">
        <f>IF(
A930,
(E930/1000)*vlookup(
B930,
MasterData!$C$2:$G1000,
4,
0
)
,
"")</f>
        <v/>
      </c>
      <c r="G930" s="14" t="str">
        <f t="shared" si="2"/>
        <v/>
      </c>
      <c r="H930" s="14"/>
      <c r="I930" s="14" t="str">
        <f>IFNA(
vlookup(
  $G930,
  '_Working1_'!$B$2:$G2308,
  5,
  0
),
"-"
)</f>
        <v/>
      </c>
      <c r="J930" s="14" t="str">
        <f>IFNA(
vlookup(
  $G930,
  '_Working1_'!$B$2:$G2308,
  6,
  0
),
"-"
)</f>
        <v/>
      </c>
    </row>
    <row r="931" ht="15.75" customHeight="1">
      <c r="A931" s="27"/>
      <c r="B931" s="27"/>
      <c r="C931" s="27"/>
      <c r="D931" s="27" t="str">
        <f t="shared" si="1"/>
        <v/>
      </c>
      <c r="E931" s="14" t="str">
        <f>IF(
A931,
IFNA(
vlookup(
  D931,
  '_Working2_'!$A$3:$B1929,
  2,
  0
),
0
),
"")</f>
        <v/>
      </c>
      <c r="F931" s="14" t="str">
        <f>IF(
A931,
(E931/1000)*vlookup(
B931,
MasterData!$C$2:$G1000,
4,
0
)
,
"")</f>
        <v/>
      </c>
      <c r="G931" s="14" t="str">
        <f t="shared" si="2"/>
        <v/>
      </c>
      <c r="H931" s="14"/>
      <c r="I931" s="14" t="str">
        <f>IFNA(
vlookup(
  $G931,
  '_Working1_'!$B$2:$G2309,
  5,
  0
),
"-"
)</f>
        <v/>
      </c>
      <c r="J931" s="14" t="str">
        <f>IFNA(
vlookup(
  $G931,
  '_Working1_'!$B$2:$G2309,
  6,
  0
),
"-"
)</f>
        <v/>
      </c>
    </row>
    <row r="932" ht="15.75" customHeight="1">
      <c r="A932" s="27"/>
      <c r="B932" s="27"/>
      <c r="C932" s="27"/>
      <c r="D932" s="27" t="str">
        <f t="shared" si="1"/>
        <v/>
      </c>
      <c r="E932" s="14" t="str">
        <f>IF(
A932,
IFNA(
vlookup(
  D932,
  '_Working2_'!$A$3:$B1930,
  2,
  0
),
0
),
"")</f>
        <v/>
      </c>
      <c r="F932" s="14" t="str">
        <f>IF(
A932,
(E932/1000)*vlookup(
B932,
MasterData!$C$2:$G1000,
4,
0
)
,
"")</f>
        <v/>
      </c>
      <c r="G932" s="14" t="str">
        <f t="shared" si="2"/>
        <v/>
      </c>
      <c r="H932" s="14"/>
      <c r="I932" s="14" t="str">
        <f>IFNA(
vlookup(
  $G932,
  '_Working1_'!$B$2:$G2310,
  5,
  0
),
"-"
)</f>
        <v/>
      </c>
      <c r="J932" s="14" t="str">
        <f>IFNA(
vlookup(
  $G932,
  '_Working1_'!$B$2:$G2310,
  6,
  0
),
"-"
)</f>
        <v/>
      </c>
    </row>
    <row r="933" ht="15.75" customHeight="1">
      <c r="A933" s="27"/>
      <c r="B933" s="27"/>
      <c r="C933" s="27"/>
      <c r="D933" s="27" t="str">
        <f t="shared" si="1"/>
        <v/>
      </c>
      <c r="E933" s="14" t="str">
        <f>IF(
A933,
IFNA(
vlookup(
  D933,
  '_Working2_'!$A$3:$B1931,
  2,
  0
),
0
),
"")</f>
        <v/>
      </c>
      <c r="F933" s="14" t="str">
        <f>IF(
A933,
(E933/1000)*vlookup(
B933,
MasterData!$C$2:$G1000,
4,
0
)
,
"")</f>
        <v/>
      </c>
      <c r="G933" s="14" t="str">
        <f t="shared" si="2"/>
        <v/>
      </c>
      <c r="H933" s="14"/>
      <c r="I933" s="14" t="str">
        <f>IFNA(
vlookup(
  $G933,
  '_Working1_'!$B$2:$G2311,
  5,
  0
),
"-"
)</f>
        <v/>
      </c>
      <c r="J933" s="14" t="str">
        <f>IFNA(
vlookup(
  $G933,
  '_Working1_'!$B$2:$G2311,
  6,
  0
),
"-"
)</f>
        <v/>
      </c>
    </row>
    <row r="934" ht="15.75" customHeight="1">
      <c r="A934" s="27"/>
      <c r="B934" s="27"/>
      <c r="C934" s="27"/>
      <c r="D934" s="27" t="str">
        <f t="shared" si="1"/>
        <v/>
      </c>
      <c r="E934" s="14" t="str">
        <f>IF(
A934,
IFNA(
vlookup(
  D934,
  '_Working2_'!$A$3:$B1932,
  2,
  0
),
0
),
"")</f>
        <v/>
      </c>
      <c r="F934" s="14" t="str">
        <f>IF(
A934,
(E934/1000)*vlookup(
B934,
MasterData!$C$2:$G1000,
4,
0
)
,
"")</f>
        <v/>
      </c>
      <c r="G934" s="14" t="str">
        <f t="shared" si="2"/>
        <v/>
      </c>
      <c r="H934" s="14"/>
      <c r="I934" s="14" t="str">
        <f>IFNA(
vlookup(
  $G934,
  '_Working1_'!$B$2:$G2312,
  5,
  0
),
"-"
)</f>
        <v/>
      </c>
      <c r="J934" s="14" t="str">
        <f>IFNA(
vlookup(
  $G934,
  '_Working1_'!$B$2:$G2312,
  6,
  0
),
"-"
)</f>
        <v/>
      </c>
    </row>
    <row r="935" ht="15.75" customHeight="1">
      <c r="A935" s="27"/>
      <c r="B935" s="27"/>
      <c r="C935" s="27"/>
      <c r="D935" s="27" t="str">
        <f t="shared" si="1"/>
        <v/>
      </c>
      <c r="E935" s="14" t="str">
        <f>IF(
A935,
IFNA(
vlookup(
  D935,
  '_Working2_'!$A$3:$B1933,
  2,
  0
),
0
),
"")</f>
        <v/>
      </c>
      <c r="F935" s="14" t="str">
        <f>IF(
A935,
(E935/1000)*vlookup(
B935,
MasterData!$C$2:$G1000,
4,
0
)
,
"")</f>
        <v/>
      </c>
      <c r="G935" s="14" t="str">
        <f t="shared" si="2"/>
        <v/>
      </c>
      <c r="H935" s="14"/>
      <c r="I935" s="14" t="str">
        <f>IFNA(
vlookup(
  $G935,
  '_Working1_'!$B$2:$G2313,
  5,
  0
),
"-"
)</f>
        <v/>
      </c>
      <c r="J935" s="14" t="str">
        <f>IFNA(
vlookup(
  $G935,
  '_Working1_'!$B$2:$G2313,
  6,
  0
),
"-"
)</f>
        <v/>
      </c>
    </row>
    <row r="936" ht="15.75" customHeight="1">
      <c r="A936" s="27"/>
      <c r="B936" s="27"/>
      <c r="C936" s="27"/>
      <c r="D936" s="27" t="str">
        <f t="shared" si="1"/>
        <v/>
      </c>
      <c r="E936" s="14" t="str">
        <f>IF(
A936,
IFNA(
vlookup(
  D936,
  '_Working2_'!$A$3:$B1934,
  2,
  0
),
0
),
"")</f>
        <v/>
      </c>
      <c r="F936" s="14" t="str">
        <f>IF(
A936,
(E936/1000)*vlookup(
B936,
MasterData!$C$2:$G1000,
4,
0
)
,
"")</f>
        <v/>
      </c>
      <c r="G936" s="14" t="str">
        <f t="shared" si="2"/>
        <v/>
      </c>
      <c r="H936" s="14"/>
      <c r="I936" s="14" t="str">
        <f>IFNA(
vlookup(
  $G936,
  '_Working1_'!$B$2:$G2314,
  5,
  0
),
"-"
)</f>
        <v/>
      </c>
      <c r="J936" s="14" t="str">
        <f>IFNA(
vlookup(
  $G936,
  '_Working1_'!$B$2:$G2314,
  6,
  0
),
"-"
)</f>
        <v/>
      </c>
    </row>
    <row r="937" ht="15.75" customHeight="1">
      <c r="A937" s="27"/>
      <c r="B937" s="27"/>
      <c r="C937" s="27"/>
      <c r="D937" s="27" t="str">
        <f t="shared" si="1"/>
        <v/>
      </c>
      <c r="E937" s="14" t="str">
        <f>IF(
A937,
IFNA(
vlookup(
  D937,
  '_Working2_'!$A$3:$B1935,
  2,
  0
),
0
),
"")</f>
        <v/>
      </c>
      <c r="F937" s="14" t="str">
        <f>IF(
A937,
(E937/1000)*vlookup(
B937,
MasterData!$C$2:$G1000,
4,
0
)
,
"")</f>
        <v/>
      </c>
      <c r="G937" s="14" t="str">
        <f t="shared" si="2"/>
        <v/>
      </c>
      <c r="H937" s="14"/>
      <c r="I937" s="14" t="str">
        <f>IFNA(
vlookup(
  $G937,
  '_Working1_'!$B$2:$G2315,
  5,
  0
),
"-"
)</f>
        <v/>
      </c>
      <c r="J937" s="14" t="str">
        <f>IFNA(
vlookup(
  $G937,
  '_Working1_'!$B$2:$G2315,
  6,
  0
),
"-"
)</f>
        <v/>
      </c>
    </row>
    <row r="938" ht="15.75" customHeight="1">
      <c r="A938" s="27"/>
      <c r="B938" s="27"/>
      <c r="C938" s="27"/>
      <c r="D938" s="27" t="str">
        <f t="shared" si="1"/>
        <v/>
      </c>
      <c r="E938" s="14" t="str">
        <f>IF(
A938,
IFNA(
vlookup(
  D938,
  '_Working2_'!$A$3:$B1936,
  2,
  0
),
0
),
"")</f>
        <v/>
      </c>
      <c r="F938" s="14" t="str">
        <f>IF(
A938,
(E938/1000)*vlookup(
B938,
MasterData!$C$2:$G1000,
4,
0
)
,
"")</f>
        <v/>
      </c>
      <c r="G938" s="14" t="str">
        <f t="shared" si="2"/>
        <v/>
      </c>
      <c r="H938" s="14"/>
      <c r="I938" s="14" t="str">
        <f>IFNA(
vlookup(
  $G938,
  '_Working1_'!$B$2:$G2316,
  5,
  0
),
"-"
)</f>
        <v/>
      </c>
      <c r="J938" s="14" t="str">
        <f>IFNA(
vlookup(
  $G938,
  '_Working1_'!$B$2:$G2316,
  6,
  0
),
"-"
)</f>
        <v/>
      </c>
    </row>
    <row r="939" ht="15.75" customHeight="1">
      <c r="A939" s="27"/>
      <c r="B939" s="27"/>
      <c r="C939" s="27"/>
      <c r="D939" s="27" t="str">
        <f t="shared" si="1"/>
        <v/>
      </c>
      <c r="E939" s="14" t="str">
        <f>IF(
A939,
IFNA(
vlookup(
  D939,
  '_Working2_'!$A$3:$B1937,
  2,
  0
),
0
),
"")</f>
        <v/>
      </c>
      <c r="F939" s="14" t="str">
        <f>IF(
A939,
(E939/1000)*vlookup(
B939,
MasterData!$C$2:$G1000,
4,
0
)
,
"")</f>
        <v/>
      </c>
      <c r="G939" s="14" t="str">
        <f t="shared" si="2"/>
        <v/>
      </c>
      <c r="H939" s="14"/>
      <c r="I939" s="14" t="str">
        <f>IFNA(
vlookup(
  $G939,
  '_Working1_'!$B$2:$G2317,
  5,
  0
),
"-"
)</f>
        <v/>
      </c>
      <c r="J939" s="14" t="str">
        <f>IFNA(
vlookup(
  $G939,
  '_Working1_'!$B$2:$G2317,
  6,
  0
),
"-"
)</f>
        <v/>
      </c>
    </row>
    <row r="940" ht="15.75" customHeight="1">
      <c r="A940" s="27"/>
      <c r="B940" s="27"/>
      <c r="C940" s="27"/>
      <c r="D940" s="27" t="str">
        <f t="shared" si="1"/>
        <v/>
      </c>
      <c r="E940" s="14" t="str">
        <f>IF(
A940,
IFNA(
vlookup(
  D940,
  '_Working2_'!$A$3:$B1938,
  2,
  0
),
0
),
"")</f>
        <v/>
      </c>
      <c r="F940" s="14" t="str">
        <f>IF(
A940,
(E940/1000)*vlookup(
B940,
MasterData!$C$2:$G1000,
4,
0
)
,
"")</f>
        <v/>
      </c>
      <c r="G940" s="14" t="str">
        <f t="shared" si="2"/>
        <v/>
      </c>
      <c r="H940" s="14"/>
      <c r="I940" s="14" t="str">
        <f>IFNA(
vlookup(
  $G940,
  '_Working1_'!$B$2:$G2318,
  5,
  0
),
"-"
)</f>
        <v/>
      </c>
      <c r="J940" s="14" t="str">
        <f>IFNA(
vlookup(
  $G940,
  '_Working1_'!$B$2:$G2318,
  6,
  0
),
"-"
)</f>
        <v/>
      </c>
    </row>
    <row r="941" ht="15.75" customHeight="1">
      <c r="A941" s="27"/>
      <c r="B941" s="27"/>
      <c r="C941" s="27"/>
      <c r="D941" s="27" t="str">
        <f t="shared" si="1"/>
        <v/>
      </c>
      <c r="E941" s="14" t="str">
        <f>IF(
A941,
IFNA(
vlookup(
  D941,
  '_Working2_'!$A$3:$B1939,
  2,
  0
),
0
),
"")</f>
        <v/>
      </c>
      <c r="F941" s="14" t="str">
        <f>IF(
A941,
(E941/1000)*vlookup(
B941,
MasterData!$C$2:$G1000,
4,
0
)
,
"")</f>
        <v/>
      </c>
      <c r="G941" s="14" t="str">
        <f t="shared" si="2"/>
        <v/>
      </c>
      <c r="H941" s="14"/>
      <c r="I941" s="14" t="str">
        <f>IFNA(
vlookup(
  $G941,
  '_Working1_'!$B$2:$G2319,
  5,
  0
),
"-"
)</f>
        <v/>
      </c>
      <c r="J941" s="14" t="str">
        <f>IFNA(
vlookup(
  $G941,
  '_Working1_'!$B$2:$G2319,
  6,
  0
),
"-"
)</f>
        <v/>
      </c>
    </row>
    <row r="942" ht="15.75" customHeight="1">
      <c r="A942" s="27"/>
      <c r="B942" s="27"/>
      <c r="C942" s="27"/>
      <c r="D942" s="27" t="str">
        <f t="shared" si="1"/>
        <v/>
      </c>
      <c r="E942" s="14" t="str">
        <f>IF(
A942,
IFNA(
vlookup(
  D942,
  '_Working2_'!$A$3:$B1940,
  2,
  0
),
0
),
"")</f>
        <v/>
      </c>
      <c r="F942" s="14" t="str">
        <f>IF(
A942,
(E942/1000)*vlookup(
B942,
MasterData!$C$2:$G1000,
4,
0
)
,
"")</f>
        <v/>
      </c>
      <c r="G942" s="14" t="str">
        <f t="shared" si="2"/>
        <v/>
      </c>
      <c r="H942" s="14"/>
      <c r="I942" s="14" t="str">
        <f>IFNA(
vlookup(
  $G942,
  '_Working1_'!$B$2:$G2320,
  5,
  0
),
"-"
)</f>
        <v/>
      </c>
      <c r="J942" s="14" t="str">
        <f>IFNA(
vlookup(
  $G942,
  '_Working1_'!$B$2:$G2320,
  6,
  0
),
"-"
)</f>
        <v/>
      </c>
    </row>
    <row r="943" ht="15.75" customHeight="1">
      <c r="A943" s="27"/>
      <c r="B943" s="27"/>
      <c r="C943" s="27"/>
      <c r="D943" s="27" t="str">
        <f t="shared" si="1"/>
        <v/>
      </c>
      <c r="E943" s="14" t="str">
        <f>IF(
A943,
IFNA(
vlookup(
  D943,
  '_Working2_'!$A$3:$B1941,
  2,
  0
),
0
),
"")</f>
        <v/>
      </c>
      <c r="F943" s="14" t="str">
        <f>IF(
A943,
(E943/1000)*vlookup(
B943,
MasterData!$C$2:$G1000,
4,
0
)
,
"")</f>
        <v/>
      </c>
      <c r="G943" s="14" t="str">
        <f t="shared" si="2"/>
        <v/>
      </c>
      <c r="H943" s="14"/>
      <c r="I943" s="14" t="str">
        <f>IFNA(
vlookup(
  $G943,
  '_Working1_'!$B$2:$G2321,
  5,
  0
),
"-"
)</f>
        <v/>
      </c>
      <c r="J943" s="14" t="str">
        <f>IFNA(
vlookup(
  $G943,
  '_Working1_'!$B$2:$G2321,
  6,
  0
),
"-"
)</f>
        <v/>
      </c>
    </row>
    <row r="944" ht="15.75" customHeight="1">
      <c r="A944" s="27"/>
      <c r="B944" s="27"/>
      <c r="C944" s="27"/>
      <c r="D944" s="27" t="str">
        <f t="shared" si="1"/>
        <v/>
      </c>
      <c r="E944" s="14" t="str">
        <f>IF(
A944,
IFNA(
vlookup(
  D944,
  '_Working2_'!$A$3:$B1942,
  2,
  0
),
0
),
"")</f>
        <v/>
      </c>
      <c r="F944" s="14" t="str">
        <f>IF(
A944,
(E944/1000)*vlookup(
B944,
MasterData!$C$2:$G1000,
4,
0
)
,
"")</f>
        <v/>
      </c>
      <c r="G944" s="14" t="str">
        <f t="shared" si="2"/>
        <v/>
      </c>
      <c r="H944" s="14"/>
      <c r="I944" s="14" t="str">
        <f>IFNA(
vlookup(
  $G944,
  '_Working1_'!$B$2:$G2322,
  5,
  0
),
"-"
)</f>
        <v/>
      </c>
      <c r="J944" s="14" t="str">
        <f>IFNA(
vlookup(
  $G944,
  '_Working1_'!$B$2:$G2322,
  6,
  0
),
"-"
)</f>
        <v/>
      </c>
    </row>
    <row r="945" ht="15.75" customHeight="1">
      <c r="A945" s="27"/>
      <c r="B945" s="27"/>
      <c r="C945" s="27"/>
      <c r="D945" s="27" t="str">
        <f t="shared" si="1"/>
        <v/>
      </c>
      <c r="E945" s="14" t="str">
        <f>IF(
A945,
IFNA(
vlookup(
  D945,
  '_Working2_'!$A$3:$B1943,
  2,
  0
),
0
),
"")</f>
        <v/>
      </c>
      <c r="F945" s="14" t="str">
        <f>IF(
A945,
(E945/1000)*vlookup(
B945,
MasterData!$C$2:$G1000,
4,
0
)
,
"")</f>
        <v/>
      </c>
      <c r="G945" s="14" t="str">
        <f t="shared" si="2"/>
        <v/>
      </c>
      <c r="H945" s="14"/>
      <c r="I945" s="14" t="str">
        <f>IFNA(
vlookup(
  $G945,
  '_Working1_'!$B$2:$G2323,
  5,
  0
),
"-"
)</f>
        <v/>
      </c>
      <c r="J945" s="14" t="str">
        <f>IFNA(
vlookup(
  $G945,
  '_Working1_'!$B$2:$G2323,
  6,
  0
),
"-"
)</f>
        <v/>
      </c>
    </row>
    <row r="946" ht="15.75" customHeight="1">
      <c r="A946" s="27"/>
      <c r="B946" s="27"/>
      <c r="C946" s="27"/>
      <c r="D946" s="27" t="str">
        <f t="shared" si="1"/>
        <v/>
      </c>
      <c r="E946" s="14" t="str">
        <f>IF(
A946,
IFNA(
vlookup(
  D946,
  '_Working2_'!$A$3:$B1944,
  2,
  0
),
0
),
"")</f>
        <v/>
      </c>
      <c r="F946" s="14" t="str">
        <f>IF(
A946,
(E946/1000)*vlookup(
B946,
MasterData!$C$2:$G1000,
4,
0
)
,
"")</f>
        <v/>
      </c>
      <c r="G946" s="14" t="str">
        <f t="shared" si="2"/>
        <v/>
      </c>
      <c r="H946" s="14"/>
      <c r="I946" s="14" t="str">
        <f>IFNA(
vlookup(
  $G946,
  '_Working1_'!$B$2:$G2324,
  5,
  0
),
"-"
)</f>
        <v/>
      </c>
      <c r="J946" s="14" t="str">
        <f>IFNA(
vlookup(
  $G946,
  '_Working1_'!$B$2:$G2324,
  6,
  0
),
"-"
)</f>
        <v/>
      </c>
    </row>
    <row r="947" ht="15.75" customHeight="1">
      <c r="A947" s="27"/>
      <c r="B947" s="27"/>
      <c r="C947" s="27"/>
      <c r="D947" s="27" t="str">
        <f t="shared" si="1"/>
        <v/>
      </c>
      <c r="E947" s="14" t="str">
        <f>IF(
A947,
IFNA(
vlookup(
  D947,
  '_Working2_'!$A$3:$B1945,
  2,
  0
),
0
),
"")</f>
        <v/>
      </c>
      <c r="F947" s="14" t="str">
        <f>IF(
A947,
(E947/1000)*vlookup(
B947,
MasterData!$C$2:$G1000,
4,
0
)
,
"")</f>
        <v/>
      </c>
      <c r="G947" s="14" t="str">
        <f t="shared" si="2"/>
        <v/>
      </c>
      <c r="H947" s="14"/>
      <c r="I947" s="14" t="str">
        <f>IFNA(
vlookup(
  $G947,
  '_Working1_'!$B$2:$G2325,
  5,
  0
),
"-"
)</f>
        <v/>
      </c>
      <c r="J947" s="14" t="str">
        <f>IFNA(
vlookup(
  $G947,
  '_Working1_'!$B$2:$G2325,
  6,
  0
),
"-"
)</f>
        <v/>
      </c>
    </row>
    <row r="948" ht="15.75" customHeight="1">
      <c r="A948" s="27"/>
      <c r="B948" s="27"/>
      <c r="C948" s="27"/>
      <c r="D948" s="27" t="str">
        <f t="shared" si="1"/>
        <v/>
      </c>
      <c r="E948" s="14" t="str">
        <f>IF(
A948,
IFNA(
vlookup(
  D948,
  '_Working2_'!$A$3:$B1946,
  2,
  0
),
0
),
"")</f>
        <v/>
      </c>
      <c r="F948" s="14" t="str">
        <f>IF(
A948,
(E948/1000)*vlookup(
B948,
MasterData!$C$2:$G1000,
4,
0
)
,
"")</f>
        <v/>
      </c>
      <c r="G948" s="14" t="str">
        <f t="shared" si="2"/>
        <v/>
      </c>
      <c r="H948" s="14"/>
      <c r="I948" s="14" t="str">
        <f>IFNA(
vlookup(
  $G948,
  '_Working1_'!$B$2:$G2326,
  5,
  0
),
"-"
)</f>
        <v/>
      </c>
      <c r="J948" s="14" t="str">
        <f>IFNA(
vlookup(
  $G948,
  '_Working1_'!$B$2:$G2326,
  6,
  0
),
"-"
)</f>
        <v/>
      </c>
    </row>
    <row r="949" ht="15.75" customHeight="1">
      <c r="A949" s="27"/>
      <c r="B949" s="27"/>
      <c r="C949" s="27"/>
      <c r="D949" s="27" t="str">
        <f t="shared" si="1"/>
        <v/>
      </c>
      <c r="E949" s="14" t="str">
        <f>IF(
A949,
IFNA(
vlookup(
  D949,
  '_Working2_'!$A$3:$B1947,
  2,
  0
),
0
),
"")</f>
        <v/>
      </c>
      <c r="F949" s="14" t="str">
        <f>IF(
A949,
(E949/1000)*vlookup(
B949,
MasterData!$C$2:$G1000,
4,
0
)
,
"")</f>
        <v/>
      </c>
      <c r="G949" s="14" t="str">
        <f t="shared" si="2"/>
        <v/>
      </c>
      <c r="H949" s="14"/>
      <c r="I949" s="14" t="str">
        <f>IFNA(
vlookup(
  $G949,
  '_Working1_'!$B$2:$G2327,
  5,
  0
),
"-"
)</f>
        <v/>
      </c>
      <c r="J949" s="14" t="str">
        <f>IFNA(
vlookup(
  $G949,
  '_Working1_'!$B$2:$G2327,
  6,
  0
),
"-"
)</f>
        <v/>
      </c>
    </row>
    <row r="950" ht="15.75" customHeight="1">
      <c r="A950" s="27"/>
      <c r="B950" s="27"/>
      <c r="C950" s="27"/>
      <c r="D950" s="27" t="str">
        <f t="shared" si="1"/>
        <v/>
      </c>
      <c r="E950" s="14" t="str">
        <f>IF(
A950,
IFNA(
vlookup(
  D950,
  '_Working2_'!$A$3:$B1948,
  2,
  0
),
0
),
"")</f>
        <v/>
      </c>
      <c r="F950" s="14" t="str">
        <f>IF(
A950,
(E950/1000)*vlookup(
B950,
MasterData!$C$2:$G1000,
4,
0
)
,
"")</f>
        <v/>
      </c>
      <c r="G950" s="14" t="str">
        <f t="shared" si="2"/>
        <v/>
      </c>
      <c r="H950" s="14"/>
      <c r="I950" s="14" t="str">
        <f>IFNA(
vlookup(
  $G950,
  '_Working1_'!$B$2:$G2328,
  5,
  0
),
"-"
)</f>
        <v/>
      </c>
      <c r="J950" s="14" t="str">
        <f>IFNA(
vlookup(
  $G950,
  '_Working1_'!$B$2:$G2328,
  6,
  0
),
"-"
)</f>
        <v/>
      </c>
    </row>
    <row r="951" ht="15.75" customHeight="1">
      <c r="A951" s="27"/>
      <c r="B951" s="27"/>
      <c r="C951" s="27"/>
      <c r="D951" s="27" t="str">
        <f t="shared" si="1"/>
        <v/>
      </c>
      <c r="E951" s="14" t="str">
        <f>IF(
A951,
IFNA(
vlookup(
  D951,
  '_Working2_'!$A$3:$B1949,
  2,
  0
),
0
),
"")</f>
        <v/>
      </c>
      <c r="F951" s="14" t="str">
        <f>IF(
A951,
(E951/1000)*vlookup(
B951,
MasterData!$C$2:$G1000,
4,
0
)
,
"")</f>
        <v/>
      </c>
      <c r="G951" s="14" t="str">
        <f t="shared" si="2"/>
        <v/>
      </c>
      <c r="H951" s="14"/>
      <c r="I951" s="14" t="str">
        <f>IFNA(
vlookup(
  $G951,
  '_Working1_'!$B$2:$G2329,
  5,
  0
),
"-"
)</f>
        <v/>
      </c>
      <c r="J951" s="14" t="str">
        <f>IFNA(
vlookup(
  $G951,
  '_Working1_'!$B$2:$G2329,
  6,
  0
),
"-"
)</f>
        <v/>
      </c>
    </row>
    <row r="952" ht="15.75" customHeight="1">
      <c r="A952" s="27"/>
      <c r="B952" s="27"/>
      <c r="C952" s="27"/>
      <c r="D952" s="27" t="str">
        <f t="shared" si="1"/>
        <v/>
      </c>
      <c r="E952" s="14" t="str">
        <f>IF(
A952,
IFNA(
vlookup(
  D952,
  '_Working2_'!$A$3:$B1950,
  2,
  0
),
0
),
"")</f>
        <v/>
      </c>
      <c r="F952" s="14" t="str">
        <f>IF(
A952,
(E952/1000)*vlookup(
B952,
MasterData!$C$2:$G1000,
4,
0
)
,
"")</f>
        <v/>
      </c>
      <c r="G952" s="14" t="str">
        <f t="shared" si="2"/>
        <v/>
      </c>
      <c r="H952" s="14"/>
      <c r="I952" s="14" t="str">
        <f>IFNA(
vlookup(
  $G952,
  '_Working1_'!$B$2:$G2330,
  5,
  0
),
"-"
)</f>
        <v/>
      </c>
      <c r="J952" s="14" t="str">
        <f>IFNA(
vlookup(
  $G952,
  '_Working1_'!$B$2:$G2330,
  6,
  0
),
"-"
)</f>
        <v/>
      </c>
    </row>
    <row r="953" ht="15.75" customHeight="1">
      <c r="A953" s="27"/>
      <c r="B953" s="27"/>
      <c r="C953" s="27"/>
      <c r="D953" s="27" t="str">
        <f t="shared" si="1"/>
        <v/>
      </c>
      <c r="E953" s="14" t="str">
        <f>IF(
A953,
IFNA(
vlookup(
  D953,
  '_Working2_'!$A$3:$B1951,
  2,
  0
),
0
),
"")</f>
        <v/>
      </c>
      <c r="F953" s="14" t="str">
        <f>IF(
A953,
(E953/1000)*vlookup(
B953,
MasterData!$C$2:$G1000,
4,
0
)
,
"")</f>
        <v/>
      </c>
      <c r="G953" s="14" t="str">
        <f t="shared" si="2"/>
        <v/>
      </c>
      <c r="H953" s="14"/>
      <c r="I953" s="14" t="str">
        <f>IFNA(
vlookup(
  $G953,
  '_Working1_'!$B$2:$G2331,
  5,
  0
),
"-"
)</f>
        <v/>
      </c>
      <c r="J953" s="14" t="str">
        <f>IFNA(
vlookup(
  $G953,
  '_Working1_'!$B$2:$G2331,
  6,
  0
),
"-"
)</f>
        <v/>
      </c>
    </row>
    <row r="954" ht="15.75" customHeight="1">
      <c r="A954" s="27"/>
      <c r="B954" s="27"/>
      <c r="C954" s="27"/>
      <c r="D954" s="27" t="str">
        <f t="shared" si="1"/>
        <v/>
      </c>
      <c r="E954" s="14" t="str">
        <f>IF(
A954,
IFNA(
vlookup(
  D954,
  '_Working2_'!$A$3:$B1952,
  2,
  0
),
0
),
"")</f>
        <v/>
      </c>
      <c r="F954" s="14" t="str">
        <f>IF(
A954,
(E954/1000)*vlookup(
B954,
MasterData!$C$2:$G1000,
4,
0
)
,
"")</f>
        <v/>
      </c>
      <c r="G954" s="14" t="str">
        <f t="shared" si="2"/>
        <v/>
      </c>
      <c r="H954" s="14"/>
      <c r="I954" s="14" t="str">
        <f>IFNA(
vlookup(
  $G954,
  '_Working1_'!$B$2:$G2332,
  5,
  0
),
"-"
)</f>
        <v/>
      </c>
      <c r="J954" s="14" t="str">
        <f>IFNA(
vlookup(
  $G954,
  '_Working1_'!$B$2:$G2332,
  6,
  0
),
"-"
)</f>
        <v/>
      </c>
    </row>
    <row r="955" ht="15.75" customHeight="1">
      <c r="A955" s="27"/>
      <c r="B955" s="27"/>
      <c r="C955" s="27"/>
      <c r="D955" s="27" t="str">
        <f t="shared" si="1"/>
        <v/>
      </c>
      <c r="E955" s="14" t="str">
        <f>IF(
A955,
IFNA(
vlookup(
  D955,
  '_Working2_'!$A$3:$B1953,
  2,
  0
),
0
),
"")</f>
        <v/>
      </c>
      <c r="F955" s="14" t="str">
        <f>IF(
A955,
(E955/1000)*vlookup(
B955,
MasterData!$C$2:$G1000,
4,
0
)
,
"")</f>
        <v/>
      </c>
      <c r="G955" s="14" t="str">
        <f t="shared" si="2"/>
        <v/>
      </c>
      <c r="H955" s="14"/>
      <c r="I955" s="14" t="str">
        <f>IFNA(
vlookup(
  $G955,
  '_Working1_'!$B$2:$G2333,
  5,
  0
),
"-"
)</f>
        <v/>
      </c>
      <c r="J955" s="14" t="str">
        <f>IFNA(
vlookup(
  $G955,
  '_Working1_'!$B$2:$G2333,
  6,
  0
),
"-"
)</f>
        <v/>
      </c>
    </row>
    <row r="956" ht="15.75" customHeight="1">
      <c r="A956" s="27"/>
      <c r="B956" s="27"/>
      <c r="C956" s="27"/>
      <c r="D956" s="27" t="str">
        <f t="shared" si="1"/>
        <v/>
      </c>
      <c r="E956" s="14" t="str">
        <f>IF(
A956,
IFNA(
vlookup(
  D956,
  '_Working2_'!$A$3:$B1954,
  2,
  0
),
0
),
"")</f>
        <v/>
      </c>
      <c r="F956" s="14" t="str">
        <f>IF(
A956,
(E956/1000)*vlookup(
B956,
MasterData!$C$2:$G1000,
4,
0
)
,
"")</f>
        <v/>
      </c>
      <c r="G956" s="14" t="str">
        <f t="shared" si="2"/>
        <v/>
      </c>
      <c r="H956" s="14"/>
      <c r="I956" s="14" t="str">
        <f>IFNA(
vlookup(
  $G956,
  '_Working1_'!$B$2:$G2334,
  5,
  0
),
"-"
)</f>
        <v/>
      </c>
      <c r="J956" s="14" t="str">
        <f>IFNA(
vlookup(
  $G956,
  '_Working1_'!$B$2:$G2334,
  6,
  0
),
"-"
)</f>
        <v/>
      </c>
    </row>
    <row r="957" ht="15.75" customHeight="1">
      <c r="A957" s="27"/>
      <c r="B957" s="27"/>
      <c r="C957" s="27"/>
      <c r="D957" s="27" t="str">
        <f t="shared" si="1"/>
        <v/>
      </c>
      <c r="E957" s="14" t="str">
        <f>IF(
A957,
IFNA(
vlookup(
  D957,
  '_Working2_'!$A$3:$B1955,
  2,
  0
),
0
),
"")</f>
        <v/>
      </c>
      <c r="F957" s="14" t="str">
        <f>IF(
A957,
(E957/1000)*vlookup(
B957,
MasterData!$C$2:$G1000,
4,
0
)
,
"")</f>
        <v/>
      </c>
      <c r="G957" s="14" t="str">
        <f t="shared" si="2"/>
        <v/>
      </c>
      <c r="H957" s="14"/>
      <c r="I957" s="14" t="str">
        <f>IFNA(
vlookup(
  $G957,
  '_Working1_'!$B$2:$G2335,
  5,
  0
),
"-"
)</f>
        <v/>
      </c>
      <c r="J957" s="14" t="str">
        <f>IFNA(
vlookup(
  $G957,
  '_Working1_'!$B$2:$G2335,
  6,
  0
),
"-"
)</f>
        <v/>
      </c>
    </row>
    <row r="958" ht="15.75" customHeight="1">
      <c r="A958" s="27"/>
      <c r="B958" s="27"/>
      <c r="C958" s="27"/>
      <c r="D958" s="27" t="str">
        <f t="shared" si="1"/>
        <v/>
      </c>
      <c r="E958" s="14" t="str">
        <f>IF(
A958,
IFNA(
vlookup(
  D958,
  '_Working2_'!$A$3:$B1956,
  2,
  0
),
0
),
"")</f>
        <v/>
      </c>
      <c r="F958" s="14" t="str">
        <f>IF(
A958,
(E958/1000)*vlookup(
B958,
MasterData!$C$2:$G1000,
4,
0
)
,
"")</f>
        <v/>
      </c>
      <c r="G958" s="14" t="str">
        <f t="shared" si="2"/>
        <v/>
      </c>
      <c r="H958" s="14"/>
      <c r="I958" s="14" t="str">
        <f>IFNA(
vlookup(
  $G958,
  '_Working1_'!$B$2:$G2336,
  5,
  0
),
"-"
)</f>
        <v/>
      </c>
      <c r="J958" s="14" t="str">
        <f>IFNA(
vlookup(
  $G958,
  '_Working1_'!$B$2:$G2336,
  6,
  0
),
"-"
)</f>
        <v/>
      </c>
    </row>
    <row r="959" ht="15.75" customHeight="1">
      <c r="A959" s="27"/>
      <c r="B959" s="27"/>
      <c r="C959" s="27"/>
      <c r="D959" s="27" t="str">
        <f t="shared" si="1"/>
        <v/>
      </c>
      <c r="E959" s="14" t="str">
        <f>IF(
A959,
IFNA(
vlookup(
  D959,
  '_Working2_'!$A$3:$B1957,
  2,
  0
),
0
),
"")</f>
        <v/>
      </c>
      <c r="F959" s="14" t="str">
        <f>IF(
A959,
(E959/1000)*vlookup(
B959,
MasterData!$C$2:$G1000,
4,
0
)
,
"")</f>
        <v/>
      </c>
      <c r="G959" s="14" t="str">
        <f t="shared" si="2"/>
        <v/>
      </c>
      <c r="H959" s="14"/>
      <c r="I959" s="14" t="str">
        <f>IFNA(
vlookup(
  $G959,
  '_Working1_'!$B$2:$G2337,
  5,
  0
),
"-"
)</f>
        <v/>
      </c>
      <c r="J959" s="14" t="str">
        <f>IFNA(
vlookup(
  $G959,
  '_Working1_'!$B$2:$G2337,
  6,
  0
),
"-"
)</f>
        <v/>
      </c>
    </row>
    <row r="960" ht="15.75" customHeight="1">
      <c r="A960" s="27"/>
      <c r="B960" s="27"/>
      <c r="C960" s="27"/>
      <c r="D960" s="27" t="str">
        <f t="shared" si="1"/>
        <v/>
      </c>
      <c r="E960" s="14" t="str">
        <f>IF(
A960,
IFNA(
vlookup(
  D960,
  '_Working2_'!$A$3:$B1958,
  2,
  0
),
0
),
"")</f>
        <v/>
      </c>
      <c r="F960" s="14" t="str">
        <f>IF(
A960,
(E960/1000)*vlookup(
B960,
MasterData!$C$2:$G1000,
4,
0
)
,
"")</f>
        <v/>
      </c>
      <c r="G960" s="14" t="str">
        <f t="shared" si="2"/>
        <v/>
      </c>
      <c r="H960" s="14"/>
      <c r="I960" s="14" t="str">
        <f>IFNA(
vlookup(
  $G960,
  '_Working1_'!$B$2:$G2338,
  5,
  0
),
"-"
)</f>
        <v/>
      </c>
      <c r="J960" s="14" t="str">
        <f>IFNA(
vlookup(
  $G960,
  '_Working1_'!$B$2:$G2338,
  6,
  0
),
"-"
)</f>
        <v/>
      </c>
    </row>
    <row r="961" ht="15.75" customHeight="1">
      <c r="A961" s="27"/>
      <c r="B961" s="27"/>
      <c r="C961" s="27"/>
      <c r="D961" s="27" t="str">
        <f t="shared" si="1"/>
        <v/>
      </c>
      <c r="E961" s="14" t="str">
        <f>IF(
A961,
IFNA(
vlookup(
  D961,
  '_Working2_'!$A$3:$B1959,
  2,
  0
),
0
),
"")</f>
        <v/>
      </c>
      <c r="F961" s="14" t="str">
        <f>IF(
A961,
(E961/1000)*vlookup(
B961,
MasterData!$C$2:$G1000,
4,
0
)
,
"")</f>
        <v/>
      </c>
      <c r="G961" s="14" t="str">
        <f t="shared" si="2"/>
        <v/>
      </c>
      <c r="H961" s="14"/>
      <c r="I961" s="14" t="str">
        <f>IFNA(
vlookup(
  $G961,
  '_Working1_'!$B$2:$G2339,
  5,
  0
),
"-"
)</f>
        <v/>
      </c>
      <c r="J961" s="14" t="str">
        <f>IFNA(
vlookup(
  $G961,
  '_Working1_'!$B$2:$G2339,
  6,
  0
),
"-"
)</f>
        <v/>
      </c>
    </row>
    <row r="962" ht="15.75" customHeight="1">
      <c r="A962" s="27"/>
      <c r="B962" s="27"/>
      <c r="C962" s="27"/>
      <c r="D962" s="27" t="str">
        <f t="shared" si="1"/>
        <v/>
      </c>
      <c r="E962" s="14" t="str">
        <f>IF(
A962,
IFNA(
vlookup(
  D962,
  '_Working2_'!$A$3:$B1960,
  2,
  0
),
0
),
"")</f>
        <v/>
      </c>
      <c r="F962" s="14" t="str">
        <f>IF(
A962,
(E962/1000)*vlookup(
B962,
MasterData!$C$2:$G1000,
4,
0
)
,
"")</f>
        <v/>
      </c>
      <c r="G962" s="14" t="str">
        <f t="shared" si="2"/>
        <v/>
      </c>
      <c r="H962" s="14"/>
      <c r="I962" s="14" t="str">
        <f>IFNA(
vlookup(
  $G962,
  '_Working1_'!$B$2:$G2340,
  5,
  0
),
"-"
)</f>
        <v/>
      </c>
      <c r="J962" s="14" t="str">
        <f>IFNA(
vlookup(
  $G962,
  '_Working1_'!$B$2:$G2340,
  6,
  0
),
"-"
)</f>
        <v/>
      </c>
    </row>
    <row r="963" ht="15.75" customHeight="1">
      <c r="A963" s="27"/>
      <c r="B963" s="27"/>
      <c r="C963" s="27"/>
      <c r="D963" s="27" t="str">
        <f t="shared" si="1"/>
        <v/>
      </c>
      <c r="E963" s="14" t="str">
        <f>IF(
A963,
IFNA(
vlookup(
  D963,
  '_Working2_'!$A$3:$B1961,
  2,
  0
),
0
),
"")</f>
        <v/>
      </c>
      <c r="F963" s="14" t="str">
        <f>IF(
A963,
(E963/1000)*vlookup(
B963,
MasterData!$C$2:$G1000,
4,
0
)
,
"")</f>
        <v/>
      </c>
      <c r="G963" s="14" t="str">
        <f t="shared" si="2"/>
        <v/>
      </c>
      <c r="H963" s="14"/>
      <c r="I963" s="14" t="str">
        <f>IFNA(
vlookup(
  $G963,
  '_Working1_'!$B$2:$G2341,
  5,
  0
),
"-"
)</f>
        <v/>
      </c>
      <c r="J963" s="14" t="str">
        <f>IFNA(
vlookup(
  $G963,
  '_Working1_'!$B$2:$G2341,
  6,
  0
),
"-"
)</f>
        <v/>
      </c>
    </row>
    <row r="964" ht="15.75" customHeight="1">
      <c r="A964" s="27"/>
      <c r="B964" s="27"/>
      <c r="C964" s="27"/>
      <c r="D964" s="27" t="str">
        <f t="shared" si="1"/>
        <v/>
      </c>
      <c r="E964" s="14" t="str">
        <f>IF(
A964,
IFNA(
vlookup(
  D964,
  '_Working2_'!$A$3:$B1962,
  2,
  0
),
0
),
"")</f>
        <v/>
      </c>
      <c r="F964" s="14" t="str">
        <f>IF(
A964,
(E964/1000)*vlookup(
B964,
MasterData!$C$2:$G1000,
4,
0
)
,
"")</f>
        <v/>
      </c>
      <c r="G964" s="14" t="str">
        <f t="shared" si="2"/>
        <v/>
      </c>
      <c r="H964" s="14"/>
      <c r="I964" s="14" t="str">
        <f>IFNA(
vlookup(
  $G964,
  '_Working1_'!$B$2:$G2342,
  5,
  0
),
"-"
)</f>
        <v/>
      </c>
      <c r="J964" s="14" t="str">
        <f>IFNA(
vlookup(
  $G964,
  '_Working1_'!$B$2:$G2342,
  6,
  0
),
"-"
)</f>
        <v/>
      </c>
    </row>
    <row r="965" ht="15.75" customHeight="1">
      <c r="A965" s="27"/>
      <c r="B965" s="27"/>
      <c r="C965" s="27"/>
      <c r="D965" s="27" t="str">
        <f t="shared" si="1"/>
        <v/>
      </c>
      <c r="E965" s="14" t="str">
        <f>IF(
A965,
IFNA(
vlookup(
  D965,
  '_Working2_'!$A$3:$B1963,
  2,
  0
),
0
),
"")</f>
        <v/>
      </c>
      <c r="F965" s="14" t="str">
        <f>IF(
A965,
(E965/1000)*vlookup(
B965,
MasterData!$C$2:$G1000,
4,
0
)
,
"")</f>
        <v/>
      </c>
      <c r="G965" s="14" t="str">
        <f t="shared" si="2"/>
        <v/>
      </c>
      <c r="H965" s="14"/>
      <c r="I965" s="14" t="str">
        <f>IFNA(
vlookup(
  $G965,
  '_Working1_'!$B$2:$G2343,
  5,
  0
),
"-"
)</f>
        <v/>
      </c>
      <c r="J965" s="14" t="str">
        <f>IFNA(
vlookup(
  $G965,
  '_Working1_'!$B$2:$G2343,
  6,
  0
),
"-"
)</f>
        <v/>
      </c>
    </row>
    <row r="966" ht="15.75" customHeight="1">
      <c r="A966" s="27"/>
      <c r="B966" s="27"/>
      <c r="C966" s="27"/>
      <c r="D966" s="27" t="str">
        <f t="shared" si="1"/>
        <v/>
      </c>
      <c r="E966" s="14" t="str">
        <f>IF(
A966,
IFNA(
vlookup(
  D966,
  '_Working2_'!$A$3:$B1964,
  2,
  0
),
0
),
"")</f>
        <v/>
      </c>
      <c r="F966" s="14" t="str">
        <f>IF(
A966,
(E966/1000)*vlookup(
B966,
MasterData!$C$2:$G1000,
4,
0
)
,
"")</f>
        <v/>
      </c>
      <c r="G966" s="14" t="str">
        <f t="shared" si="2"/>
        <v/>
      </c>
      <c r="H966" s="14"/>
      <c r="I966" s="14" t="str">
        <f>IFNA(
vlookup(
  $G966,
  '_Working1_'!$B$2:$G2344,
  5,
  0
),
"-"
)</f>
        <v/>
      </c>
      <c r="J966" s="14" t="str">
        <f>IFNA(
vlookup(
  $G966,
  '_Working1_'!$B$2:$G2344,
  6,
  0
),
"-"
)</f>
        <v/>
      </c>
    </row>
    <row r="967" ht="15.75" customHeight="1">
      <c r="A967" s="27"/>
      <c r="B967" s="27"/>
      <c r="C967" s="27"/>
      <c r="D967" s="27" t="str">
        <f t="shared" si="1"/>
        <v/>
      </c>
      <c r="E967" s="14" t="str">
        <f>IF(
A967,
IFNA(
vlookup(
  D967,
  '_Working2_'!$A$3:$B1965,
  2,
  0
),
0
),
"")</f>
        <v/>
      </c>
      <c r="F967" s="14" t="str">
        <f>IF(
A967,
(E967/1000)*vlookup(
B967,
MasterData!$C$2:$G1000,
4,
0
)
,
"")</f>
        <v/>
      </c>
      <c r="G967" s="14" t="str">
        <f t="shared" si="2"/>
        <v/>
      </c>
      <c r="H967" s="14"/>
      <c r="I967" s="14" t="str">
        <f>IFNA(
vlookup(
  $G967,
  '_Working1_'!$B$2:$G2345,
  5,
  0
),
"-"
)</f>
        <v/>
      </c>
      <c r="J967" s="14" t="str">
        <f>IFNA(
vlookup(
  $G967,
  '_Working1_'!$B$2:$G2345,
  6,
  0
),
"-"
)</f>
        <v/>
      </c>
    </row>
    <row r="968" ht="15.75" customHeight="1">
      <c r="A968" s="27"/>
      <c r="B968" s="27"/>
      <c r="C968" s="27"/>
      <c r="D968" s="27" t="str">
        <f t="shared" si="1"/>
        <v/>
      </c>
      <c r="E968" s="14" t="str">
        <f>IF(
A968,
IFNA(
vlookup(
  D968,
  '_Working2_'!$A$3:$B1966,
  2,
  0
),
0
),
"")</f>
        <v/>
      </c>
      <c r="F968" s="14" t="str">
        <f>IF(
A968,
(E968/1000)*vlookup(
B968,
MasterData!$C$2:$G1000,
4,
0
)
,
"")</f>
        <v/>
      </c>
      <c r="G968" s="14" t="str">
        <f t="shared" si="2"/>
        <v/>
      </c>
      <c r="H968" s="14"/>
      <c r="I968" s="14" t="str">
        <f>IFNA(
vlookup(
  $G968,
  '_Working1_'!$B$2:$G2346,
  5,
  0
),
"-"
)</f>
        <v/>
      </c>
      <c r="J968" s="14" t="str">
        <f>IFNA(
vlookup(
  $G968,
  '_Working1_'!$B$2:$G2346,
  6,
  0
),
"-"
)</f>
        <v/>
      </c>
    </row>
    <row r="969" ht="15.75" customHeight="1">
      <c r="A969" s="27"/>
      <c r="B969" s="27"/>
      <c r="C969" s="27"/>
      <c r="D969" s="27" t="str">
        <f t="shared" si="1"/>
        <v/>
      </c>
      <c r="E969" s="14" t="str">
        <f>IF(
A969,
IFNA(
vlookup(
  D969,
  '_Working2_'!$A$3:$B1967,
  2,
  0
),
0
),
"")</f>
        <v/>
      </c>
      <c r="F969" s="14" t="str">
        <f>IF(
A969,
(E969/1000)*vlookup(
B969,
MasterData!$C$2:$G1000,
4,
0
)
,
"")</f>
        <v/>
      </c>
      <c r="G969" s="14" t="str">
        <f t="shared" si="2"/>
        <v/>
      </c>
      <c r="H969" s="14"/>
      <c r="I969" s="14" t="str">
        <f>IFNA(
vlookup(
  $G969,
  '_Working1_'!$B$2:$G2347,
  5,
  0
),
"-"
)</f>
        <v/>
      </c>
      <c r="J969" s="14" t="str">
        <f>IFNA(
vlookup(
  $G969,
  '_Working1_'!$B$2:$G2347,
  6,
  0
),
"-"
)</f>
        <v/>
      </c>
    </row>
    <row r="970" ht="15.75" customHeight="1">
      <c r="A970" s="27"/>
      <c r="B970" s="27"/>
      <c r="C970" s="27"/>
      <c r="D970" s="27" t="str">
        <f t="shared" si="1"/>
        <v/>
      </c>
      <c r="E970" s="14" t="str">
        <f>IF(
A970,
IFNA(
vlookup(
  D970,
  '_Working2_'!$A$3:$B1968,
  2,
  0
),
0
),
"")</f>
        <v/>
      </c>
      <c r="F970" s="14" t="str">
        <f>IF(
A970,
(E970/1000)*vlookup(
B970,
MasterData!$C$2:$G1000,
4,
0
)
,
"")</f>
        <v/>
      </c>
      <c r="G970" s="14" t="str">
        <f t="shared" si="2"/>
        <v/>
      </c>
      <c r="H970" s="14"/>
      <c r="I970" s="14" t="str">
        <f>IFNA(
vlookup(
  $G970,
  '_Working1_'!$B$2:$G2348,
  5,
  0
),
"-"
)</f>
        <v/>
      </c>
      <c r="J970" s="14" t="str">
        <f>IFNA(
vlookup(
  $G970,
  '_Working1_'!$B$2:$G2348,
  6,
  0
),
"-"
)</f>
        <v/>
      </c>
    </row>
    <row r="971" ht="15.75" customHeight="1">
      <c r="A971" s="27"/>
      <c r="B971" s="27"/>
      <c r="C971" s="27"/>
      <c r="D971" s="27" t="str">
        <f t="shared" si="1"/>
        <v/>
      </c>
      <c r="E971" s="14" t="str">
        <f>IF(
A971,
IFNA(
vlookup(
  D971,
  '_Working2_'!$A$3:$B1969,
  2,
  0
),
0
),
"")</f>
        <v/>
      </c>
      <c r="F971" s="14" t="str">
        <f>IF(
A971,
(E971/1000)*vlookup(
B971,
MasterData!$C$2:$G1000,
4,
0
)
,
"")</f>
        <v/>
      </c>
      <c r="G971" s="14" t="str">
        <f t="shared" si="2"/>
        <v/>
      </c>
      <c r="H971" s="14"/>
      <c r="I971" s="14" t="str">
        <f>IFNA(
vlookup(
  $G971,
  '_Working1_'!$B$2:$G2349,
  5,
  0
),
"-"
)</f>
        <v/>
      </c>
      <c r="J971" s="14" t="str">
        <f>IFNA(
vlookup(
  $G971,
  '_Working1_'!$B$2:$G2349,
  6,
  0
),
"-"
)</f>
        <v/>
      </c>
    </row>
    <row r="972" ht="15.75" customHeight="1">
      <c r="A972" s="27"/>
      <c r="B972" s="27"/>
      <c r="C972" s="27"/>
      <c r="D972" s="27" t="str">
        <f t="shared" si="1"/>
        <v/>
      </c>
      <c r="E972" s="14" t="str">
        <f>IF(
A972,
IFNA(
vlookup(
  D972,
  '_Working2_'!$A$3:$B1970,
  2,
  0
),
0
),
"")</f>
        <v/>
      </c>
      <c r="F972" s="14" t="str">
        <f>IF(
A972,
(E972/1000)*vlookup(
B972,
MasterData!$C$2:$G1000,
4,
0
)
,
"")</f>
        <v/>
      </c>
      <c r="G972" s="14" t="str">
        <f t="shared" si="2"/>
        <v/>
      </c>
      <c r="H972" s="14"/>
      <c r="I972" s="14" t="str">
        <f>IFNA(
vlookup(
  $G972,
  '_Working1_'!$B$2:$G2350,
  5,
  0
),
"-"
)</f>
        <v/>
      </c>
      <c r="J972" s="14" t="str">
        <f>IFNA(
vlookup(
  $G972,
  '_Working1_'!$B$2:$G2350,
  6,
  0
),
"-"
)</f>
        <v/>
      </c>
    </row>
    <row r="973" ht="15.75" customHeight="1">
      <c r="A973" s="27"/>
      <c r="B973" s="27"/>
      <c r="C973" s="27"/>
      <c r="D973" s="27" t="str">
        <f t="shared" si="1"/>
        <v/>
      </c>
      <c r="E973" s="14" t="str">
        <f>IF(
A973,
IFNA(
vlookup(
  D973,
  '_Working2_'!$A$3:$B1971,
  2,
  0
),
0
),
"")</f>
        <v/>
      </c>
      <c r="F973" s="14" t="str">
        <f>IF(
A973,
(E973/1000)*vlookup(
B973,
MasterData!$C$2:$G1000,
4,
0
)
,
"")</f>
        <v/>
      </c>
      <c r="G973" s="14" t="str">
        <f t="shared" si="2"/>
        <v/>
      </c>
      <c r="H973" s="14"/>
      <c r="I973" s="14" t="str">
        <f>IFNA(
vlookup(
  $G973,
  '_Working1_'!$B$2:$G2351,
  5,
  0
),
"-"
)</f>
        <v/>
      </c>
      <c r="J973" s="14" t="str">
        <f>IFNA(
vlookup(
  $G973,
  '_Working1_'!$B$2:$G2351,
  6,
  0
),
"-"
)</f>
        <v/>
      </c>
    </row>
    <row r="974" ht="15.75" customHeight="1">
      <c r="A974" s="27"/>
      <c r="B974" s="27"/>
      <c r="C974" s="27"/>
      <c r="D974" s="27" t="str">
        <f t="shared" si="1"/>
        <v/>
      </c>
      <c r="E974" s="14" t="str">
        <f>IF(
A974,
IFNA(
vlookup(
  D974,
  '_Working2_'!$A$3:$B1972,
  2,
  0
),
0
),
"")</f>
        <v/>
      </c>
      <c r="F974" s="14" t="str">
        <f>IF(
A974,
(E974/1000)*vlookup(
B974,
MasterData!$C$2:$G1000,
4,
0
)
,
"")</f>
        <v/>
      </c>
      <c r="G974" s="14" t="str">
        <f t="shared" si="2"/>
        <v/>
      </c>
      <c r="H974" s="14"/>
      <c r="I974" s="14" t="str">
        <f>IFNA(
vlookup(
  $G974,
  '_Working1_'!$B$2:$G2352,
  5,
  0
),
"-"
)</f>
        <v/>
      </c>
      <c r="J974" s="14" t="str">
        <f>IFNA(
vlookup(
  $G974,
  '_Working1_'!$B$2:$G2352,
  6,
  0
),
"-"
)</f>
        <v/>
      </c>
    </row>
    <row r="975" ht="15.75" customHeight="1">
      <c r="A975" s="27"/>
      <c r="B975" s="27"/>
      <c r="C975" s="27"/>
      <c r="D975" s="27" t="str">
        <f t="shared" si="1"/>
        <v/>
      </c>
      <c r="E975" s="14" t="str">
        <f>IF(
A975,
IFNA(
vlookup(
  D975,
  '_Working2_'!$A$3:$B1973,
  2,
  0
),
0
),
"")</f>
        <v/>
      </c>
      <c r="F975" s="14" t="str">
        <f>IF(
A975,
(E975/1000)*vlookup(
B975,
MasterData!$C$2:$G1000,
4,
0
)
,
"")</f>
        <v/>
      </c>
      <c r="G975" s="14" t="str">
        <f t="shared" si="2"/>
        <v/>
      </c>
      <c r="H975" s="14"/>
      <c r="I975" s="14" t="str">
        <f>IFNA(
vlookup(
  $G975,
  '_Working1_'!$B$2:$G2353,
  5,
  0
),
"-"
)</f>
        <v/>
      </c>
      <c r="J975" s="14" t="str">
        <f>IFNA(
vlookup(
  $G975,
  '_Working1_'!$B$2:$G2353,
  6,
  0
),
"-"
)</f>
        <v/>
      </c>
    </row>
    <row r="976" ht="15.75" customHeight="1">
      <c r="A976" s="27"/>
      <c r="B976" s="27"/>
      <c r="C976" s="27"/>
      <c r="D976" s="27" t="str">
        <f t="shared" si="1"/>
        <v/>
      </c>
      <c r="E976" s="14" t="str">
        <f>IF(
A976,
IFNA(
vlookup(
  D976,
  '_Working2_'!$A$3:$B1974,
  2,
  0
),
0
),
"")</f>
        <v/>
      </c>
      <c r="F976" s="14" t="str">
        <f>IF(
A976,
(E976/1000)*vlookup(
B976,
MasterData!$C$2:$G1000,
4,
0
)
,
"")</f>
        <v/>
      </c>
      <c r="G976" s="14" t="str">
        <f t="shared" si="2"/>
        <v/>
      </c>
      <c r="H976" s="14"/>
      <c r="I976" s="14" t="str">
        <f>IFNA(
vlookup(
  $G976,
  '_Working1_'!$B$2:$G2354,
  5,
  0
),
"-"
)</f>
        <v/>
      </c>
      <c r="J976" s="14" t="str">
        <f>IFNA(
vlookup(
  $G976,
  '_Working1_'!$B$2:$G2354,
  6,
  0
),
"-"
)</f>
        <v/>
      </c>
    </row>
    <row r="977" ht="15.75" customHeight="1">
      <c r="A977" s="27"/>
      <c r="B977" s="27"/>
      <c r="C977" s="27"/>
      <c r="D977" s="27" t="str">
        <f t="shared" si="1"/>
        <v/>
      </c>
      <c r="E977" s="14" t="str">
        <f>IF(
A977,
IFNA(
vlookup(
  D977,
  '_Working2_'!$A$3:$B1975,
  2,
  0
),
0
),
"")</f>
        <v/>
      </c>
      <c r="F977" s="14" t="str">
        <f>IF(
A977,
(E977/1000)*vlookup(
B977,
MasterData!$C$2:$G1000,
4,
0
)
,
"")</f>
        <v/>
      </c>
      <c r="G977" s="14" t="str">
        <f t="shared" si="2"/>
        <v/>
      </c>
      <c r="H977" s="14"/>
      <c r="I977" s="14" t="str">
        <f>IFNA(
vlookup(
  $G977,
  '_Working1_'!$B$2:$G2355,
  5,
  0
),
"-"
)</f>
        <v/>
      </c>
      <c r="J977" s="14" t="str">
        <f>IFNA(
vlookup(
  $G977,
  '_Working1_'!$B$2:$G2355,
  6,
  0
),
"-"
)</f>
        <v/>
      </c>
    </row>
    <row r="978" ht="15.75" customHeight="1">
      <c r="A978" s="27"/>
      <c r="B978" s="27"/>
      <c r="C978" s="27"/>
      <c r="D978" s="27" t="str">
        <f t="shared" si="1"/>
        <v/>
      </c>
      <c r="E978" s="14" t="str">
        <f>IF(
A978,
IFNA(
vlookup(
  D978,
  '_Working2_'!$A$3:$B1976,
  2,
  0
),
0
),
"")</f>
        <v/>
      </c>
      <c r="F978" s="14" t="str">
        <f>IF(
A978,
(E978/1000)*vlookup(
B978,
MasterData!$C$2:$G1000,
4,
0
)
,
"")</f>
        <v/>
      </c>
      <c r="G978" s="14" t="str">
        <f t="shared" si="2"/>
        <v/>
      </c>
      <c r="H978" s="14"/>
      <c r="I978" s="14" t="str">
        <f>IFNA(
vlookup(
  $G978,
  '_Working1_'!$B$2:$G2356,
  5,
  0
),
"-"
)</f>
        <v/>
      </c>
      <c r="J978" s="14" t="str">
        <f>IFNA(
vlookup(
  $G978,
  '_Working1_'!$B$2:$G2356,
  6,
  0
),
"-"
)</f>
        <v/>
      </c>
    </row>
    <row r="979" ht="15.75" customHeight="1">
      <c r="A979" s="27"/>
      <c r="B979" s="27"/>
      <c r="C979" s="27"/>
      <c r="D979" s="27" t="str">
        <f t="shared" si="1"/>
        <v/>
      </c>
      <c r="E979" s="14" t="str">
        <f>IF(
A979,
IFNA(
vlookup(
  D979,
  '_Working2_'!$A$3:$B1977,
  2,
  0
),
0
),
"")</f>
        <v/>
      </c>
      <c r="F979" s="14" t="str">
        <f>IF(
A979,
(E979/1000)*vlookup(
B979,
MasterData!$C$2:$G1000,
4,
0
)
,
"")</f>
        <v/>
      </c>
      <c r="G979" s="14" t="str">
        <f t="shared" si="2"/>
        <v/>
      </c>
      <c r="H979" s="14"/>
      <c r="I979" s="14" t="str">
        <f>IFNA(
vlookup(
  $G979,
  '_Working1_'!$B$2:$G2357,
  5,
  0
),
"-"
)</f>
        <v/>
      </c>
      <c r="J979" s="14" t="str">
        <f>IFNA(
vlookup(
  $G979,
  '_Working1_'!$B$2:$G2357,
  6,
  0
),
"-"
)</f>
        <v/>
      </c>
    </row>
    <row r="980" ht="15.75" customHeight="1">
      <c r="A980" s="27"/>
      <c r="B980" s="27"/>
      <c r="C980" s="27"/>
      <c r="D980" s="27" t="str">
        <f t="shared" si="1"/>
        <v/>
      </c>
      <c r="E980" s="14" t="str">
        <f>IF(
A980,
IFNA(
vlookup(
  D980,
  '_Working2_'!$A$3:$B1978,
  2,
  0
),
0
),
"")</f>
        <v/>
      </c>
      <c r="F980" s="14" t="str">
        <f>IF(
A980,
(E980/1000)*vlookup(
B980,
MasterData!$C$2:$G1000,
4,
0
)
,
"")</f>
        <v/>
      </c>
      <c r="G980" s="14" t="str">
        <f t="shared" si="2"/>
        <v/>
      </c>
      <c r="H980" s="14"/>
      <c r="I980" s="14" t="str">
        <f>IFNA(
vlookup(
  $G980,
  '_Working1_'!$B$2:$G2358,
  5,
  0
),
"-"
)</f>
        <v/>
      </c>
      <c r="J980" s="14" t="str">
        <f>IFNA(
vlookup(
  $G980,
  '_Working1_'!$B$2:$G2358,
  6,
  0
),
"-"
)</f>
        <v/>
      </c>
    </row>
    <row r="981" ht="15.75" customHeight="1">
      <c r="A981" s="27"/>
      <c r="B981" s="27"/>
      <c r="C981" s="27"/>
      <c r="D981" s="27" t="str">
        <f t="shared" si="1"/>
        <v/>
      </c>
      <c r="E981" s="14" t="str">
        <f>IF(
A981,
IFNA(
vlookup(
  D981,
  '_Working2_'!$A$3:$B1979,
  2,
  0
),
0
),
"")</f>
        <v/>
      </c>
      <c r="F981" s="14" t="str">
        <f>IF(
A981,
(E981/1000)*vlookup(
B981,
MasterData!$C$2:$G1000,
4,
0
)
,
"")</f>
        <v/>
      </c>
      <c r="G981" s="14" t="str">
        <f t="shared" si="2"/>
        <v/>
      </c>
      <c r="H981" s="14"/>
      <c r="I981" s="14" t="str">
        <f>IFNA(
vlookup(
  $G981,
  '_Working1_'!$B$2:$G2359,
  5,
  0
),
"-"
)</f>
        <v/>
      </c>
      <c r="J981" s="14" t="str">
        <f>IFNA(
vlookup(
  $G981,
  '_Working1_'!$B$2:$G2359,
  6,
  0
),
"-"
)</f>
        <v/>
      </c>
    </row>
    <row r="982" ht="15.75" customHeight="1">
      <c r="A982" s="27"/>
      <c r="B982" s="27"/>
      <c r="C982" s="27"/>
      <c r="D982" s="27" t="str">
        <f t="shared" si="1"/>
        <v/>
      </c>
      <c r="E982" s="14" t="str">
        <f>IF(
A982,
IFNA(
vlookup(
  D982,
  '_Working2_'!$A$3:$B1980,
  2,
  0
),
0
),
"")</f>
        <v/>
      </c>
      <c r="F982" s="14" t="str">
        <f>IF(
A982,
(E982/1000)*vlookup(
B982,
MasterData!$C$2:$G1000,
4,
0
)
,
"")</f>
        <v/>
      </c>
      <c r="G982" s="14" t="str">
        <f t="shared" si="2"/>
        <v/>
      </c>
      <c r="H982" s="14"/>
      <c r="I982" s="14" t="str">
        <f>IFNA(
vlookup(
  $G982,
  '_Working1_'!$B$2:$G2360,
  5,
  0
),
"-"
)</f>
        <v/>
      </c>
      <c r="J982" s="14" t="str">
        <f>IFNA(
vlookup(
  $G982,
  '_Working1_'!$B$2:$G2360,
  6,
  0
),
"-"
)</f>
        <v/>
      </c>
    </row>
    <row r="983" ht="15.75" customHeight="1">
      <c r="A983" s="27"/>
      <c r="B983" s="27"/>
      <c r="C983" s="27"/>
      <c r="D983" s="27" t="str">
        <f t="shared" si="1"/>
        <v/>
      </c>
      <c r="E983" s="14" t="str">
        <f>IF(
A983,
IFNA(
vlookup(
  D983,
  '_Working2_'!$A$3:$B1981,
  2,
  0
),
0
),
"")</f>
        <v/>
      </c>
      <c r="F983" s="14" t="str">
        <f>IF(
A983,
(E983/1000)*vlookup(
B983,
MasterData!$C$2:$G1000,
4,
0
)
,
"")</f>
        <v/>
      </c>
      <c r="G983" s="14" t="str">
        <f t="shared" si="2"/>
        <v/>
      </c>
      <c r="H983" s="14"/>
      <c r="I983" s="14" t="str">
        <f>IFNA(
vlookup(
  $G983,
  '_Working1_'!$B$2:$G2361,
  5,
  0
),
"-"
)</f>
        <v/>
      </c>
      <c r="J983" s="14" t="str">
        <f>IFNA(
vlookup(
  $G983,
  '_Working1_'!$B$2:$G2361,
  6,
  0
),
"-"
)</f>
        <v/>
      </c>
    </row>
    <row r="984" ht="15.75" customHeight="1">
      <c r="A984" s="27"/>
      <c r="B984" s="27"/>
      <c r="C984" s="27"/>
      <c r="D984" s="27" t="str">
        <f t="shared" si="1"/>
        <v/>
      </c>
      <c r="E984" s="14" t="str">
        <f>IF(
A984,
IFNA(
vlookup(
  D984,
  '_Working2_'!$A$3:$B1982,
  2,
  0
),
0
),
"")</f>
        <v/>
      </c>
      <c r="F984" s="14" t="str">
        <f>IF(
A984,
(E984/1000)*vlookup(
B984,
MasterData!$C$2:$G1000,
4,
0
)
,
"")</f>
        <v/>
      </c>
      <c r="G984" s="14" t="str">
        <f t="shared" si="2"/>
        <v/>
      </c>
      <c r="H984" s="14"/>
      <c r="I984" s="14" t="str">
        <f>IFNA(
vlookup(
  $G984,
  '_Working1_'!$B$2:$G2362,
  5,
  0
),
"-"
)</f>
        <v/>
      </c>
      <c r="J984" s="14" t="str">
        <f>IFNA(
vlookup(
  $G984,
  '_Working1_'!$B$2:$G2362,
  6,
  0
),
"-"
)</f>
        <v/>
      </c>
    </row>
    <row r="985" ht="15.75" customHeight="1">
      <c r="A985" s="27"/>
      <c r="B985" s="27"/>
      <c r="C985" s="27"/>
      <c r="D985" s="27" t="str">
        <f t="shared" si="1"/>
        <v/>
      </c>
      <c r="E985" s="14" t="str">
        <f>IF(
A985,
IFNA(
vlookup(
  D985,
  '_Working2_'!$A$3:$B1983,
  2,
  0
),
0
),
"")</f>
        <v/>
      </c>
      <c r="F985" s="14" t="str">
        <f>IF(
A985,
(E985/1000)*vlookup(
B985,
MasterData!$C$2:$G1000,
4,
0
)
,
"")</f>
        <v/>
      </c>
      <c r="G985" s="14" t="str">
        <f t="shared" si="2"/>
        <v/>
      </c>
      <c r="H985" s="14"/>
      <c r="I985" s="14" t="str">
        <f>IFNA(
vlookup(
  $G985,
  '_Working1_'!$B$2:$G2363,
  5,
  0
),
"-"
)</f>
        <v/>
      </c>
      <c r="J985" s="14" t="str">
        <f>IFNA(
vlookup(
  $G985,
  '_Working1_'!$B$2:$G2363,
  6,
  0
),
"-"
)</f>
        <v/>
      </c>
    </row>
    <row r="986" ht="15.75" customHeight="1">
      <c r="A986" s="27"/>
      <c r="B986" s="27"/>
      <c r="C986" s="27"/>
      <c r="D986" s="27" t="str">
        <f t="shared" si="1"/>
        <v/>
      </c>
      <c r="E986" s="14" t="str">
        <f>IF(
A986,
IFNA(
vlookup(
  D986,
  '_Working2_'!$A$3:$B1984,
  2,
  0
),
0
),
"")</f>
        <v/>
      </c>
      <c r="F986" s="14" t="str">
        <f>IF(
A986,
(E986/1000)*vlookup(
B986,
MasterData!$C$2:$G1000,
4,
0
)
,
"")</f>
        <v/>
      </c>
      <c r="G986" s="14" t="str">
        <f t="shared" si="2"/>
        <v/>
      </c>
      <c r="H986" s="14"/>
      <c r="I986" s="14" t="str">
        <f>IFNA(
vlookup(
  $G986,
  '_Working1_'!$B$2:$G2364,
  5,
  0
),
"-"
)</f>
        <v/>
      </c>
      <c r="J986" s="14" t="str">
        <f>IFNA(
vlookup(
  $G986,
  '_Working1_'!$B$2:$G2364,
  6,
  0
),
"-"
)</f>
        <v/>
      </c>
    </row>
    <row r="987" ht="15.75" customHeight="1">
      <c r="A987" s="27"/>
      <c r="B987" s="27"/>
      <c r="C987" s="27"/>
      <c r="D987" s="27" t="str">
        <f t="shared" si="1"/>
        <v/>
      </c>
      <c r="E987" s="14" t="str">
        <f>IF(
A987,
IFNA(
vlookup(
  D987,
  '_Working2_'!$A$3:$B1985,
  2,
  0
),
0
),
"")</f>
        <v/>
      </c>
      <c r="F987" s="14" t="str">
        <f>IF(
A987,
(E987/1000)*vlookup(
B987,
MasterData!$C$2:$G1000,
4,
0
)
,
"")</f>
        <v/>
      </c>
      <c r="G987" s="14" t="str">
        <f t="shared" si="2"/>
        <v/>
      </c>
      <c r="H987" s="14"/>
      <c r="I987" s="14" t="str">
        <f>IFNA(
vlookup(
  $G987,
  '_Working1_'!$B$2:$G2365,
  5,
  0
),
"-"
)</f>
        <v/>
      </c>
      <c r="J987" s="14" t="str">
        <f>IFNA(
vlookup(
  $G987,
  '_Working1_'!$B$2:$G2365,
  6,
  0
),
"-"
)</f>
        <v/>
      </c>
    </row>
    <row r="988" ht="15.75" customHeight="1">
      <c r="A988" s="27"/>
      <c r="B988" s="27"/>
      <c r="C988" s="27"/>
      <c r="D988" s="27" t="str">
        <f t="shared" si="1"/>
        <v/>
      </c>
      <c r="E988" s="14" t="str">
        <f>IF(
A988,
IFNA(
vlookup(
  D988,
  '_Working2_'!$A$3:$B1986,
  2,
  0
),
0
),
"")</f>
        <v/>
      </c>
      <c r="F988" s="14" t="str">
        <f>IF(
A988,
(E988/1000)*vlookup(
B988,
MasterData!$C$2:$G1000,
4,
0
)
,
"")</f>
        <v/>
      </c>
      <c r="G988" s="14" t="str">
        <f t="shared" si="2"/>
        <v/>
      </c>
      <c r="H988" s="14"/>
      <c r="I988" s="14" t="str">
        <f>IFNA(
vlookup(
  $G988,
  '_Working1_'!$B$2:$G2366,
  5,
  0
),
"-"
)</f>
        <v/>
      </c>
      <c r="J988" s="14" t="str">
        <f>IFNA(
vlookup(
  $G988,
  '_Working1_'!$B$2:$G2366,
  6,
  0
),
"-"
)</f>
        <v/>
      </c>
    </row>
    <row r="989" ht="15.75" customHeight="1">
      <c r="A989" s="27"/>
      <c r="B989" s="27"/>
      <c r="C989" s="27"/>
      <c r="D989" s="27" t="str">
        <f t="shared" si="1"/>
        <v/>
      </c>
      <c r="E989" s="14" t="str">
        <f>IF(
A989,
IFNA(
vlookup(
  D989,
  '_Working2_'!$A$3:$B1987,
  2,
  0
),
0
),
"")</f>
        <v/>
      </c>
      <c r="F989" s="14" t="str">
        <f>IF(
A989,
(E989/1000)*vlookup(
B989,
MasterData!$C$2:$G1000,
4,
0
)
,
"")</f>
        <v/>
      </c>
      <c r="G989" s="14" t="str">
        <f t="shared" si="2"/>
        <v/>
      </c>
      <c r="H989" s="14"/>
      <c r="I989" s="14" t="str">
        <f>IFNA(
vlookup(
  $G989,
  '_Working1_'!$B$2:$G2367,
  5,
  0
),
"-"
)</f>
        <v/>
      </c>
      <c r="J989" s="14" t="str">
        <f>IFNA(
vlookup(
  $G989,
  '_Working1_'!$B$2:$G2367,
  6,
  0
),
"-"
)</f>
        <v/>
      </c>
    </row>
    <row r="990" ht="15.75" customHeight="1">
      <c r="A990" s="27"/>
      <c r="B990" s="27"/>
      <c r="C990" s="27"/>
      <c r="D990" s="27" t="str">
        <f t="shared" si="1"/>
        <v/>
      </c>
      <c r="E990" s="14" t="str">
        <f>IF(
A990,
IFNA(
vlookup(
  D990,
  '_Working2_'!$A$3:$B1988,
  2,
  0
),
0
),
"")</f>
        <v/>
      </c>
      <c r="F990" s="14" t="str">
        <f>IF(
A990,
(E990/1000)*vlookup(
B990,
MasterData!$C$2:$G1000,
4,
0
)
,
"")</f>
        <v/>
      </c>
      <c r="G990" s="14" t="str">
        <f t="shared" si="2"/>
        <v/>
      </c>
      <c r="H990" s="14"/>
      <c r="I990" s="14" t="str">
        <f>IFNA(
vlookup(
  $G990,
  '_Working1_'!$B$2:$G2368,
  5,
  0
),
"-"
)</f>
        <v/>
      </c>
      <c r="J990" s="14" t="str">
        <f>IFNA(
vlookup(
  $G990,
  '_Working1_'!$B$2:$G2368,
  6,
  0
),
"-"
)</f>
        <v/>
      </c>
    </row>
    <row r="991" ht="15.75" customHeight="1">
      <c r="A991" s="27"/>
      <c r="B991" s="27"/>
      <c r="C991" s="27"/>
      <c r="D991" s="27" t="str">
        <f t="shared" si="1"/>
        <v/>
      </c>
      <c r="E991" s="14" t="str">
        <f>IF(
A991,
IFNA(
vlookup(
  D991,
  '_Working2_'!$A$3:$B1989,
  2,
  0
),
0
),
"")</f>
        <v/>
      </c>
      <c r="F991" s="14" t="str">
        <f>IF(
A991,
(E991/1000)*vlookup(
B991,
MasterData!$C$2:$G1000,
4,
0
)
,
"")</f>
        <v/>
      </c>
      <c r="G991" s="14" t="str">
        <f t="shared" si="2"/>
        <v/>
      </c>
      <c r="H991" s="14"/>
      <c r="I991" s="14" t="str">
        <f>IFNA(
vlookup(
  $G991,
  '_Working1_'!$B$2:$G2369,
  5,
  0
),
"-"
)</f>
        <v/>
      </c>
      <c r="J991" s="14" t="str">
        <f>IFNA(
vlookup(
  $G991,
  '_Working1_'!$B$2:$G2369,
  6,
  0
),
"-"
)</f>
        <v/>
      </c>
    </row>
    <row r="992" ht="15.75" customHeight="1">
      <c r="A992" s="27"/>
      <c r="B992" s="27"/>
      <c r="C992" s="27"/>
      <c r="D992" s="27" t="str">
        <f t="shared" si="1"/>
        <v/>
      </c>
      <c r="E992" s="14" t="str">
        <f>IF(
A992,
IFNA(
vlookup(
  D992,
  '_Working2_'!$A$3:$B1990,
  2,
  0
),
0
),
"")</f>
        <v/>
      </c>
      <c r="F992" s="14" t="str">
        <f>IF(
A992,
(E992/1000)*vlookup(
B992,
MasterData!$C$2:$G1000,
4,
0
)
,
"")</f>
        <v/>
      </c>
      <c r="G992" s="14" t="str">
        <f t="shared" si="2"/>
        <v/>
      </c>
      <c r="H992" s="14"/>
      <c r="I992" s="14" t="str">
        <f>IFNA(
vlookup(
  $G992,
  '_Working1_'!$B$2:$G2370,
  5,
  0
),
"-"
)</f>
        <v/>
      </c>
      <c r="J992" s="14" t="str">
        <f>IFNA(
vlookup(
  $G992,
  '_Working1_'!$B$2:$G2370,
  6,
  0
),
"-"
)</f>
        <v/>
      </c>
    </row>
    <row r="993" ht="15.75" customHeight="1">
      <c r="A993" s="27"/>
      <c r="B993" s="27"/>
      <c r="C993" s="27"/>
      <c r="D993" s="27" t="str">
        <f t="shared" si="1"/>
        <v/>
      </c>
      <c r="E993" s="14" t="str">
        <f>IF(
A993,
IFNA(
vlookup(
  D993,
  '_Working2_'!$A$3:$B1991,
  2,
  0
),
0
),
"")</f>
        <v/>
      </c>
      <c r="F993" s="14" t="str">
        <f>IF(
A993,
(E993/1000)*vlookup(
B993,
MasterData!$C$2:$G1000,
4,
0
)
,
"")</f>
        <v/>
      </c>
      <c r="G993" s="14" t="str">
        <f t="shared" si="2"/>
        <v/>
      </c>
      <c r="H993" s="14"/>
      <c r="I993" s="14" t="str">
        <f>IFNA(
vlookup(
  $G993,
  '_Working1_'!$B$2:$G2371,
  5,
  0
),
"-"
)</f>
        <v/>
      </c>
      <c r="J993" s="14" t="str">
        <f>IFNA(
vlookup(
  $G993,
  '_Working1_'!$B$2:$G2371,
  6,
  0
),
"-"
)</f>
        <v/>
      </c>
    </row>
    <row r="994" ht="15.75" customHeight="1">
      <c r="A994" s="27"/>
      <c r="B994" s="27"/>
      <c r="C994" s="27"/>
      <c r="D994" s="27" t="str">
        <f t="shared" si="1"/>
        <v/>
      </c>
      <c r="E994" s="14" t="str">
        <f>IF(
A994,
IFNA(
vlookup(
  D994,
  '_Working2_'!$A$3:$B1992,
  2,
  0
),
0
),
"")</f>
        <v/>
      </c>
      <c r="F994" s="14" t="str">
        <f>IF(
A994,
(E994/1000)*vlookup(
B994,
MasterData!$C$2:$G1000,
4,
0
)
,
"")</f>
        <v/>
      </c>
      <c r="G994" s="14" t="str">
        <f t="shared" si="2"/>
        <v/>
      </c>
      <c r="H994" s="14"/>
      <c r="I994" s="14" t="str">
        <f>IFNA(
vlookup(
  $G994,
  '_Working1_'!$B$2:$G2372,
  5,
  0
),
"-"
)</f>
        <v/>
      </c>
      <c r="J994" s="14" t="str">
        <f>IFNA(
vlookup(
  $G994,
  '_Working1_'!$B$2:$G2372,
  6,
  0
),
"-"
)</f>
        <v/>
      </c>
    </row>
    <row r="995" ht="15.75" customHeight="1">
      <c r="A995" s="27"/>
      <c r="B995" s="27"/>
      <c r="C995" s="27"/>
      <c r="D995" s="27" t="str">
        <f t="shared" si="1"/>
        <v/>
      </c>
      <c r="E995" s="14" t="str">
        <f>IF(
A995,
IFNA(
vlookup(
  D995,
  '_Working2_'!$A$3:$B1993,
  2,
  0
),
0
),
"")</f>
        <v/>
      </c>
      <c r="F995" s="14" t="str">
        <f>IF(
A995,
(E995/1000)*vlookup(
B995,
MasterData!$C$2:$G1000,
4,
0
)
,
"")</f>
        <v/>
      </c>
      <c r="G995" s="14" t="str">
        <f t="shared" si="2"/>
        <v/>
      </c>
      <c r="H995" s="14"/>
      <c r="I995" s="14" t="str">
        <f>IFNA(
vlookup(
  $G995,
  '_Working1_'!$B$2:$G2373,
  5,
  0
),
"-"
)</f>
        <v/>
      </c>
      <c r="J995" s="14" t="str">
        <f>IFNA(
vlookup(
  $G995,
  '_Working1_'!$B$2:$G2373,
  6,
  0
),
"-"
)</f>
        <v/>
      </c>
    </row>
    <row r="996" ht="15.75" customHeight="1">
      <c r="A996" s="27"/>
      <c r="B996" s="27"/>
      <c r="C996" s="27"/>
      <c r="D996" s="27" t="str">
        <f t="shared" si="1"/>
        <v/>
      </c>
      <c r="E996" s="14" t="str">
        <f>IF(
A996,
IFNA(
vlookup(
  D996,
  '_Working2_'!$A$3:$B1994,
  2,
  0
),
0
),
"")</f>
        <v/>
      </c>
      <c r="F996" s="14" t="str">
        <f>IF(
A996,
(E996/1000)*vlookup(
B996,
MasterData!$C$2:$G1000,
4,
0
)
,
"")</f>
        <v/>
      </c>
      <c r="G996" s="14" t="str">
        <f t="shared" si="2"/>
        <v/>
      </c>
      <c r="H996" s="14"/>
      <c r="I996" s="14" t="str">
        <f>IFNA(
vlookup(
  $G996,
  '_Working1_'!$B$2:$G2374,
  5,
  0
),
"-"
)</f>
        <v/>
      </c>
      <c r="J996" s="14" t="str">
        <f>IFNA(
vlookup(
  $G996,
  '_Working1_'!$B$2:$G2374,
  6,
  0
),
"-"
)</f>
        <v/>
      </c>
    </row>
    <row r="997" ht="15.75" customHeight="1">
      <c r="A997" s="27"/>
      <c r="B997" s="27"/>
      <c r="C997" s="27"/>
      <c r="D997" s="27" t="str">
        <f t="shared" si="1"/>
        <v/>
      </c>
      <c r="E997" s="14" t="str">
        <f>IF(
A997,
IFNA(
vlookup(
  D997,
  '_Working2_'!$A$3:$B1995,
  2,
  0
),
0
),
"")</f>
        <v/>
      </c>
      <c r="F997" s="14" t="str">
        <f>IF(
A997,
(E997/1000)*vlookup(
B997,
MasterData!$C$2:$G1000,
4,
0
)
,
"")</f>
        <v/>
      </c>
      <c r="G997" s="14" t="str">
        <f t="shared" si="2"/>
        <v/>
      </c>
      <c r="H997" s="14"/>
      <c r="I997" s="14" t="str">
        <f>IFNA(
vlookup(
  $G997,
  '_Working1_'!$B$2:$G2375,
  5,
  0
),
"-"
)</f>
        <v/>
      </c>
      <c r="J997" s="14" t="str">
        <f>IFNA(
vlookup(
  $G997,
  '_Working1_'!$B$2:$G2375,
  6,
  0
),
"-"
)</f>
        <v/>
      </c>
    </row>
    <row r="998" ht="15.75" customHeight="1">
      <c r="A998" s="27"/>
      <c r="B998" s="27"/>
      <c r="C998" s="27"/>
      <c r="D998" s="27" t="str">
        <f t="shared" si="1"/>
        <v/>
      </c>
      <c r="E998" s="14" t="str">
        <f>IF(
A998,
IFNA(
vlookup(
  D998,
  '_Working2_'!$A$3:$B1996,
  2,
  0
),
0
),
"")</f>
        <v/>
      </c>
      <c r="F998" s="14" t="str">
        <f>IF(
A998,
(E998/1000)*vlookup(
B998,
MasterData!$C$2:$G1000,
4,
0
)
,
"")</f>
        <v/>
      </c>
      <c r="G998" s="14" t="str">
        <f t="shared" si="2"/>
        <v/>
      </c>
      <c r="H998" s="14"/>
      <c r="I998" s="14" t="str">
        <f>IFNA(
vlookup(
  $G998,
  '_Working1_'!$B$2:$G2376,
  5,
  0
),
"-"
)</f>
        <v/>
      </c>
      <c r="J998" s="14" t="str">
        <f>IFNA(
vlookup(
  $G998,
  '_Working1_'!$B$2:$G2376,
  6,
  0
),
"-"
)</f>
        <v/>
      </c>
    </row>
    <row r="999" ht="15.75" customHeight="1">
      <c r="A999" s="27"/>
      <c r="B999" s="27"/>
      <c r="C999" s="27"/>
      <c r="D999" s="27" t="str">
        <f t="shared" si="1"/>
        <v/>
      </c>
      <c r="E999" s="14" t="str">
        <f>IF(
A999,
IFNA(
vlookup(
  D999,
  '_Working2_'!$A$3:$B1997,
  2,
  0
),
0
),
"")</f>
        <v/>
      </c>
      <c r="F999" s="14" t="str">
        <f>IF(
A999,
(E999/1000)*vlookup(
B999,
MasterData!$C$2:$G1000,
4,
0
)
,
"")</f>
        <v/>
      </c>
      <c r="G999" s="14" t="str">
        <f t="shared" si="2"/>
        <v/>
      </c>
      <c r="H999" s="14"/>
      <c r="I999" s="14" t="str">
        <f>IFNA(
vlookup(
  $G999,
  '_Working1_'!$B$2:$G2377,
  5,
  0
),
"-"
)</f>
        <v/>
      </c>
      <c r="J999" s="14" t="str">
        <f>IFNA(
vlookup(
  $G999,
  '_Working1_'!$B$2:$G2377,
  6,
  0
),
"-"
)</f>
        <v/>
      </c>
    </row>
    <row r="1000" ht="15.75" customHeight="1">
      <c r="A1000" s="27"/>
      <c r="B1000" s="27"/>
      <c r="C1000" s="27"/>
      <c r="D1000" s="27" t="str">
        <f t="shared" si="1"/>
        <v/>
      </c>
      <c r="E1000" s="14" t="str">
        <f>IF(
A1000,
IFNA(
vlookup(
  D1000,
  '_Working2_'!$A$3:$B1998,
  2,
  0
),
0
),
"")</f>
        <v/>
      </c>
      <c r="F1000" s="14" t="str">
        <f>IF(
A1000,
(E1000/1000)*vlookup(
B1000,
MasterData!$C$2:$G1000,
4,
0
)
,
"")</f>
        <v/>
      </c>
      <c r="G1000" s="14" t="str">
        <f t="shared" si="2"/>
        <v/>
      </c>
      <c r="H1000" s="14"/>
      <c r="I1000" s="14" t="str">
        <f>IFNA(
vlookup(
  $G1000,
  '_Working1_'!$B$2:$G2378,
  5,
  0
),
"-"
)</f>
        <v/>
      </c>
      <c r="J1000" s="14" t="str">
        <f>IFNA(
vlookup(
  $G1000,
  '_Working1_'!$B$2:$G2378,
  6,
  0
),
"-"
)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3.29"/>
    <col customWidth="1" min="3" max="3" width="19.86"/>
    <col customWidth="1" min="4" max="4" width="20.43"/>
    <col customWidth="1" min="5" max="25" width="14.43"/>
  </cols>
  <sheetData>
    <row r="1">
      <c r="A1" s="51" t="s">
        <v>0</v>
      </c>
      <c r="B1" s="51" t="s">
        <v>5</v>
      </c>
      <c r="C1" s="51" t="s">
        <v>7</v>
      </c>
      <c r="D1" s="7" t="s">
        <v>134</v>
      </c>
      <c r="E1" s="7" t="s">
        <v>10</v>
      </c>
      <c r="F1" s="7" t="s">
        <v>6</v>
      </c>
      <c r="G1" s="7" t="s">
        <v>129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47" t="str">
        <f>IFERROR(__xludf.DUMMYFUNCTION("ArrayFormula(
  transpose(split(concatenate(rept(MasterData!A2:A1000&amp;char(9),counta(MasterData!K2:K1000))),char(9)))
  )"),43892.0)</f>
        <v>3/2/2020</v>
      </c>
      <c r="B2" s="61" t="str">
        <f>IFERROR(__xludf.DUMMYFUNCTION("ArrayFormula( transpose(split(rept(concatenate(MasterData!K2:K1000&amp;char(9)),counta(MasterData!A2:A1000)),char(9))) )"),"Set 1")</f>
        <v>Set 1</v>
      </c>
      <c r="C2" s="61" t="str">
        <f>IFERROR(__xludf.DUMMYFUNCTION("ArrayFormula( transpose(split(rept(concatenate(MasterData!L2:L1000&amp;char(9)),counta(MasterData!A2:A1000)),char(9))) )"),"Sheen 1")</f>
        <v>Sheen 1</v>
      </c>
      <c r="D2" s="14" t="str">
        <f t="shared" ref="D2:D1000" si="1">IF(A2, text(A2,"m/d/yyyy")&amp;"|"&amp;B2&amp;"|"&amp;C2, "")</f>
        <v>3/2/2020|Set 1|Sheen 1</v>
      </c>
      <c r="E2" s="14" t="str">
        <f>IFNA(
vlookup(
  $D2,
  '_Working1_'!$C$2:$H380,
  2,
  0
),
"-"
)</f>
        <v>Raj</v>
      </c>
      <c r="F2" s="14" t="str">
        <f>IFNA(
vlookup(
  $D2,
  '_Working1_'!$C$2:$H380,
  2,
  0
),
"-"
)</f>
        <v>Raj</v>
      </c>
    </row>
    <row r="3">
      <c r="A3" s="47" t="str">
        <f>IFERROR(__xludf.DUMMYFUNCTION("""COMPUTED_VALUE"""),43892.0)</f>
        <v>3/2/2020</v>
      </c>
      <c r="B3" s="27" t="str">
        <f>IFERROR(__xludf.DUMMYFUNCTION("""COMPUTED_VALUE"""),"Set 1")</f>
        <v>Set 1</v>
      </c>
      <c r="C3" s="27" t="str">
        <f>IFERROR(__xludf.DUMMYFUNCTION("""COMPUTED_VALUE"""),"Sheen 2")</f>
        <v>Sheen 2</v>
      </c>
      <c r="D3" s="14" t="str">
        <f t="shared" si="1"/>
        <v>3/2/2020|Set 1|Sheen 2</v>
      </c>
      <c r="E3" s="14" t="str">
        <f>IFNA(
vlookup(
  $D3,
  '_Working1_'!$C$2:$H381,
  2,
  0
),
"-"
)</f>
        <v>Rakesh</v>
      </c>
      <c r="F3" s="14" t="str">
        <f>IFNA(
vlookup(
  $D3,
  '_Working1_'!$C$2:$H381,
  2,
  0
),
"-"
)</f>
        <v>Rakesh</v>
      </c>
    </row>
    <row r="4">
      <c r="A4" s="47" t="str">
        <f>IFERROR(__xludf.DUMMYFUNCTION("""COMPUTED_VALUE"""),43892.0)</f>
        <v>3/2/2020</v>
      </c>
      <c r="B4" s="27" t="str">
        <f>IFERROR(__xludf.DUMMYFUNCTION("""COMPUTED_VALUE"""),"Set 2")</f>
        <v>Set 2</v>
      </c>
      <c r="C4" s="27" t="str">
        <f>IFERROR(__xludf.DUMMYFUNCTION("""COMPUTED_VALUE"""),"Mtex- 2")</f>
        <v>Mtex- 2</v>
      </c>
      <c r="D4" s="14" t="str">
        <f t="shared" si="1"/>
        <v>3/2/2020|Set 2|Mtex- 2</v>
      </c>
      <c r="E4" s="14" t="str">
        <f>IFNA(
vlookup(
  $D4,
  '_Working1_'!$C$2:$H382,
  2,
  0
),
"-"
)</f>
        <v>Rakesh</v>
      </c>
      <c r="F4" s="14" t="str">
        <f>IFNA(
vlookup(
  $D4,
  '_Working1_'!$C$2:$H382,
  2,
  0
),
"-"
)</f>
        <v>Rakesh</v>
      </c>
    </row>
    <row r="5">
      <c r="A5" s="47" t="str">
        <f>IFERROR(__xludf.DUMMYFUNCTION("""COMPUTED_VALUE"""),43892.0)</f>
        <v>3/2/2020</v>
      </c>
      <c r="B5" s="27" t="str">
        <f>IFERROR(__xludf.DUMMYFUNCTION("""COMPUTED_VALUE"""),"Set 2")</f>
        <v>Set 2</v>
      </c>
      <c r="C5" s="27" t="str">
        <f>IFERROR(__xludf.DUMMYFUNCTION("""COMPUTED_VALUE"""),"Feiya - 2")</f>
        <v>Feiya - 2</v>
      </c>
      <c r="D5" s="14" t="str">
        <f t="shared" si="1"/>
        <v>3/2/2020|Set 2|Feiya - 2</v>
      </c>
      <c r="E5" s="14" t="str">
        <f>IFNA(
vlookup(
  $D5,
  '_Working1_'!$C$2:$H383,
  2,
  0
),
"-"
)</f>
        <v/>
      </c>
      <c r="F5" s="14" t="str">
        <f>IFNA(
vlookup(
  $D5,
  '_Working1_'!$C$2:$H383,
  2,
  0
),
"-"
)</f>
        <v/>
      </c>
    </row>
    <row r="6">
      <c r="A6" s="47" t="str">
        <f>IFERROR(__xludf.DUMMYFUNCTION("""COMPUTED_VALUE"""),43892.0)</f>
        <v>3/2/2020</v>
      </c>
      <c r="B6" s="27" t="str">
        <f>IFERROR(__xludf.DUMMYFUNCTION("""COMPUTED_VALUE"""),"Set 3")</f>
        <v>Set 3</v>
      </c>
      <c r="C6" s="27" t="str">
        <f>IFERROR(__xludf.DUMMYFUNCTION("""COMPUTED_VALUE"""),"Feiya - 1")</f>
        <v>Feiya - 1</v>
      </c>
      <c r="D6" s="14" t="str">
        <f t="shared" si="1"/>
        <v>3/2/2020|Set 3|Feiya - 1</v>
      </c>
      <c r="E6" s="14" t="str">
        <f>IFNA(
vlookup(
  $D6,
  '_Working1_'!$C$2:$H384,
  2,
  0
),
"-"
)</f>
        <v>Anand</v>
      </c>
      <c r="F6" s="14" t="str">
        <f>IFNA(
vlookup(
  $D6,
  '_Working1_'!$C$2:$H384,
  2,
  0
),
"-"
)</f>
        <v>Anand</v>
      </c>
    </row>
    <row r="7">
      <c r="A7" s="47" t="str">
        <f>IFERROR(__xludf.DUMMYFUNCTION("""COMPUTED_VALUE"""),43892.0)</f>
        <v>3/2/2020</v>
      </c>
      <c r="B7" s="27" t="str">
        <f>IFERROR(__xludf.DUMMYFUNCTION("""COMPUTED_VALUE"""),"Set 3")</f>
        <v>Set 3</v>
      </c>
      <c r="C7" s="27" t="str">
        <f>IFERROR(__xludf.DUMMYFUNCTION("""COMPUTED_VALUE"""),"Mtex- 1")</f>
        <v>Mtex- 1</v>
      </c>
      <c r="D7" s="14" t="str">
        <f t="shared" si="1"/>
        <v>3/2/2020|Set 3|Mtex- 1</v>
      </c>
      <c r="E7" s="14" t="str">
        <f>IFNA(
vlookup(
  $D7,
  '_Working1_'!$C$2:$H385,
  2,
  0
),
"-"
)</f>
        <v>Anil</v>
      </c>
      <c r="F7" s="14" t="str">
        <f>IFNA(
vlookup(
  $D7,
  '_Working1_'!$C$2:$H385,
  2,
  0
),
"-"
)</f>
        <v>Anil</v>
      </c>
    </row>
    <row r="8">
      <c r="A8" s="47" t="str">
        <f>IFERROR(__xludf.DUMMYFUNCTION("""COMPUTED_VALUE"""),43892.0)</f>
        <v>3/2/2020</v>
      </c>
      <c r="B8" s="27" t="str">
        <f>IFERROR(__xludf.DUMMYFUNCTION("""COMPUTED_VALUE"""),"Set 4")</f>
        <v>Set 4</v>
      </c>
      <c r="C8" s="27" t="str">
        <f>IFERROR(__xludf.DUMMYFUNCTION("""COMPUTED_VALUE"""),"24 head")</f>
        <v>24 head</v>
      </c>
      <c r="D8" s="14" t="str">
        <f t="shared" si="1"/>
        <v>3/2/2020|Set 4|24 head</v>
      </c>
      <c r="E8" s="14" t="str">
        <f>IFNA(
vlookup(
  $D8,
  '_Working1_'!$C$2:$H386,
  2,
  0
),
"-"
)</f>
        <v>Guddu</v>
      </c>
      <c r="F8" s="14" t="str">
        <f>IFNA(
vlookup(
  $D8,
  '_Working1_'!$C$2:$H386,
  2,
  0
),
"-"
)</f>
        <v>Guddu</v>
      </c>
    </row>
    <row r="9">
      <c r="A9" s="47" t="str">
        <f>IFERROR(__xludf.DUMMYFUNCTION("""COMPUTED_VALUE"""),43892.0)</f>
        <v>3/2/2020</v>
      </c>
      <c r="B9" s="27" t="str">
        <f>IFERROR(__xludf.DUMMYFUNCTION("""COMPUTED_VALUE"""),"Set 4")</f>
        <v>Set 4</v>
      </c>
      <c r="C9" s="27" t="str">
        <f>IFERROR(__xludf.DUMMYFUNCTION("""COMPUTED_VALUE"""),"Feiya- 16")</f>
        <v>Feiya- 16</v>
      </c>
      <c r="D9" s="14" t="str">
        <f t="shared" si="1"/>
        <v>3/2/2020|Set 4|Feiya- 16</v>
      </c>
      <c r="E9" s="14" t="str">
        <f>IFNA(
vlookup(
  $D9,
  '_Working1_'!$C$2:$H387,
  2,
  0
),
"-"
)</f>
        <v>Deepak Patil</v>
      </c>
      <c r="F9" s="14" t="str">
        <f>IFNA(
vlookup(
  $D9,
  '_Working1_'!$C$2:$H387,
  2,
  0
),
"-"
)</f>
        <v>Deepak Patil</v>
      </c>
    </row>
    <row r="10">
      <c r="A10" s="47" t="str">
        <f>IFERROR(__xludf.DUMMYFUNCTION("""COMPUTED_VALUE"""),43892.0)</f>
        <v>3/2/2020</v>
      </c>
      <c r="B10" s="27" t="str">
        <f>IFERROR(__xludf.DUMMYFUNCTION("""COMPUTED_VALUE"""),"Set 5")</f>
        <v>Set 5</v>
      </c>
      <c r="C10" s="27" t="str">
        <f>IFERROR(__xludf.DUMMYFUNCTION("""COMPUTED_VALUE"""),"SWF - 1")</f>
        <v>SWF - 1</v>
      </c>
      <c r="D10" s="14" t="str">
        <f t="shared" si="1"/>
        <v>3/2/2020|Set 5|SWF - 1</v>
      </c>
      <c r="E10" s="14" t="str">
        <f>IFNA(
vlookup(
  $D10,
  '_Working1_'!$C$2:$H1388,
  2,
  0
),
"-"
)</f>
        <v>Deepak Patil</v>
      </c>
      <c r="F10" s="14" t="str">
        <f>IFNA(
vlookup(
  $D10,
  '_Working1_'!$C$2:$H1388,
  2,
  0
),
"-"
)</f>
        <v>Deepak Patil</v>
      </c>
    </row>
    <row r="11">
      <c r="A11" s="47" t="str">
        <f>IFERROR(__xludf.DUMMYFUNCTION("""COMPUTED_VALUE"""),43892.0)</f>
        <v>3/2/2020</v>
      </c>
      <c r="B11" s="27" t="str">
        <f>IFERROR(__xludf.DUMMYFUNCTION("""COMPUTED_VALUE"""),"Set 5")</f>
        <v>Set 5</v>
      </c>
      <c r="C11" s="27" t="str">
        <f>IFERROR(__xludf.DUMMYFUNCTION("""COMPUTED_VALUE"""),"SWF - 2")</f>
        <v>SWF - 2</v>
      </c>
      <c r="D11" s="14" t="str">
        <f t="shared" si="1"/>
        <v>3/2/2020|Set 5|SWF - 2</v>
      </c>
      <c r="E11" s="14" t="str">
        <f>IFNA(
vlookup(
  $D11,
  '_Working1_'!$C$2:$H1389,
  2,
  0
),
"-"
)</f>
        <v>Laxmikant</v>
      </c>
      <c r="F11" s="14" t="str">
        <f>IFNA(
vlookup(
  $D11,
  '_Working1_'!$C$2:$H1389,
  2,
  0
),
"-"
)</f>
        <v>Laxmikant</v>
      </c>
    </row>
    <row r="12">
      <c r="A12" s="47" t="str">
        <f>IFERROR(__xludf.DUMMYFUNCTION("""COMPUTED_VALUE"""),43893.0)</f>
        <v>3/3/2020</v>
      </c>
      <c r="B12" s="27" t="str">
        <f>IFERROR(__xludf.DUMMYFUNCTION("""COMPUTED_VALUE"""),"Set 1")</f>
        <v>Set 1</v>
      </c>
      <c r="C12" s="27" t="str">
        <f>IFERROR(__xludf.DUMMYFUNCTION("""COMPUTED_VALUE"""),"Sheen 1")</f>
        <v>Sheen 1</v>
      </c>
      <c r="D12" s="14" t="str">
        <f t="shared" si="1"/>
        <v>3/3/2020|Set 1|Sheen 1</v>
      </c>
      <c r="E12" s="14" t="str">
        <f>IFNA(
vlookup(
  $D12,
  '_Working1_'!$C$2:$H1390,
  2,
  0
),
"-"
)</f>
        <v>Rakesh</v>
      </c>
      <c r="F12" s="14" t="str">
        <f>IFNA(
vlookup(
  $D12,
  '_Working1_'!$C$2:$H1390,
  2,
  0
),
"-"
)</f>
        <v>Rakesh</v>
      </c>
    </row>
    <row r="13">
      <c r="A13" s="47" t="str">
        <f>IFERROR(__xludf.DUMMYFUNCTION("""COMPUTED_VALUE"""),43893.0)</f>
        <v>3/3/2020</v>
      </c>
      <c r="B13" s="27" t="str">
        <f>IFERROR(__xludf.DUMMYFUNCTION("""COMPUTED_VALUE"""),"Set 1")</f>
        <v>Set 1</v>
      </c>
      <c r="C13" s="27" t="str">
        <f>IFERROR(__xludf.DUMMYFUNCTION("""COMPUTED_VALUE"""),"Sheen 2")</f>
        <v>Sheen 2</v>
      </c>
      <c r="D13" s="14" t="str">
        <f t="shared" si="1"/>
        <v>3/3/2020|Set 1|Sheen 2</v>
      </c>
      <c r="E13" s="14" t="str">
        <f>IFNA(
vlookup(
  $D13,
  '_Working1_'!$C$2:$H1391,
  2,
  0
),
"-"
)</f>
        <v>Rakesh</v>
      </c>
      <c r="F13" s="14" t="str">
        <f>IFNA(
vlookup(
  $D13,
  '_Working1_'!$C$2:$H1391,
  2,
  0
),
"-"
)</f>
        <v>Rakesh</v>
      </c>
    </row>
    <row r="14">
      <c r="A14" s="47" t="str">
        <f>IFERROR(__xludf.DUMMYFUNCTION("""COMPUTED_VALUE"""),43893.0)</f>
        <v>3/3/2020</v>
      </c>
      <c r="B14" s="27" t="str">
        <f>IFERROR(__xludf.DUMMYFUNCTION("""COMPUTED_VALUE"""),"Set 2")</f>
        <v>Set 2</v>
      </c>
      <c r="C14" s="27" t="str">
        <f>IFERROR(__xludf.DUMMYFUNCTION("""COMPUTED_VALUE"""),"Mtex- 2")</f>
        <v>Mtex- 2</v>
      </c>
      <c r="D14" s="14" t="str">
        <f t="shared" si="1"/>
        <v>3/3/2020|Set 2|Mtex- 2</v>
      </c>
      <c r="E14" s="14" t="str">
        <f>IFNA(
vlookup(
  $D14,
  '_Working1_'!$C$2:$H1392,
  2,
  0
),
"-"
)</f>
        <v>Rakesh</v>
      </c>
      <c r="F14" s="14" t="str">
        <f>IFNA(
vlookup(
  $D14,
  '_Working1_'!$C$2:$H1392,
  2,
  0
),
"-"
)</f>
        <v>Rakesh</v>
      </c>
    </row>
    <row r="15">
      <c r="A15" s="47" t="str">
        <f>IFERROR(__xludf.DUMMYFUNCTION("""COMPUTED_VALUE"""),43893.0)</f>
        <v>3/3/2020</v>
      </c>
      <c r="B15" s="27" t="str">
        <f>IFERROR(__xludf.DUMMYFUNCTION("""COMPUTED_VALUE"""),"Set 2")</f>
        <v>Set 2</v>
      </c>
      <c r="C15" s="27" t="str">
        <f>IFERROR(__xludf.DUMMYFUNCTION("""COMPUTED_VALUE"""),"Feiya - 2")</f>
        <v>Feiya - 2</v>
      </c>
      <c r="D15" s="14" t="str">
        <f t="shared" si="1"/>
        <v>3/3/2020|Set 2|Feiya - 2</v>
      </c>
      <c r="E15" s="14" t="str">
        <f>IFNA(
vlookup(
  $D15,
  '_Working1_'!$C$2:$H1393,
  2,
  0
),
"-"
)</f>
        <v/>
      </c>
      <c r="F15" s="14" t="str">
        <f>IFNA(
vlookup(
  $D15,
  '_Working1_'!$C$2:$H1393,
  2,
  0
),
"-"
)</f>
        <v/>
      </c>
    </row>
    <row r="16">
      <c r="A16" s="47" t="str">
        <f>IFERROR(__xludf.DUMMYFUNCTION("""COMPUTED_VALUE"""),43893.0)</f>
        <v>3/3/2020</v>
      </c>
      <c r="B16" s="27" t="str">
        <f>IFERROR(__xludf.DUMMYFUNCTION("""COMPUTED_VALUE"""),"Set 3")</f>
        <v>Set 3</v>
      </c>
      <c r="C16" s="27" t="str">
        <f>IFERROR(__xludf.DUMMYFUNCTION("""COMPUTED_VALUE"""),"Feiya - 1")</f>
        <v>Feiya - 1</v>
      </c>
      <c r="D16" s="14" t="str">
        <f t="shared" si="1"/>
        <v>3/3/2020|Set 3|Feiya - 1</v>
      </c>
      <c r="E16" s="14" t="str">
        <f>IFNA(
vlookup(
  $D16,
  '_Working1_'!$C$2:$H1394,
  2,
  0
),
"-"
)</f>
        <v>Anand</v>
      </c>
      <c r="F16" s="14" t="str">
        <f>IFNA(
vlookup(
  $D16,
  '_Working1_'!$C$2:$H1394,
  2,
  0
),
"-"
)</f>
        <v>Anand</v>
      </c>
    </row>
    <row r="17">
      <c r="A17" s="47" t="str">
        <f>IFERROR(__xludf.DUMMYFUNCTION("""COMPUTED_VALUE"""),43893.0)</f>
        <v>3/3/2020</v>
      </c>
      <c r="B17" s="27" t="str">
        <f>IFERROR(__xludf.DUMMYFUNCTION("""COMPUTED_VALUE"""),"Set 3")</f>
        <v>Set 3</v>
      </c>
      <c r="C17" s="27" t="str">
        <f>IFERROR(__xludf.DUMMYFUNCTION("""COMPUTED_VALUE"""),"Mtex- 1")</f>
        <v>Mtex- 1</v>
      </c>
      <c r="D17" s="14" t="str">
        <f t="shared" si="1"/>
        <v>3/3/2020|Set 3|Mtex- 1</v>
      </c>
      <c r="E17" s="14" t="str">
        <f>IFNA(
vlookup(
  $D17,
  '_Working1_'!$C$2:$H1395,
  2,
  0
),
"-"
)</f>
        <v>Anil</v>
      </c>
      <c r="F17" s="14" t="str">
        <f>IFNA(
vlookup(
  $D17,
  '_Working1_'!$C$2:$H1395,
  2,
  0
),
"-"
)</f>
        <v>Anil</v>
      </c>
    </row>
    <row r="18">
      <c r="A18" s="47" t="str">
        <f>IFERROR(__xludf.DUMMYFUNCTION("""COMPUTED_VALUE"""),43893.0)</f>
        <v>3/3/2020</v>
      </c>
      <c r="B18" s="27" t="str">
        <f>IFERROR(__xludf.DUMMYFUNCTION("""COMPUTED_VALUE"""),"Set 4")</f>
        <v>Set 4</v>
      </c>
      <c r="C18" s="27" t="str">
        <f>IFERROR(__xludf.DUMMYFUNCTION("""COMPUTED_VALUE"""),"24 head")</f>
        <v>24 head</v>
      </c>
      <c r="D18" s="14" t="str">
        <f t="shared" si="1"/>
        <v>3/3/2020|Set 4|24 head</v>
      </c>
      <c r="E18" s="14" t="str">
        <f>IFNA(
vlookup(
  $D18,
  '_Working1_'!$C$2:$H1396,
  2,
  0
),
"-"
)</f>
        <v>Guddu</v>
      </c>
      <c r="F18" s="14" t="str">
        <f>IFNA(
vlookup(
  $D18,
  '_Working1_'!$C$2:$H1396,
  2,
  0
),
"-"
)</f>
        <v>Guddu</v>
      </c>
    </row>
    <row r="19">
      <c r="A19" s="47" t="str">
        <f>IFERROR(__xludf.DUMMYFUNCTION("""COMPUTED_VALUE"""),43893.0)</f>
        <v>3/3/2020</v>
      </c>
      <c r="B19" s="27" t="str">
        <f>IFERROR(__xludf.DUMMYFUNCTION("""COMPUTED_VALUE"""),"Set 4")</f>
        <v>Set 4</v>
      </c>
      <c r="C19" s="27" t="str">
        <f>IFERROR(__xludf.DUMMYFUNCTION("""COMPUTED_VALUE"""),"Feiya- 16")</f>
        <v>Feiya- 16</v>
      </c>
      <c r="D19" s="14" t="str">
        <f t="shared" si="1"/>
        <v>3/3/2020|Set 4|Feiya- 16</v>
      </c>
      <c r="E19" s="14" t="str">
        <f>IFNA(
vlookup(
  $D19,
  '_Working1_'!$C$2:$H1397,
  2,
  0
),
"-"
)</f>
        <v>Deepak Patil</v>
      </c>
      <c r="F19" s="14" t="str">
        <f>IFNA(
vlookup(
  $D19,
  '_Working1_'!$C$2:$H1397,
  2,
  0
),
"-"
)</f>
        <v>Deepak Patil</v>
      </c>
    </row>
    <row r="20">
      <c r="A20" s="47" t="str">
        <f>IFERROR(__xludf.DUMMYFUNCTION("""COMPUTED_VALUE"""),43893.0)</f>
        <v>3/3/2020</v>
      </c>
      <c r="B20" s="27" t="str">
        <f>IFERROR(__xludf.DUMMYFUNCTION("""COMPUTED_VALUE"""),"Set 5")</f>
        <v>Set 5</v>
      </c>
      <c r="C20" s="27" t="str">
        <f>IFERROR(__xludf.DUMMYFUNCTION("""COMPUTED_VALUE"""),"SWF - 1")</f>
        <v>SWF - 1</v>
      </c>
      <c r="D20" s="14" t="str">
        <f t="shared" si="1"/>
        <v>3/3/2020|Set 5|SWF - 1</v>
      </c>
      <c r="E20" s="14" t="str">
        <f>IFNA(
vlookup(
  $D20,
  '_Working1_'!$C$2:$H1398,
  2,
  0
),
"-"
)</f>
        <v>Deepak Patil</v>
      </c>
      <c r="F20" s="14" t="str">
        <f>IFNA(
vlookup(
  $D20,
  '_Working1_'!$C$2:$H1398,
  2,
  0
),
"-"
)</f>
        <v>Deepak Patil</v>
      </c>
    </row>
    <row r="21" ht="15.75" customHeight="1">
      <c r="A21" s="47" t="str">
        <f>IFERROR(__xludf.DUMMYFUNCTION("""COMPUTED_VALUE"""),43893.0)</f>
        <v>3/3/2020</v>
      </c>
      <c r="B21" s="27" t="str">
        <f>IFERROR(__xludf.DUMMYFUNCTION("""COMPUTED_VALUE"""),"Set 5")</f>
        <v>Set 5</v>
      </c>
      <c r="C21" s="27" t="str">
        <f>IFERROR(__xludf.DUMMYFUNCTION("""COMPUTED_VALUE"""),"SWF - 2")</f>
        <v>SWF - 2</v>
      </c>
      <c r="D21" s="14" t="str">
        <f t="shared" si="1"/>
        <v>3/3/2020|Set 5|SWF - 2</v>
      </c>
      <c r="E21" s="14" t="str">
        <f>IFNA(
vlookup(
  $D21,
  '_Working1_'!$C$2:$H1399,
  2,
  0
),
"-"
)</f>
        <v/>
      </c>
      <c r="F21" s="14" t="str">
        <f>IFNA(
vlookup(
  $D21,
  '_Working1_'!$C$2:$H1399,
  2,
  0
),
"-"
)</f>
        <v/>
      </c>
    </row>
    <row r="22" ht="15.75" customHeight="1">
      <c r="A22" s="47" t="str">
        <f>IFERROR(__xludf.DUMMYFUNCTION("""COMPUTED_VALUE"""),43894.0)</f>
        <v>3/4/2020</v>
      </c>
      <c r="B22" s="27" t="str">
        <f>IFERROR(__xludf.DUMMYFUNCTION("""COMPUTED_VALUE"""),"Set 1")</f>
        <v>Set 1</v>
      </c>
      <c r="C22" s="27" t="str">
        <f>IFERROR(__xludf.DUMMYFUNCTION("""COMPUTED_VALUE"""),"Sheen 1")</f>
        <v>Sheen 1</v>
      </c>
      <c r="D22" s="14" t="str">
        <f t="shared" si="1"/>
        <v>3/4/2020|Set 1|Sheen 1</v>
      </c>
      <c r="E22" s="14" t="str">
        <f>IFNA(
vlookup(
  $D22,
  '_Working1_'!$C$2:$H1400,
  2,
  0
),
"-"
)</f>
        <v>Rakesh</v>
      </c>
      <c r="F22" s="14" t="str">
        <f>IFNA(
vlookup(
  $D22,
  '_Working1_'!$C$2:$H1400,
  2,
  0
),
"-"
)</f>
        <v>Rakesh</v>
      </c>
    </row>
    <row r="23" ht="15.75" customHeight="1">
      <c r="A23" s="47" t="str">
        <f>IFERROR(__xludf.DUMMYFUNCTION("""COMPUTED_VALUE"""),43894.0)</f>
        <v>3/4/2020</v>
      </c>
      <c r="B23" s="27" t="str">
        <f>IFERROR(__xludf.DUMMYFUNCTION("""COMPUTED_VALUE"""),"Set 1")</f>
        <v>Set 1</v>
      </c>
      <c r="C23" s="27" t="str">
        <f>IFERROR(__xludf.DUMMYFUNCTION("""COMPUTED_VALUE"""),"Sheen 2")</f>
        <v>Sheen 2</v>
      </c>
      <c r="D23" s="14" t="str">
        <f t="shared" si="1"/>
        <v>3/4/2020|Set 1|Sheen 2</v>
      </c>
      <c r="E23" s="14" t="str">
        <f>IFNA(
vlookup(
  $D23,
  '_Working1_'!$C$2:$H1401,
  2,
  0
),
"-"
)</f>
        <v>Rakesh</v>
      </c>
      <c r="F23" s="14" t="str">
        <f>IFNA(
vlookup(
  $D23,
  '_Working1_'!$C$2:$H1401,
  2,
  0
),
"-"
)</f>
        <v>Rakesh</v>
      </c>
    </row>
    <row r="24" ht="15.75" customHeight="1">
      <c r="A24" s="47" t="str">
        <f>IFERROR(__xludf.DUMMYFUNCTION("""COMPUTED_VALUE"""),43894.0)</f>
        <v>3/4/2020</v>
      </c>
      <c r="B24" s="27" t="str">
        <f>IFERROR(__xludf.DUMMYFUNCTION("""COMPUTED_VALUE"""),"Set 2")</f>
        <v>Set 2</v>
      </c>
      <c r="C24" s="27" t="str">
        <f>IFERROR(__xludf.DUMMYFUNCTION("""COMPUTED_VALUE"""),"Mtex- 2")</f>
        <v>Mtex- 2</v>
      </c>
      <c r="D24" s="14" t="str">
        <f t="shared" si="1"/>
        <v>3/4/2020|Set 2|Mtex- 2</v>
      </c>
      <c r="E24" s="14" t="str">
        <f>IFNA(
vlookup(
  $D24,
  '_Working1_'!$C$2:$H1402,
  2,
  0
),
"-"
)</f>
        <v>Rakesh</v>
      </c>
      <c r="F24" s="14" t="str">
        <f>IFNA(
vlookup(
  $D24,
  '_Working1_'!$C$2:$H1402,
  2,
  0
),
"-"
)</f>
        <v>Rakesh</v>
      </c>
    </row>
    <row r="25" ht="15.75" customHeight="1">
      <c r="A25" s="47" t="str">
        <f>IFERROR(__xludf.DUMMYFUNCTION("""COMPUTED_VALUE"""),43894.0)</f>
        <v>3/4/2020</v>
      </c>
      <c r="B25" s="27" t="str">
        <f>IFERROR(__xludf.DUMMYFUNCTION("""COMPUTED_VALUE"""),"Set 2")</f>
        <v>Set 2</v>
      </c>
      <c r="C25" s="27" t="str">
        <f>IFERROR(__xludf.DUMMYFUNCTION("""COMPUTED_VALUE"""),"Feiya - 2")</f>
        <v>Feiya - 2</v>
      </c>
      <c r="D25" s="14" t="str">
        <f t="shared" si="1"/>
        <v>3/4/2020|Set 2|Feiya - 2</v>
      </c>
      <c r="E25" s="14" t="str">
        <f>IFNA(
vlookup(
  $D25,
  '_Working1_'!$C$2:$H1403,
  2,
  0
),
"-"
)</f>
        <v>Niranjan</v>
      </c>
      <c r="F25" s="14" t="str">
        <f>IFNA(
vlookup(
  $D25,
  '_Working1_'!$C$2:$H1403,
  2,
  0
),
"-"
)</f>
        <v>Niranjan</v>
      </c>
    </row>
    <row r="26" ht="15.75" customHeight="1">
      <c r="A26" s="47" t="str">
        <f>IFERROR(__xludf.DUMMYFUNCTION("""COMPUTED_VALUE"""),43894.0)</f>
        <v>3/4/2020</v>
      </c>
      <c r="B26" s="27" t="str">
        <f>IFERROR(__xludf.DUMMYFUNCTION("""COMPUTED_VALUE"""),"Set 3")</f>
        <v>Set 3</v>
      </c>
      <c r="C26" s="27" t="str">
        <f>IFERROR(__xludf.DUMMYFUNCTION("""COMPUTED_VALUE"""),"Feiya - 1")</f>
        <v>Feiya - 1</v>
      </c>
      <c r="D26" s="14" t="str">
        <f t="shared" si="1"/>
        <v>3/4/2020|Set 3|Feiya - 1</v>
      </c>
      <c r="E26" s="14" t="str">
        <f>IFNA(
vlookup(
  $D26,
  '_Working1_'!$C$2:$H1404,
  2,
  0
),
"-"
)</f>
        <v>Anand</v>
      </c>
      <c r="F26" s="14" t="str">
        <f>IFNA(
vlookup(
  $D26,
  '_Working1_'!$C$2:$H1404,
  2,
  0
),
"-"
)</f>
        <v>Anand</v>
      </c>
    </row>
    <row r="27" ht="15.75" customHeight="1">
      <c r="A27" s="47" t="str">
        <f>IFERROR(__xludf.DUMMYFUNCTION("""COMPUTED_VALUE"""),43894.0)</f>
        <v>3/4/2020</v>
      </c>
      <c r="B27" s="27" t="str">
        <f>IFERROR(__xludf.DUMMYFUNCTION("""COMPUTED_VALUE"""),"Set 3")</f>
        <v>Set 3</v>
      </c>
      <c r="C27" s="27" t="str">
        <f>IFERROR(__xludf.DUMMYFUNCTION("""COMPUTED_VALUE"""),"Mtex- 1")</f>
        <v>Mtex- 1</v>
      </c>
      <c r="D27" s="14" t="str">
        <f t="shared" si="1"/>
        <v>3/4/2020|Set 3|Mtex- 1</v>
      </c>
      <c r="E27" s="14" t="str">
        <f>IFNA(
vlookup(
  $D27,
  '_Working1_'!$C$2:$H1405,
  2,
  0
),
"-"
)</f>
        <v>Anil</v>
      </c>
      <c r="F27" s="14" t="str">
        <f>IFNA(
vlookup(
  $D27,
  '_Working1_'!$C$2:$H1405,
  2,
  0
),
"-"
)</f>
        <v>Anil</v>
      </c>
    </row>
    <row r="28" ht="15.75" customHeight="1">
      <c r="A28" s="47" t="str">
        <f>IFERROR(__xludf.DUMMYFUNCTION("""COMPUTED_VALUE"""),43894.0)</f>
        <v>3/4/2020</v>
      </c>
      <c r="B28" s="27" t="str">
        <f>IFERROR(__xludf.DUMMYFUNCTION("""COMPUTED_VALUE"""),"Set 4")</f>
        <v>Set 4</v>
      </c>
      <c r="C28" s="27" t="str">
        <f>IFERROR(__xludf.DUMMYFUNCTION("""COMPUTED_VALUE"""),"24 head")</f>
        <v>24 head</v>
      </c>
      <c r="D28" s="14" t="str">
        <f t="shared" si="1"/>
        <v>3/4/2020|Set 4|24 head</v>
      </c>
      <c r="E28" s="14" t="str">
        <f>IFNA(
vlookup(
  $D28,
  '_Working1_'!$C$2:$H1406,
  2,
  0
),
"-"
)</f>
        <v>Guddu</v>
      </c>
      <c r="F28" s="14" t="str">
        <f>IFNA(
vlookup(
  $D28,
  '_Working1_'!$C$2:$H1406,
  2,
  0
),
"-"
)</f>
        <v>Guddu</v>
      </c>
    </row>
    <row r="29" ht="15.75" customHeight="1">
      <c r="A29" s="47" t="str">
        <f>IFERROR(__xludf.DUMMYFUNCTION("""COMPUTED_VALUE"""),43894.0)</f>
        <v>3/4/2020</v>
      </c>
      <c r="B29" s="27" t="str">
        <f>IFERROR(__xludf.DUMMYFUNCTION("""COMPUTED_VALUE"""),"Set 4")</f>
        <v>Set 4</v>
      </c>
      <c r="C29" s="27" t="str">
        <f>IFERROR(__xludf.DUMMYFUNCTION("""COMPUTED_VALUE"""),"Feiya- 16")</f>
        <v>Feiya- 16</v>
      </c>
      <c r="D29" s="14" t="str">
        <f t="shared" si="1"/>
        <v>3/4/2020|Set 4|Feiya- 16</v>
      </c>
      <c r="E29" s="14" t="str">
        <f>IFNA(
vlookup(
  $D29,
  '_Working1_'!$C$2:$H1407,
  2,
  0
),
"-"
)</f>
        <v>Deepak Patil</v>
      </c>
      <c r="F29" s="14" t="str">
        <f>IFNA(
vlookup(
  $D29,
  '_Working1_'!$C$2:$H1407,
  2,
  0
),
"-"
)</f>
        <v>Deepak Patil</v>
      </c>
    </row>
    <row r="30" ht="15.75" customHeight="1">
      <c r="A30" s="47" t="str">
        <f>IFERROR(__xludf.DUMMYFUNCTION("""COMPUTED_VALUE"""),43894.0)</f>
        <v>3/4/2020</v>
      </c>
      <c r="B30" s="27" t="str">
        <f>IFERROR(__xludf.DUMMYFUNCTION("""COMPUTED_VALUE"""),"Set 5")</f>
        <v>Set 5</v>
      </c>
      <c r="C30" s="27" t="str">
        <f>IFERROR(__xludf.DUMMYFUNCTION("""COMPUTED_VALUE"""),"SWF - 1")</f>
        <v>SWF - 1</v>
      </c>
      <c r="D30" s="14" t="str">
        <f t="shared" si="1"/>
        <v>3/4/2020|Set 5|SWF - 1</v>
      </c>
      <c r="E30" s="14" t="str">
        <f>IFNA(
vlookup(
  $D30,
  '_Working1_'!$C$2:$H1408,
  2,
  0
),
"-"
)</f>
        <v>Deepak Patil</v>
      </c>
      <c r="F30" s="14" t="str">
        <f>IFNA(
vlookup(
  $D30,
  '_Working1_'!$C$2:$H1408,
  2,
  0
),
"-"
)</f>
        <v>Deepak Patil</v>
      </c>
    </row>
    <row r="31" ht="15.75" customHeight="1">
      <c r="A31" s="47" t="str">
        <f>IFERROR(__xludf.DUMMYFUNCTION("""COMPUTED_VALUE"""),43894.0)</f>
        <v>3/4/2020</v>
      </c>
      <c r="B31" s="27" t="str">
        <f>IFERROR(__xludf.DUMMYFUNCTION("""COMPUTED_VALUE"""),"Set 5")</f>
        <v>Set 5</v>
      </c>
      <c r="C31" s="27" t="str">
        <f>IFERROR(__xludf.DUMMYFUNCTION("""COMPUTED_VALUE"""),"SWF - 2")</f>
        <v>SWF - 2</v>
      </c>
      <c r="D31" s="14" t="str">
        <f t="shared" si="1"/>
        <v>3/4/2020|Set 5|SWF - 2</v>
      </c>
      <c r="E31" s="14" t="str">
        <f>IFNA(
vlookup(
  $D31,
  '_Working1_'!$C$2:$H1409,
  2,
  0
),
"-"
)</f>
        <v>Laxmikant</v>
      </c>
      <c r="F31" s="14" t="str">
        <f>IFNA(
vlookup(
  $D31,
  '_Working1_'!$C$2:$H1409,
  2,
  0
),
"-"
)</f>
        <v>Laxmikant</v>
      </c>
    </row>
    <row r="32" ht="15.75" customHeight="1">
      <c r="A32" s="47" t="str">
        <f>IFERROR(__xludf.DUMMYFUNCTION("""COMPUTED_VALUE"""),43895.0)</f>
        <v>3/5/2020</v>
      </c>
      <c r="B32" s="27" t="str">
        <f>IFERROR(__xludf.DUMMYFUNCTION("""COMPUTED_VALUE"""),"Set 1")</f>
        <v>Set 1</v>
      </c>
      <c r="C32" s="27" t="str">
        <f>IFERROR(__xludf.DUMMYFUNCTION("""COMPUTED_VALUE"""),"Sheen 1")</f>
        <v>Sheen 1</v>
      </c>
      <c r="D32" s="14" t="str">
        <f t="shared" si="1"/>
        <v>3/5/2020|Set 1|Sheen 1</v>
      </c>
      <c r="E32" s="14" t="str">
        <f>IFNA(
vlookup(
  $D32,
  '_Working1_'!$C$2:$H1410,
  2,
  0
),
"-"
)</f>
        <v>Rakesh</v>
      </c>
      <c r="F32" s="14" t="str">
        <f>IFNA(
vlookup(
  $D32,
  '_Working1_'!$C$2:$H1410,
  2,
  0
),
"-"
)</f>
        <v>Rakesh</v>
      </c>
    </row>
    <row r="33" ht="15.75" customHeight="1">
      <c r="A33" s="47" t="str">
        <f>IFERROR(__xludf.DUMMYFUNCTION("""COMPUTED_VALUE"""),43895.0)</f>
        <v>3/5/2020</v>
      </c>
      <c r="B33" s="27" t="str">
        <f>IFERROR(__xludf.DUMMYFUNCTION("""COMPUTED_VALUE"""),"Set 1")</f>
        <v>Set 1</v>
      </c>
      <c r="C33" s="27" t="str">
        <f>IFERROR(__xludf.DUMMYFUNCTION("""COMPUTED_VALUE"""),"Sheen 2")</f>
        <v>Sheen 2</v>
      </c>
      <c r="D33" s="14" t="str">
        <f t="shared" si="1"/>
        <v>3/5/2020|Set 1|Sheen 2</v>
      </c>
      <c r="E33" s="14" t="str">
        <f>IFNA(
vlookup(
  $D33,
  '_Working1_'!$C$2:$H1411,
  2,
  0
),
"-"
)</f>
        <v>Rakesh</v>
      </c>
      <c r="F33" s="14" t="str">
        <f>IFNA(
vlookup(
  $D33,
  '_Working1_'!$C$2:$H1411,
  2,
  0
),
"-"
)</f>
        <v>Rakesh</v>
      </c>
    </row>
    <row r="34" ht="15.75" customHeight="1">
      <c r="A34" s="47" t="str">
        <f>IFERROR(__xludf.DUMMYFUNCTION("""COMPUTED_VALUE"""),43895.0)</f>
        <v>3/5/2020</v>
      </c>
      <c r="B34" s="27" t="str">
        <f>IFERROR(__xludf.DUMMYFUNCTION("""COMPUTED_VALUE"""),"Set 2")</f>
        <v>Set 2</v>
      </c>
      <c r="C34" s="27" t="str">
        <f>IFERROR(__xludf.DUMMYFUNCTION("""COMPUTED_VALUE"""),"Mtex- 2")</f>
        <v>Mtex- 2</v>
      </c>
      <c r="D34" s="14" t="str">
        <f t="shared" si="1"/>
        <v>3/5/2020|Set 2|Mtex- 2</v>
      </c>
      <c r="E34" s="14" t="str">
        <f>IFNA(
vlookup(
  $D34,
  '_Working1_'!$C$2:$H1412,
  2,
  0
),
"-"
)</f>
        <v>Rakesh</v>
      </c>
      <c r="F34" s="14" t="str">
        <f>IFNA(
vlookup(
  $D34,
  '_Working1_'!$C$2:$H1412,
  2,
  0
),
"-"
)</f>
        <v>Rakesh</v>
      </c>
    </row>
    <row r="35" ht="15.75" customHeight="1">
      <c r="A35" s="47" t="str">
        <f>IFERROR(__xludf.DUMMYFUNCTION("""COMPUTED_VALUE"""),43895.0)</f>
        <v>3/5/2020</v>
      </c>
      <c r="B35" s="27" t="str">
        <f>IFERROR(__xludf.DUMMYFUNCTION("""COMPUTED_VALUE"""),"Set 2")</f>
        <v>Set 2</v>
      </c>
      <c r="C35" s="27" t="str">
        <f>IFERROR(__xludf.DUMMYFUNCTION("""COMPUTED_VALUE"""),"Feiya - 2")</f>
        <v>Feiya - 2</v>
      </c>
      <c r="D35" s="14" t="str">
        <f t="shared" si="1"/>
        <v>3/5/2020|Set 2|Feiya - 2</v>
      </c>
      <c r="E35" s="14" t="str">
        <f>IFNA(
vlookup(
  $D35,
  '_Working1_'!$C$2:$H1413,
  2,
  0
),
"-"
)</f>
        <v>Niranjan</v>
      </c>
      <c r="F35" s="14" t="str">
        <f>IFNA(
vlookup(
  $D35,
  '_Working1_'!$C$2:$H1413,
  2,
  0
),
"-"
)</f>
        <v>Niranjan</v>
      </c>
    </row>
    <row r="36" ht="15.75" customHeight="1">
      <c r="A36" s="47" t="str">
        <f>IFERROR(__xludf.DUMMYFUNCTION("""COMPUTED_VALUE"""),43895.0)</f>
        <v>3/5/2020</v>
      </c>
      <c r="B36" s="27" t="str">
        <f>IFERROR(__xludf.DUMMYFUNCTION("""COMPUTED_VALUE"""),"Set 3")</f>
        <v>Set 3</v>
      </c>
      <c r="C36" s="27" t="str">
        <f>IFERROR(__xludf.DUMMYFUNCTION("""COMPUTED_VALUE"""),"Feiya - 1")</f>
        <v>Feiya - 1</v>
      </c>
      <c r="D36" s="14" t="str">
        <f t="shared" si="1"/>
        <v>3/5/2020|Set 3|Feiya - 1</v>
      </c>
      <c r="E36" s="14" t="str">
        <f>IFNA(
vlookup(
  $D36,
  '_Working1_'!$C$2:$H1414,
  2,
  0
),
"-"
)</f>
        <v>Anand</v>
      </c>
      <c r="F36" s="14" t="str">
        <f>IFNA(
vlookup(
  $D36,
  '_Working1_'!$C$2:$H1414,
  2,
  0
),
"-"
)</f>
        <v>Anand</v>
      </c>
    </row>
    <row r="37" ht="15.75" customHeight="1">
      <c r="A37" s="47" t="str">
        <f>IFERROR(__xludf.DUMMYFUNCTION("""COMPUTED_VALUE"""),43895.0)</f>
        <v>3/5/2020</v>
      </c>
      <c r="B37" s="27" t="str">
        <f>IFERROR(__xludf.DUMMYFUNCTION("""COMPUTED_VALUE"""),"Set 3")</f>
        <v>Set 3</v>
      </c>
      <c r="C37" s="27" t="str">
        <f>IFERROR(__xludf.DUMMYFUNCTION("""COMPUTED_VALUE"""),"Mtex- 1")</f>
        <v>Mtex- 1</v>
      </c>
      <c r="D37" s="14" t="str">
        <f t="shared" si="1"/>
        <v>3/5/2020|Set 3|Mtex- 1</v>
      </c>
      <c r="E37" s="14" t="str">
        <f>IFNA(
vlookup(
  $D37,
  '_Working1_'!$C$2:$H1415,
  2,
  0
),
"-"
)</f>
        <v/>
      </c>
      <c r="F37" s="14" t="str">
        <f>IFNA(
vlookup(
  $D37,
  '_Working1_'!$C$2:$H1415,
  2,
  0
),
"-"
)</f>
        <v/>
      </c>
    </row>
    <row r="38" ht="15.75" customHeight="1">
      <c r="A38" s="47" t="str">
        <f>IFERROR(__xludf.DUMMYFUNCTION("""COMPUTED_VALUE"""),43895.0)</f>
        <v>3/5/2020</v>
      </c>
      <c r="B38" s="27" t="str">
        <f>IFERROR(__xludf.DUMMYFUNCTION("""COMPUTED_VALUE"""),"Set 4")</f>
        <v>Set 4</v>
      </c>
      <c r="C38" s="27" t="str">
        <f>IFERROR(__xludf.DUMMYFUNCTION("""COMPUTED_VALUE"""),"24 head")</f>
        <v>24 head</v>
      </c>
      <c r="D38" s="14" t="str">
        <f t="shared" si="1"/>
        <v>3/5/2020|Set 4|24 head</v>
      </c>
      <c r="E38" s="14" t="str">
        <f>IFNA(
vlookup(
  $D38,
  '_Working1_'!$C$2:$H1416,
  2,
  0
),
"-"
)</f>
        <v>Guddu</v>
      </c>
      <c r="F38" s="14" t="str">
        <f>IFNA(
vlookup(
  $D38,
  '_Working1_'!$C$2:$H1416,
  2,
  0
),
"-"
)</f>
        <v>Guddu</v>
      </c>
    </row>
    <row r="39" ht="15.75" customHeight="1">
      <c r="A39" s="47" t="str">
        <f>IFERROR(__xludf.DUMMYFUNCTION("""COMPUTED_VALUE"""),43895.0)</f>
        <v>3/5/2020</v>
      </c>
      <c r="B39" s="27" t="str">
        <f>IFERROR(__xludf.DUMMYFUNCTION("""COMPUTED_VALUE"""),"Set 4")</f>
        <v>Set 4</v>
      </c>
      <c r="C39" s="27" t="str">
        <f>IFERROR(__xludf.DUMMYFUNCTION("""COMPUTED_VALUE"""),"Feiya- 16")</f>
        <v>Feiya- 16</v>
      </c>
      <c r="D39" s="14" t="str">
        <f t="shared" si="1"/>
        <v>3/5/2020|Set 4|Feiya- 16</v>
      </c>
      <c r="E39" s="14" t="str">
        <f>IFNA(
vlookup(
  $D39,
  '_Working1_'!$C$2:$H1417,
  2,
  0
),
"-"
)</f>
        <v>Deepak Patil</v>
      </c>
      <c r="F39" s="14" t="str">
        <f>IFNA(
vlookup(
  $D39,
  '_Working1_'!$C$2:$H1417,
  2,
  0
),
"-"
)</f>
        <v>Deepak Patil</v>
      </c>
    </row>
    <row r="40" ht="15.75" customHeight="1">
      <c r="A40" s="47" t="str">
        <f>IFERROR(__xludf.DUMMYFUNCTION("""COMPUTED_VALUE"""),43895.0)</f>
        <v>3/5/2020</v>
      </c>
      <c r="B40" s="27" t="str">
        <f>IFERROR(__xludf.DUMMYFUNCTION("""COMPUTED_VALUE"""),"Set 5")</f>
        <v>Set 5</v>
      </c>
      <c r="C40" s="27" t="str">
        <f>IFERROR(__xludf.DUMMYFUNCTION("""COMPUTED_VALUE"""),"SWF - 1")</f>
        <v>SWF - 1</v>
      </c>
      <c r="D40" s="14" t="str">
        <f t="shared" si="1"/>
        <v>3/5/2020|Set 5|SWF - 1</v>
      </c>
      <c r="E40" s="14" t="str">
        <f>IFNA(
vlookup(
  $D40,
  '_Working1_'!$C$2:$H1418,
  2,
  0
),
"-"
)</f>
        <v>Deepak Patil</v>
      </c>
      <c r="F40" s="14" t="str">
        <f>IFNA(
vlookup(
  $D40,
  '_Working1_'!$C$2:$H1418,
  2,
  0
),
"-"
)</f>
        <v>Deepak Patil</v>
      </c>
    </row>
    <row r="41" ht="15.75" customHeight="1">
      <c r="A41" s="47" t="str">
        <f>IFERROR(__xludf.DUMMYFUNCTION("""COMPUTED_VALUE"""),43895.0)</f>
        <v>3/5/2020</v>
      </c>
      <c r="B41" s="27" t="str">
        <f>IFERROR(__xludf.DUMMYFUNCTION("""COMPUTED_VALUE"""),"Set 5")</f>
        <v>Set 5</v>
      </c>
      <c r="C41" s="27" t="str">
        <f>IFERROR(__xludf.DUMMYFUNCTION("""COMPUTED_VALUE"""),"SWF - 2")</f>
        <v>SWF - 2</v>
      </c>
      <c r="D41" s="14" t="str">
        <f t="shared" si="1"/>
        <v>3/5/2020|Set 5|SWF - 2</v>
      </c>
      <c r="E41" s="14" t="str">
        <f>IFNA(
vlookup(
  $D41,
  '_Working1_'!$C$2:$H1419,
  2,
  0
),
"-"
)</f>
        <v>Laxmikant</v>
      </c>
      <c r="F41" s="14" t="str">
        <f>IFNA(
vlookup(
  $D41,
  '_Working1_'!$C$2:$H1419,
  2,
  0
),
"-"
)</f>
        <v>Laxmikant</v>
      </c>
    </row>
    <row r="42" ht="15.75" customHeight="1">
      <c r="A42" s="47" t="str">
        <f>IFERROR(__xludf.DUMMYFUNCTION("""COMPUTED_VALUE"""),43896.0)</f>
        <v>3/6/2020</v>
      </c>
      <c r="B42" s="27" t="str">
        <f>IFERROR(__xludf.DUMMYFUNCTION("""COMPUTED_VALUE"""),"Set 1")</f>
        <v>Set 1</v>
      </c>
      <c r="C42" s="27" t="str">
        <f>IFERROR(__xludf.DUMMYFUNCTION("""COMPUTED_VALUE"""),"Sheen 1")</f>
        <v>Sheen 1</v>
      </c>
      <c r="D42" s="14" t="str">
        <f t="shared" si="1"/>
        <v>3/6/2020|Set 1|Sheen 1</v>
      </c>
      <c r="E42" s="14" t="str">
        <f>IFNA(
vlookup(
  $D42,
  '_Working1_'!$C$2:$H1420,
  2,
  0
),
"-"
)</f>
        <v>Rakesh</v>
      </c>
      <c r="F42" s="14" t="str">
        <f>IFNA(
vlookup(
  $D42,
  '_Working1_'!$C$2:$H1420,
  2,
  0
),
"-"
)</f>
        <v>Rakesh</v>
      </c>
    </row>
    <row r="43" ht="15.75" customHeight="1">
      <c r="A43" s="47" t="str">
        <f>IFERROR(__xludf.DUMMYFUNCTION("""COMPUTED_VALUE"""),43896.0)</f>
        <v>3/6/2020</v>
      </c>
      <c r="B43" s="27" t="str">
        <f>IFERROR(__xludf.DUMMYFUNCTION("""COMPUTED_VALUE"""),"Set 1")</f>
        <v>Set 1</v>
      </c>
      <c r="C43" s="27" t="str">
        <f>IFERROR(__xludf.DUMMYFUNCTION("""COMPUTED_VALUE"""),"Sheen 2")</f>
        <v>Sheen 2</v>
      </c>
      <c r="D43" s="14" t="str">
        <f t="shared" si="1"/>
        <v>3/6/2020|Set 1|Sheen 2</v>
      </c>
      <c r="E43" s="14" t="str">
        <f>IFNA(
vlookup(
  $D43,
  '_Working1_'!$C$2:$H1421,
  2,
  0
),
"-"
)</f>
        <v>Rakesh</v>
      </c>
      <c r="F43" s="14" t="str">
        <f>IFNA(
vlookup(
  $D43,
  '_Working1_'!$C$2:$H1421,
  2,
  0
),
"-"
)</f>
        <v>Rakesh</v>
      </c>
    </row>
    <row r="44" ht="15.75" customHeight="1">
      <c r="A44" s="47" t="str">
        <f>IFERROR(__xludf.DUMMYFUNCTION("""COMPUTED_VALUE"""),43896.0)</f>
        <v>3/6/2020</v>
      </c>
      <c r="B44" s="27" t="str">
        <f>IFERROR(__xludf.DUMMYFUNCTION("""COMPUTED_VALUE"""),"Set 2")</f>
        <v>Set 2</v>
      </c>
      <c r="C44" s="27" t="str">
        <f>IFERROR(__xludf.DUMMYFUNCTION("""COMPUTED_VALUE"""),"Mtex- 2")</f>
        <v>Mtex- 2</v>
      </c>
      <c r="D44" s="14" t="str">
        <f t="shared" si="1"/>
        <v>3/6/2020|Set 2|Mtex- 2</v>
      </c>
      <c r="E44" s="14" t="str">
        <f>IFNA(
vlookup(
  $D44,
  '_Working1_'!$C$2:$H1422,
  2,
  0
),
"-"
)</f>
        <v>Rakesh</v>
      </c>
      <c r="F44" s="14" t="str">
        <f>IFNA(
vlookup(
  $D44,
  '_Working1_'!$C$2:$H1422,
  2,
  0
),
"-"
)</f>
        <v>Rakesh</v>
      </c>
    </row>
    <row r="45" ht="15.75" customHeight="1">
      <c r="A45" s="47" t="str">
        <f>IFERROR(__xludf.DUMMYFUNCTION("""COMPUTED_VALUE"""),43896.0)</f>
        <v>3/6/2020</v>
      </c>
      <c r="B45" s="27" t="str">
        <f>IFERROR(__xludf.DUMMYFUNCTION("""COMPUTED_VALUE"""),"Set 2")</f>
        <v>Set 2</v>
      </c>
      <c r="C45" s="27" t="str">
        <f>IFERROR(__xludf.DUMMYFUNCTION("""COMPUTED_VALUE"""),"Feiya - 2")</f>
        <v>Feiya - 2</v>
      </c>
      <c r="D45" s="14" t="str">
        <f t="shared" si="1"/>
        <v>3/6/2020|Set 2|Feiya - 2</v>
      </c>
      <c r="E45" s="14" t="str">
        <f>IFNA(
vlookup(
  $D45,
  '_Working1_'!$C$2:$H1423,
  2,
  0
),
"-"
)</f>
        <v>Anand</v>
      </c>
      <c r="F45" s="14" t="str">
        <f>IFNA(
vlookup(
  $D45,
  '_Working1_'!$C$2:$H1423,
  2,
  0
),
"-"
)</f>
        <v>Anand</v>
      </c>
    </row>
    <row r="46" ht="15.75" customHeight="1">
      <c r="A46" s="47" t="str">
        <f>IFERROR(__xludf.DUMMYFUNCTION("""COMPUTED_VALUE"""),43896.0)</f>
        <v>3/6/2020</v>
      </c>
      <c r="B46" s="27" t="str">
        <f>IFERROR(__xludf.DUMMYFUNCTION("""COMPUTED_VALUE"""),"Set 3")</f>
        <v>Set 3</v>
      </c>
      <c r="C46" s="27" t="str">
        <f>IFERROR(__xludf.DUMMYFUNCTION("""COMPUTED_VALUE"""),"Feiya - 1")</f>
        <v>Feiya - 1</v>
      </c>
      <c r="D46" s="14" t="str">
        <f t="shared" si="1"/>
        <v>3/6/2020|Set 3|Feiya - 1</v>
      </c>
      <c r="E46" s="14" t="str">
        <f>IFNA(
vlookup(
  $D46,
  '_Working1_'!$C$2:$H1424,
  2,
  0
),
"-"
)</f>
        <v>Anand</v>
      </c>
      <c r="F46" s="14" t="str">
        <f>IFNA(
vlookup(
  $D46,
  '_Working1_'!$C$2:$H1424,
  2,
  0
),
"-"
)</f>
        <v>Anand</v>
      </c>
    </row>
    <row r="47" ht="15.75" customHeight="1">
      <c r="A47" s="47" t="str">
        <f>IFERROR(__xludf.DUMMYFUNCTION("""COMPUTED_VALUE"""),43896.0)</f>
        <v>3/6/2020</v>
      </c>
      <c r="B47" s="27" t="str">
        <f>IFERROR(__xludf.DUMMYFUNCTION("""COMPUTED_VALUE"""),"Set 3")</f>
        <v>Set 3</v>
      </c>
      <c r="C47" s="27" t="str">
        <f>IFERROR(__xludf.DUMMYFUNCTION("""COMPUTED_VALUE"""),"Mtex- 1")</f>
        <v>Mtex- 1</v>
      </c>
      <c r="D47" s="14" t="str">
        <f t="shared" si="1"/>
        <v>3/6/2020|Set 3|Mtex- 1</v>
      </c>
      <c r="E47" s="14" t="str">
        <f>IFNA(
vlookup(
  $D47,
  '_Working1_'!$C$2:$H1425,
  2,
  0
),
"-"
)</f>
        <v>Niranjan</v>
      </c>
      <c r="F47" s="14" t="str">
        <f>IFNA(
vlookup(
  $D47,
  '_Working1_'!$C$2:$H1425,
  2,
  0
),
"-"
)</f>
        <v>Niranjan</v>
      </c>
    </row>
    <row r="48" ht="15.75" customHeight="1">
      <c r="A48" s="47" t="str">
        <f>IFERROR(__xludf.DUMMYFUNCTION("""COMPUTED_VALUE"""),43896.0)</f>
        <v>3/6/2020</v>
      </c>
      <c r="B48" s="27" t="str">
        <f>IFERROR(__xludf.DUMMYFUNCTION("""COMPUTED_VALUE"""),"Set 4")</f>
        <v>Set 4</v>
      </c>
      <c r="C48" s="27" t="str">
        <f>IFERROR(__xludf.DUMMYFUNCTION("""COMPUTED_VALUE"""),"24 head")</f>
        <v>24 head</v>
      </c>
      <c r="D48" s="14" t="str">
        <f t="shared" si="1"/>
        <v>3/6/2020|Set 4|24 head</v>
      </c>
      <c r="E48" s="14" t="str">
        <f>IFNA(
vlookup(
  $D48,
  '_Working1_'!$C$2:$H1426,
  2,
  0
),
"-"
)</f>
        <v>Guddu</v>
      </c>
      <c r="F48" s="14" t="str">
        <f>IFNA(
vlookup(
  $D48,
  '_Working1_'!$C$2:$H1426,
  2,
  0
),
"-"
)</f>
        <v>Guddu</v>
      </c>
    </row>
    <row r="49" ht="15.75" customHeight="1">
      <c r="A49" s="47" t="str">
        <f>IFERROR(__xludf.DUMMYFUNCTION("""COMPUTED_VALUE"""),43896.0)</f>
        <v>3/6/2020</v>
      </c>
      <c r="B49" s="27" t="str">
        <f>IFERROR(__xludf.DUMMYFUNCTION("""COMPUTED_VALUE"""),"Set 4")</f>
        <v>Set 4</v>
      </c>
      <c r="C49" s="27" t="str">
        <f>IFERROR(__xludf.DUMMYFUNCTION("""COMPUTED_VALUE"""),"Feiya- 16")</f>
        <v>Feiya- 16</v>
      </c>
      <c r="D49" s="14" t="str">
        <f t="shared" si="1"/>
        <v>3/6/2020|Set 4|Feiya- 16</v>
      </c>
      <c r="E49" s="14" t="str">
        <f>IFNA(
vlookup(
  $D49,
  '_Working1_'!$C$2:$H1427,
  2,
  0
),
"-"
)</f>
        <v>Deepak Patil</v>
      </c>
      <c r="F49" s="14" t="str">
        <f>IFNA(
vlookup(
  $D49,
  '_Working1_'!$C$2:$H1427,
  2,
  0
),
"-"
)</f>
        <v>Deepak Patil</v>
      </c>
    </row>
    <row r="50" ht="15.75" customHeight="1">
      <c r="A50" s="47" t="str">
        <f>IFERROR(__xludf.DUMMYFUNCTION("""COMPUTED_VALUE"""),43896.0)</f>
        <v>3/6/2020</v>
      </c>
      <c r="B50" s="27" t="str">
        <f>IFERROR(__xludf.DUMMYFUNCTION("""COMPUTED_VALUE"""),"Set 5")</f>
        <v>Set 5</v>
      </c>
      <c r="C50" s="27" t="str">
        <f>IFERROR(__xludf.DUMMYFUNCTION("""COMPUTED_VALUE"""),"SWF - 1")</f>
        <v>SWF - 1</v>
      </c>
      <c r="D50" s="14" t="str">
        <f t="shared" si="1"/>
        <v>3/6/2020|Set 5|SWF - 1</v>
      </c>
      <c r="E50" s="14" t="str">
        <f>IFNA(
vlookup(
  $D50,
  '_Working1_'!$C$2:$H1428,
  2,
  0
),
"-"
)</f>
        <v>Deepak Patil</v>
      </c>
      <c r="F50" s="14" t="str">
        <f>IFNA(
vlookup(
  $D50,
  '_Working1_'!$C$2:$H1428,
  2,
  0
),
"-"
)</f>
        <v>Deepak Patil</v>
      </c>
    </row>
    <row r="51" ht="15.75" customHeight="1">
      <c r="A51" s="47" t="str">
        <f>IFERROR(__xludf.DUMMYFUNCTION("""COMPUTED_VALUE"""),43896.0)</f>
        <v>3/6/2020</v>
      </c>
      <c r="B51" s="27" t="str">
        <f>IFERROR(__xludf.DUMMYFUNCTION("""COMPUTED_VALUE"""),"Set 5")</f>
        <v>Set 5</v>
      </c>
      <c r="C51" s="27" t="str">
        <f>IFERROR(__xludf.DUMMYFUNCTION("""COMPUTED_VALUE"""),"SWF - 2")</f>
        <v>SWF - 2</v>
      </c>
      <c r="D51" s="14" t="str">
        <f t="shared" si="1"/>
        <v>3/6/2020|Set 5|SWF - 2</v>
      </c>
      <c r="E51" s="14" t="str">
        <f>IFNA(
vlookup(
  $D51,
  '_Working1_'!$C$2:$H1429,
  2,
  0
),
"-"
)</f>
        <v>Laxmikant</v>
      </c>
      <c r="F51" s="14" t="str">
        <f>IFNA(
vlookup(
  $D51,
  '_Working1_'!$C$2:$H1429,
  2,
  0
),
"-"
)</f>
        <v>Laxmikant</v>
      </c>
    </row>
    <row r="52" ht="15.75" customHeight="1">
      <c r="A52" s="47" t="str">
        <f>IFERROR(__xludf.DUMMYFUNCTION("""COMPUTED_VALUE"""),43897.0)</f>
        <v>3/7/2020</v>
      </c>
      <c r="B52" s="27" t="str">
        <f>IFERROR(__xludf.DUMMYFUNCTION("""COMPUTED_VALUE"""),"Set 1")</f>
        <v>Set 1</v>
      </c>
      <c r="C52" s="27" t="str">
        <f>IFERROR(__xludf.DUMMYFUNCTION("""COMPUTED_VALUE"""),"Sheen 1")</f>
        <v>Sheen 1</v>
      </c>
      <c r="D52" s="14" t="str">
        <f t="shared" si="1"/>
        <v>3/7/2020|Set 1|Sheen 1</v>
      </c>
      <c r="E52" s="14" t="str">
        <f>IFNA(
vlookup(
  $D52,
  '_Working1_'!$C$2:$H1430,
  2,
  0
),
"-"
)</f>
        <v>Rakesh</v>
      </c>
      <c r="F52" s="14" t="str">
        <f>IFNA(
vlookup(
  $D52,
  '_Working1_'!$C$2:$H1430,
  2,
  0
),
"-"
)</f>
        <v>Rakesh</v>
      </c>
    </row>
    <row r="53" ht="15.75" customHeight="1">
      <c r="A53" s="47" t="str">
        <f>IFERROR(__xludf.DUMMYFUNCTION("""COMPUTED_VALUE"""),43897.0)</f>
        <v>3/7/2020</v>
      </c>
      <c r="B53" s="27" t="str">
        <f>IFERROR(__xludf.DUMMYFUNCTION("""COMPUTED_VALUE"""),"Set 1")</f>
        <v>Set 1</v>
      </c>
      <c r="C53" s="27" t="str">
        <f>IFERROR(__xludf.DUMMYFUNCTION("""COMPUTED_VALUE"""),"Sheen 2")</f>
        <v>Sheen 2</v>
      </c>
      <c r="D53" s="14" t="str">
        <f t="shared" si="1"/>
        <v>3/7/2020|Set 1|Sheen 2</v>
      </c>
      <c r="E53" s="14" t="str">
        <f>IFNA(
vlookup(
  $D53,
  '_Working1_'!$C$2:$H1431,
  2,
  0
),
"-"
)</f>
        <v>Rakesh</v>
      </c>
      <c r="F53" s="14" t="str">
        <f>IFNA(
vlookup(
  $D53,
  '_Working1_'!$C$2:$H1431,
  2,
  0
),
"-"
)</f>
        <v>Rakesh</v>
      </c>
    </row>
    <row r="54" ht="15.75" customHeight="1">
      <c r="A54" s="47" t="str">
        <f>IFERROR(__xludf.DUMMYFUNCTION("""COMPUTED_VALUE"""),43897.0)</f>
        <v>3/7/2020</v>
      </c>
      <c r="B54" s="27" t="str">
        <f>IFERROR(__xludf.DUMMYFUNCTION("""COMPUTED_VALUE"""),"Set 2")</f>
        <v>Set 2</v>
      </c>
      <c r="C54" s="27" t="str">
        <f>IFERROR(__xludf.DUMMYFUNCTION("""COMPUTED_VALUE"""),"Mtex- 2")</f>
        <v>Mtex- 2</v>
      </c>
      <c r="D54" s="14" t="str">
        <f t="shared" si="1"/>
        <v>3/7/2020|Set 2|Mtex- 2</v>
      </c>
      <c r="E54" s="14" t="str">
        <f>IFNA(
vlookup(
  $D54,
  '_Working1_'!$C$2:$H1432,
  2,
  0
),
"-"
)</f>
        <v>Rakesh</v>
      </c>
      <c r="F54" s="14" t="str">
        <f>IFNA(
vlookup(
  $D54,
  '_Working1_'!$C$2:$H1432,
  2,
  0
),
"-"
)</f>
        <v>Rakesh</v>
      </c>
    </row>
    <row r="55" ht="15.75" customHeight="1">
      <c r="A55" s="47" t="str">
        <f>IFERROR(__xludf.DUMMYFUNCTION("""COMPUTED_VALUE"""),43897.0)</f>
        <v>3/7/2020</v>
      </c>
      <c r="B55" s="27" t="str">
        <f>IFERROR(__xludf.DUMMYFUNCTION("""COMPUTED_VALUE"""),"Set 2")</f>
        <v>Set 2</v>
      </c>
      <c r="C55" s="27" t="str">
        <f>IFERROR(__xludf.DUMMYFUNCTION("""COMPUTED_VALUE"""),"Feiya - 2")</f>
        <v>Feiya - 2</v>
      </c>
      <c r="D55" s="14" t="str">
        <f t="shared" si="1"/>
        <v>3/7/2020|Set 2|Feiya - 2</v>
      </c>
      <c r="E55" s="14" t="str">
        <f>IFNA(
vlookup(
  $D55,
  '_Working1_'!$C$2:$H1433,
  2,
  0
),
"-"
)</f>
        <v>Anand</v>
      </c>
      <c r="F55" s="14" t="str">
        <f>IFNA(
vlookup(
  $D55,
  '_Working1_'!$C$2:$H1433,
  2,
  0
),
"-"
)</f>
        <v>Anand</v>
      </c>
    </row>
    <row r="56" ht="15.75" customHeight="1">
      <c r="A56" s="47" t="str">
        <f>IFERROR(__xludf.DUMMYFUNCTION("""COMPUTED_VALUE"""),43897.0)</f>
        <v>3/7/2020</v>
      </c>
      <c r="B56" s="27" t="str">
        <f>IFERROR(__xludf.DUMMYFUNCTION("""COMPUTED_VALUE"""),"Set 3")</f>
        <v>Set 3</v>
      </c>
      <c r="C56" s="27" t="str">
        <f>IFERROR(__xludf.DUMMYFUNCTION("""COMPUTED_VALUE"""),"Feiya - 1")</f>
        <v>Feiya - 1</v>
      </c>
      <c r="D56" s="14" t="str">
        <f t="shared" si="1"/>
        <v>3/7/2020|Set 3|Feiya - 1</v>
      </c>
      <c r="E56" s="14" t="str">
        <f>IFNA(
vlookup(
  $D56,
  '_Working1_'!$C$2:$H1434,
  2,
  0
),
"-"
)</f>
        <v>Anand</v>
      </c>
      <c r="F56" s="14" t="str">
        <f>IFNA(
vlookup(
  $D56,
  '_Working1_'!$C$2:$H1434,
  2,
  0
),
"-"
)</f>
        <v>Anand</v>
      </c>
    </row>
    <row r="57" ht="15.75" customHeight="1">
      <c r="A57" s="47" t="str">
        <f>IFERROR(__xludf.DUMMYFUNCTION("""COMPUTED_VALUE"""),43897.0)</f>
        <v>3/7/2020</v>
      </c>
      <c r="B57" s="27" t="str">
        <f>IFERROR(__xludf.DUMMYFUNCTION("""COMPUTED_VALUE"""),"Set 3")</f>
        <v>Set 3</v>
      </c>
      <c r="C57" s="27" t="str">
        <f>IFERROR(__xludf.DUMMYFUNCTION("""COMPUTED_VALUE"""),"Mtex- 1")</f>
        <v>Mtex- 1</v>
      </c>
      <c r="D57" s="14" t="str">
        <f t="shared" si="1"/>
        <v>3/7/2020|Set 3|Mtex- 1</v>
      </c>
      <c r="E57" s="14" t="str">
        <f>IFNA(
vlookup(
  $D57,
  '_Working1_'!$C$2:$H1435,
  2,
  0
),
"-"
)</f>
        <v>Niranjan</v>
      </c>
      <c r="F57" s="14" t="str">
        <f>IFNA(
vlookup(
  $D57,
  '_Working1_'!$C$2:$H1435,
  2,
  0
),
"-"
)</f>
        <v>Niranjan</v>
      </c>
    </row>
    <row r="58" ht="15.75" customHeight="1">
      <c r="A58" s="47" t="str">
        <f>IFERROR(__xludf.DUMMYFUNCTION("""COMPUTED_VALUE"""),43897.0)</f>
        <v>3/7/2020</v>
      </c>
      <c r="B58" s="27" t="str">
        <f>IFERROR(__xludf.DUMMYFUNCTION("""COMPUTED_VALUE"""),"Set 4")</f>
        <v>Set 4</v>
      </c>
      <c r="C58" s="27" t="str">
        <f>IFERROR(__xludf.DUMMYFUNCTION("""COMPUTED_VALUE"""),"24 head")</f>
        <v>24 head</v>
      </c>
      <c r="D58" s="14" t="str">
        <f t="shared" si="1"/>
        <v>3/7/2020|Set 4|24 head</v>
      </c>
      <c r="E58" s="14" t="str">
        <f>IFNA(
vlookup(
  $D58,
  '_Working1_'!$C$2:$H1436,
  2,
  0
),
"-"
)</f>
        <v>Guddu</v>
      </c>
      <c r="F58" s="14" t="str">
        <f>IFNA(
vlookup(
  $D58,
  '_Working1_'!$C$2:$H1436,
  2,
  0
),
"-"
)</f>
        <v>Guddu</v>
      </c>
    </row>
    <row r="59" ht="15.75" customHeight="1">
      <c r="A59" s="47" t="str">
        <f>IFERROR(__xludf.DUMMYFUNCTION("""COMPUTED_VALUE"""),43897.0)</f>
        <v>3/7/2020</v>
      </c>
      <c r="B59" s="27" t="str">
        <f>IFERROR(__xludf.DUMMYFUNCTION("""COMPUTED_VALUE"""),"Set 4")</f>
        <v>Set 4</v>
      </c>
      <c r="C59" s="27" t="str">
        <f>IFERROR(__xludf.DUMMYFUNCTION("""COMPUTED_VALUE"""),"Feiya- 16")</f>
        <v>Feiya- 16</v>
      </c>
      <c r="D59" s="14" t="str">
        <f t="shared" si="1"/>
        <v>3/7/2020|Set 4|Feiya- 16</v>
      </c>
      <c r="E59" s="14" t="str">
        <f>IFNA(
vlookup(
  $D59,
  '_Working1_'!$C$2:$H1437,
  2,
  0
),
"-"
)</f>
        <v>Deepak Patil</v>
      </c>
      <c r="F59" s="14" t="str">
        <f>IFNA(
vlookup(
  $D59,
  '_Working1_'!$C$2:$H1437,
  2,
  0
),
"-"
)</f>
        <v>Deepak Patil</v>
      </c>
    </row>
    <row r="60" ht="15.75" customHeight="1">
      <c r="A60" s="47" t="str">
        <f>IFERROR(__xludf.DUMMYFUNCTION("""COMPUTED_VALUE"""),43897.0)</f>
        <v>3/7/2020</v>
      </c>
      <c r="B60" s="27" t="str">
        <f>IFERROR(__xludf.DUMMYFUNCTION("""COMPUTED_VALUE"""),"Set 5")</f>
        <v>Set 5</v>
      </c>
      <c r="C60" s="27" t="str">
        <f>IFERROR(__xludf.DUMMYFUNCTION("""COMPUTED_VALUE"""),"SWF - 1")</f>
        <v>SWF - 1</v>
      </c>
      <c r="D60" s="14" t="str">
        <f t="shared" si="1"/>
        <v>3/7/2020|Set 5|SWF - 1</v>
      </c>
      <c r="E60" s="14" t="str">
        <f>IFNA(
vlookup(
  $D60,
  '_Working1_'!$C$2:$H1438,
  2,
  0
),
"-"
)</f>
        <v>Deepak Patil</v>
      </c>
      <c r="F60" s="14" t="str">
        <f>IFNA(
vlookup(
  $D60,
  '_Working1_'!$C$2:$H1438,
  2,
  0
),
"-"
)</f>
        <v>Deepak Patil</v>
      </c>
    </row>
    <row r="61" ht="15.75" customHeight="1">
      <c r="A61" s="47" t="str">
        <f>IFERROR(__xludf.DUMMYFUNCTION("""COMPUTED_VALUE"""),43897.0)</f>
        <v>3/7/2020</v>
      </c>
      <c r="B61" s="27" t="str">
        <f>IFERROR(__xludf.DUMMYFUNCTION("""COMPUTED_VALUE"""),"Set 5")</f>
        <v>Set 5</v>
      </c>
      <c r="C61" s="27" t="str">
        <f>IFERROR(__xludf.DUMMYFUNCTION("""COMPUTED_VALUE"""),"SWF - 2")</f>
        <v>SWF - 2</v>
      </c>
      <c r="D61" s="14" t="str">
        <f t="shared" si="1"/>
        <v>3/7/2020|Set 5|SWF - 2</v>
      </c>
      <c r="E61" s="14" t="str">
        <f>IFNA(
vlookup(
  $D61,
  '_Working1_'!$C$2:$H1439,
  2,
  0
),
"-"
)</f>
        <v>Laxmikant</v>
      </c>
      <c r="F61" s="14" t="str">
        <f>IFNA(
vlookup(
  $D61,
  '_Working1_'!$C$2:$H1439,
  2,
  0
),
"-"
)</f>
        <v>Laxmikant</v>
      </c>
    </row>
    <row r="62" ht="15.75" customHeight="1">
      <c r="A62" s="47" t="str">
        <f>IFERROR(__xludf.DUMMYFUNCTION("""COMPUTED_VALUE"""),43898.0)</f>
        <v>3/8/2020</v>
      </c>
      <c r="B62" s="27" t="str">
        <f>IFERROR(__xludf.DUMMYFUNCTION("""COMPUTED_VALUE"""),"Set 1")</f>
        <v>Set 1</v>
      </c>
      <c r="C62" s="27" t="str">
        <f>IFERROR(__xludf.DUMMYFUNCTION("""COMPUTED_VALUE"""),"Sheen 1")</f>
        <v>Sheen 1</v>
      </c>
      <c r="D62" s="14" t="str">
        <f t="shared" si="1"/>
        <v>3/8/2020|Set 1|Sheen 1</v>
      </c>
      <c r="E62" s="14" t="str">
        <f>IFNA(
vlookup(
  $D62,
  '_Working1_'!$C$2:$H1440,
  2,
  0
),
"-"
)</f>
        <v>Raj</v>
      </c>
      <c r="F62" s="14" t="str">
        <f>IFNA(
vlookup(
  $D62,
  '_Working1_'!$C$2:$H1440,
  2,
  0
),
"-"
)</f>
        <v>Raj</v>
      </c>
    </row>
    <row r="63" ht="15.75" customHeight="1">
      <c r="A63" s="47" t="str">
        <f>IFERROR(__xludf.DUMMYFUNCTION("""COMPUTED_VALUE"""),43898.0)</f>
        <v>3/8/2020</v>
      </c>
      <c r="B63" s="27" t="str">
        <f>IFERROR(__xludf.DUMMYFUNCTION("""COMPUTED_VALUE"""),"Set 1")</f>
        <v>Set 1</v>
      </c>
      <c r="C63" s="27" t="str">
        <f>IFERROR(__xludf.DUMMYFUNCTION("""COMPUTED_VALUE"""),"Sheen 2")</f>
        <v>Sheen 2</v>
      </c>
      <c r="D63" s="14" t="str">
        <f t="shared" si="1"/>
        <v>3/8/2020|Set 1|Sheen 2</v>
      </c>
      <c r="E63" s="14" t="str">
        <f>IFNA(
vlookup(
  $D63,
  '_Working1_'!$C$2:$H1441,
  2,
  0
),
"-"
)</f>
        <v>Rakesh</v>
      </c>
      <c r="F63" s="14" t="str">
        <f>IFNA(
vlookup(
  $D63,
  '_Working1_'!$C$2:$H1441,
  2,
  0
),
"-"
)</f>
        <v>Rakesh</v>
      </c>
    </row>
    <row r="64" ht="15.75" customHeight="1">
      <c r="A64" s="47" t="str">
        <f>IFERROR(__xludf.DUMMYFUNCTION("""COMPUTED_VALUE"""),43898.0)</f>
        <v>3/8/2020</v>
      </c>
      <c r="B64" s="27" t="str">
        <f>IFERROR(__xludf.DUMMYFUNCTION("""COMPUTED_VALUE"""),"Set 2")</f>
        <v>Set 2</v>
      </c>
      <c r="C64" s="27" t="str">
        <f>IFERROR(__xludf.DUMMYFUNCTION("""COMPUTED_VALUE"""),"Mtex- 2")</f>
        <v>Mtex- 2</v>
      </c>
      <c r="D64" s="14" t="str">
        <f t="shared" si="1"/>
        <v>3/8/2020|Set 2|Mtex- 2</v>
      </c>
      <c r="E64" s="14" t="str">
        <f>IFNA(
vlookup(
  $D64,
  '_Working1_'!$C$2:$H1442,
  2,
  0
),
"-"
)</f>
        <v>Rakesh</v>
      </c>
      <c r="F64" s="14" t="str">
        <f>IFNA(
vlookup(
  $D64,
  '_Working1_'!$C$2:$H1442,
  2,
  0
),
"-"
)</f>
        <v>Rakesh</v>
      </c>
    </row>
    <row r="65" ht="15.75" customHeight="1">
      <c r="A65" s="47" t="str">
        <f>IFERROR(__xludf.DUMMYFUNCTION("""COMPUTED_VALUE"""),43898.0)</f>
        <v>3/8/2020</v>
      </c>
      <c r="B65" s="27" t="str">
        <f>IFERROR(__xludf.DUMMYFUNCTION("""COMPUTED_VALUE"""),"Set 2")</f>
        <v>Set 2</v>
      </c>
      <c r="C65" s="27" t="str">
        <f>IFERROR(__xludf.DUMMYFUNCTION("""COMPUTED_VALUE"""),"Feiya - 2")</f>
        <v>Feiya - 2</v>
      </c>
      <c r="D65" s="14" t="str">
        <f t="shared" si="1"/>
        <v>3/8/2020|Set 2|Feiya - 2</v>
      </c>
      <c r="E65" s="14" t="str">
        <f>IFNA(
vlookup(
  $D65,
  '_Working1_'!$C$2:$H1443,
  2,
  0
),
"-"
)</f>
        <v>Anand</v>
      </c>
      <c r="F65" s="14" t="str">
        <f>IFNA(
vlookup(
  $D65,
  '_Working1_'!$C$2:$H1443,
  2,
  0
),
"-"
)</f>
        <v>Anand</v>
      </c>
    </row>
    <row r="66" ht="15.75" customHeight="1">
      <c r="A66" s="47" t="str">
        <f>IFERROR(__xludf.DUMMYFUNCTION("""COMPUTED_VALUE"""),43898.0)</f>
        <v>3/8/2020</v>
      </c>
      <c r="B66" s="27" t="str">
        <f>IFERROR(__xludf.DUMMYFUNCTION("""COMPUTED_VALUE"""),"Set 3")</f>
        <v>Set 3</v>
      </c>
      <c r="C66" s="27" t="str">
        <f>IFERROR(__xludf.DUMMYFUNCTION("""COMPUTED_VALUE"""),"Feiya - 1")</f>
        <v>Feiya - 1</v>
      </c>
      <c r="D66" s="14" t="str">
        <f t="shared" si="1"/>
        <v>3/8/2020|Set 3|Feiya - 1</v>
      </c>
      <c r="E66" s="14" t="str">
        <f>IFNA(
vlookup(
  $D66,
  '_Working1_'!$C$2:$H1444,
  2,
  0
),
"-"
)</f>
        <v>Anand</v>
      </c>
      <c r="F66" s="14" t="str">
        <f>IFNA(
vlookup(
  $D66,
  '_Working1_'!$C$2:$H1444,
  2,
  0
),
"-"
)</f>
        <v>Anand</v>
      </c>
    </row>
    <row r="67" ht="15.75" customHeight="1">
      <c r="A67" s="47" t="str">
        <f>IFERROR(__xludf.DUMMYFUNCTION("""COMPUTED_VALUE"""),43898.0)</f>
        <v>3/8/2020</v>
      </c>
      <c r="B67" s="27" t="str">
        <f>IFERROR(__xludf.DUMMYFUNCTION("""COMPUTED_VALUE"""),"Set 3")</f>
        <v>Set 3</v>
      </c>
      <c r="C67" s="27" t="str">
        <f>IFERROR(__xludf.DUMMYFUNCTION("""COMPUTED_VALUE"""),"Mtex- 1")</f>
        <v>Mtex- 1</v>
      </c>
      <c r="D67" s="14" t="str">
        <f t="shared" si="1"/>
        <v>3/8/2020|Set 3|Mtex- 1</v>
      </c>
      <c r="E67" s="14" t="str">
        <f>IFNA(
vlookup(
  $D67,
  '_Working1_'!$C$2:$H1445,
  2,
  0
),
"-"
)</f>
        <v>Niranjan</v>
      </c>
      <c r="F67" s="14" t="str">
        <f>IFNA(
vlookup(
  $D67,
  '_Working1_'!$C$2:$H1445,
  2,
  0
),
"-"
)</f>
        <v>Niranjan</v>
      </c>
    </row>
    <row r="68" ht="15.75" customHeight="1">
      <c r="A68" s="47" t="str">
        <f>IFERROR(__xludf.DUMMYFUNCTION("""COMPUTED_VALUE"""),43898.0)</f>
        <v>3/8/2020</v>
      </c>
      <c r="B68" s="27" t="str">
        <f>IFERROR(__xludf.DUMMYFUNCTION("""COMPUTED_VALUE"""),"Set 4")</f>
        <v>Set 4</v>
      </c>
      <c r="C68" s="27" t="str">
        <f>IFERROR(__xludf.DUMMYFUNCTION("""COMPUTED_VALUE"""),"24 head")</f>
        <v>24 head</v>
      </c>
      <c r="D68" s="14" t="str">
        <f t="shared" si="1"/>
        <v>3/8/2020|Set 4|24 head</v>
      </c>
      <c r="E68" s="14" t="str">
        <f>IFNA(
vlookup(
  $D68,
  '_Working1_'!$C$2:$H1446,
  2,
  0
),
"-"
)</f>
        <v>Guddu</v>
      </c>
      <c r="F68" s="14" t="str">
        <f>IFNA(
vlookup(
  $D68,
  '_Working1_'!$C$2:$H1446,
  2,
  0
),
"-"
)</f>
        <v>Guddu</v>
      </c>
    </row>
    <row r="69" ht="15.75" customHeight="1">
      <c r="A69" s="47" t="str">
        <f>IFERROR(__xludf.DUMMYFUNCTION("""COMPUTED_VALUE"""),43898.0)</f>
        <v>3/8/2020</v>
      </c>
      <c r="B69" s="27" t="str">
        <f>IFERROR(__xludf.DUMMYFUNCTION("""COMPUTED_VALUE"""),"Set 4")</f>
        <v>Set 4</v>
      </c>
      <c r="C69" s="27" t="str">
        <f>IFERROR(__xludf.DUMMYFUNCTION("""COMPUTED_VALUE"""),"Feiya- 16")</f>
        <v>Feiya- 16</v>
      </c>
      <c r="D69" s="14" t="str">
        <f t="shared" si="1"/>
        <v>3/8/2020|Set 4|Feiya- 16</v>
      </c>
      <c r="E69" s="14" t="str">
        <f>IFNA(
vlookup(
  $D69,
  '_Working1_'!$C$2:$H1447,
  2,
  0
),
"-"
)</f>
        <v>Deepak Patil</v>
      </c>
      <c r="F69" s="14" t="str">
        <f>IFNA(
vlookup(
  $D69,
  '_Working1_'!$C$2:$H1447,
  2,
  0
),
"-"
)</f>
        <v>Deepak Patil</v>
      </c>
    </row>
    <row r="70" ht="15.75" customHeight="1">
      <c r="A70" s="47" t="str">
        <f>IFERROR(__xludf.DUMMYFUNCTION("""COMPUTED_VALUE"""),43898.0)</f>
        <v>3/8/2020</v>
      </c>
      <c r="B70" s="27" t="str">
        <f>IFERROR(__xludf.DUMMYFUNCTION("""COMPUTED_VALUE"""),"Set 5")</f>
        <v>Set 5</v>
      </c>
      <c r="C70" s="27" t="str">
        <f>IFERROR(__xludf.DUMMYFUNCTION("""COMPUTED_VALUE"""),"SWF - 1")</f>
        <v>SWF - 1</v>
      </c>
      <c r="D70" s="14" t="str">
        <f t="shared" si="1"/>
        <v>3/8/2020|Set 5|SWF - 1</v>
      </c>
      <c r="E70" s="14" t="str">
        <f>IFNA(
vlookup(
  $D70,
  '_Working1_'!$C$2:$H1448,
  2,
  0
),
"-"
)</f>
        <v>Deepak Patil</v>
      </c>
      <c r="F70" s="14" t="str">
        <f>IFNA(
vlookup(
  $D70,
  '_Working1_'!$C$2:$H1448,
  2,
  0
),
"-"
)</f>
        <v>Deepak Patil</v>
      </c>
    </row>
    <row r="71" ht="15.75" customHeight="1">
      <c r="A71" s="47" t="str">
        <f>IFERROR(__xludf.DUMMYFUNCTION("""COMPUTED_VALUE"""),43898.0)</f>
        <v>3/8/2020</v>
      </c>
      <c r="B71" s="27" t="str">
        <f>IFERROR(__xludf.DUMMYFUNCTION("""COMPUTED_VALUE"""),"Set 5")</f>
        <v>Set 5</v>
      </c>
      <c r="C71" s="27" t="str">
        <f>IFERROR(__xludf.DUMMYFUNCTION("""COMPUTED_VALUE"""),"SWF - 2")</f>
        <v>SWF - 2</v>
      </c>
      <c r="D71" s="14" t="str">
        <f t="shared" si="1"/>
        <v>3/8/2020|Set 5|SWF - 2</v>
      </c>
      <c r="E71" s="14" t="str">
        <f>IFNA(
vlookup(
  $D71,
  '_Working1_'!$C$2:$H1449,
  2,
  0
),
"-"
)</f>
        <v>Laxmikant</v>
      </c>
      <c r="F71" s="14" t="str">
        <f>IFNA(
vlookup(
  $D71,
  '_Working1_'!$C$2:$H1449,
  2,
  0
),
"-"
)</f>
        <v>Laxmikant</v>
      </c>
    </row>
    <row r="72" ht="15.75" customHeight="1">
      <c r="A72" s="47" t="str">
        <f>IFERROR(__xludf.DUMMYFUNCTION("""COMPUTED_VALUE"""),43899.0)</f>
        <v>3/9/2020</v>
      </c>
      <c r="B72" s="27" t="str">
        <f>IFERROR(__xludf.DUMMYFUNCTION("""COMPUTED_VALUE"""),"Set 1")</f>
        <v>Set 1</v>
      </c>
      <c r="C72" s="27" t="str">
        <f>IFERROR(__xludf.DUMMYFUNCTION("""COMPUTED_VALUE"""),"Sheen 1")</f>
        <v>Sheen 1</v>
      </c>
      <c r="D72" s="14" t="str">
        <f t="shared" si="1"/>
        <v>3/9/2020|Set 1|Sheen 1</v>
      </c>
      <c r="E72" s="14" t="str">
        <f>IFNA(
vlookup(
  $D72,
  '_Working1_'!$C$2:$H1450,
  2,
  0
),
"-"
)</f>
        <v>Raj</v>
      </c>
      <c r="F72" s="14" t="str">
        <f>IFNA(
vlookup(
  $D72,
  '_Working1_'!$C$2:$H1450,
  2,
  0
),
"-"
)</f>
        <v>Raj</v>
      </c>
    </row>
    <row r="73" ht="15.75" customHeight="1">
      <c r="A73" s="47" t="str">
        <f>IFERROR(__xludf.DUMMYFUNCTION("""COMPUTED_VALUE"""),43899.0)</f>
        <v>3/9/2020</v>
      </c>
      <c r="B73" s="27" t="str">
        <f>IFERROR(__xludf.DUMMYFUNCTION("""COMPUTED_VALUE"""),"Set 1")</f>
        <v>Set 1</v>
      </c>
      <c r="C73" s="27" t="str">
        <f>IFERROR(__xludf.DUMMYFUNCTION("""COMPUTED_VALUE"""),"Sheen 2")</f>
        <v>Sheen 2</v>
      </c>
      <c r="D73" s="14" t="str">
        <f t="shared" si="1"/>
        <v>3/9/2020|Set 1|Sheen 2</v>
      </c>
      <c r="E73" s="14" t="str">
        <f>IFNA(
vlookup(
  $D73,
  '_Working1_'!$C$2:$H1451,
  2,
  0
),
"-"
)</f>
        <v>Rakesh</v>
      </c>
      <c r="F73" s="14" t="str">
        <f>IFNA(
vlookup(
  $D73,
  '_Working1_'!$C$2:$H1451,
  2,
  0
),
"-"
)</f>
        <v>Rakesh</v>
      </c>
    </row>
    <row r="74" ht="15.75" customHeight="1">
      <c r="A74" s="47" t="str">
        <f>IFERROR(__xludf.DUMMYFUNCTION("""COMPUTED_VALUE"""),43899.0)</f>
        <v>3/9/2020</v>
      </c>
      <c r="B74" s="27" t="str">
        <f>IFERROR(__xludf.DUMMYFUNCTION("""COMPUTED_VALUE"""),"Set 2")</f>
        <v>Set 2</v>
      </c>
      <c r="C74" s="27" t="str">
        <f>IFERROR(__xludf.DUMMYFUNCTION("""COMPUTED_VALUE"""),"Mtex- 2")</f>
        <v>Mtex- 2</v>
      </c>
      <c r="D74" s="14" t="str">
        <f t="shared" si="1"/>
        <v>3/9/2020|Set 2|Mtex- 2</v>
      </c>
      <c r="E74" s="14" t="str">
        <f>IFNA(
vlookup(
  $D74,
  '_Working1_'!$C$2:$H1452,
  2,
  0
),
"-"
)</f>
        <v>Rakesh</v>
      </c>
      <c r="F74" s="14" t="str">
        <f>IFNA(
vlookup(
  $D74,
  '_Working1_'!$C$2:$H1452,
  2,
  0
),
"-"
)</f>
        <v>Rakesh</v>
      </c>
    </row>
    <row r="75" ht="15.75" customHeight="1">
      <c r="A75" s="47" t="str">
        <f>IFERROR(__xludf.DUMMYFUNCTION("""COMPUTED_VALUE"""),43899.0)</f>
        <v>3/9/2020</v>
      </c>
      <c r="B75" s="27" t="str">
        <f>IFERROR(__xludf.DUMMYFUNCTION("""COMPUTED_VALUE"""),"Set 2")</f>
        <v>Set 2</v>
      </c>
      <c r="C75" s="27" t="str">
        <f>IFERROR(__xludf.DUMMYFUNCTION("""COMPUTED_VALUE"""),"Feiya - 2")</f>
        <v>Feiya - 2</v>
      </c>
      <c r="D75" s="14" t="str">
        <f t="shared" si="1"/>
        <v>3/9/2020|Set 2|Feiya - 2</v>
      </c>
      <c r="E75" s="14" t="str">
        <f>IFNA(
vlookup(
  $D75,
  '_Working1_'!$C$2:$H1453,
  2,
  0
),
"-"
)</f>
        <v>Anand</v>
      </c>
      <c r="F75" s="14" t="str">
        <f>IFNA(
vlookup(
  $D75,
  '_Working1_'!$C$2:$H1453,
  2,
  0
),
"-"
)</f>
        <v>Anand</v>
      </c>
    </row>
    <row r="76" ht="15.75" customHeight="1">
      <c r="A76" s="47" t="str">
        <f>IFERROR(__xludf.DUMMYFUNCTION("""COMPUTED_VALUE"""),43899.0)</f>
        <v>3/9/2020</v>
      </c>
      <c r="B76" s="27" t="str">
        <f>IFERROR(__xludf.DUMMYFUNCTION("""COMPUTED_VALUE"""),"Set 3")</f>
        <v>Set 3</v>
      </c>
      <c r="C76" s="27" t="str">
        <f>IFERROR(__xludf.DUMMYFUNCTION("""COMPUTED_VALUE"""),"Feiya - 1")</f>
        <v>Feiya - 1</v>
      </c>
      <c r="D76" s="14" t="str">
        <f t="shared" si="1"/>
        <v>3/9/2020|Set 3|Feiya - 1</v>
      </c>
      <c r="E76" s="14" t="str">
        <f>IFNA(
vlookup(
  $D76,
  '_Working1_'!$C$2:$H1454,
  2,
  0
),
"-"
)</f>
        <v>Anand</v>
      </c>
      <c r="F76" s="14" t="str">
        <f>IFNA(
vlookup(
  $D76,
  '_Working1_'!$C$2:$H1454,
  2,
  0
),
"-"
)</f>
        <v>Anand</v>
      </c>
    </row>
    <row r="77" ht="15.75" customHeight="1">
      <c r="A77" s="47" t="str">
        <f>IFERROR(__xludf.DUMMYFUNCTION("""COMPUTED_VALUE"""),43899.0)</f>
        <v>3/9/2020</v>
      </c>
      <c r="B77" s="27" t="str">
        <f>IFERROR(__xludf.DUMMYFUNCTION("""COMPUTED_VALUE"""),"Set 3")</f>
        <v>Set 3</v>
      </c>
      <c r="C77" s="27" t="str">
        <f>IFERROR(__xludf.DUMMYFUNCTION("""COMPUTED_VALUE"""),"Mtex- 1")</f>
        <v>Mtex- 1</v>
      </c>
      <c r="D77" s="14" t="str">
        <f t="shared" si="1"/>
        <v>3/9/2020|Set 3|Mtex- 1</v>
      </c>
      <c r="E77" s="14" t="str">
        <f>IFNA(
vlookup(
  $D77,
  '_Working1_'!$C$2:$H1455,
  2,
  0
),
"-"
)</f>
        <v>Niranjan</v>
      </c>
      <c r="F77" s="14" t="str">
        <f>IFNA(
vlookup(
  $D77,
  '_Working1_'!$C$2:$H1455,
  2,
  0
),
"-"
)</f>
        <v>Niranjan</v>
      </c>
    </row>
    <row r="78" ht="15.75" customHeight="1">
      <c r="A78" s="47" t="str">
        <f>IFERROR(__xludf.DUMMYFUNCTION("""COMPUTED_VALUE"""),43899.0)</f>
        <v>3/9/2020</v>
      </c>
      <c r="B78" s="27" t="str">
        <f>IFERROR(__xludf.DUMMYFUNCTION("""COMPUTED_VALUE"""),"Set 4")</f>
        <v>Set 4</v>
      </c>
      <c r="C78" s="27" t="str">
        <f>IFERROR(__xludf.DUMMYFUNCTION("""COMPUTED_VALUE"""),"24 head")</f>
        <v>24 head</v>
      </c>
      <c r="D78" s="14" t="str">
        <f t="shared" si="1"/>
        <v>3/9/2020|Set 4|24 head</v>
      </c>
      <c r="E78" s="14" t="str">
        <f>IFNA(
vlookup(
  $D78,
  '_Working1_'!$C$2:$H1456,
  2,
  0
),
"-"
)</f>
        <v>Guddu</v>
      </c>
      <c r="F78" s="14" t="str">
        <f>IFNA(
vlookup(
  $D78,
  '_Working1_'!$C$2:$H1456,
  2,
  0
),
"-"
)</f>
        <v>Guddu</v>
      </c>
    </row>
    <row r="79" ht="15.75" customHeight="1">
      <c r="A79" s="47" t="str">
        <f>IFERROR(__xludf.DUMMYFUNCTION("""COMPUTED_VALUE"""),43899.0)</f>
        <v>3/9/2020</v>
      </c>
      <c r="B79" s="27" t="str">
        <f>IFERROR(__xludf.DUMMYFUNCTION("""COMPUTED_VALUE"""),"Set 4")</f>
        <v>Set 4</v>
      </c>
      <c r="C79" s="27" t="str">
        <f>IFERROR(__xludf.DUMMYFUNCTION("""COMPUTED_VALUE"""),"Feiya- 16")</f>
        <v>Feiya- 16</v>
      </c>
      <c r="D79" s="14" t="str">
        <f t="shared" si="1"/>
        <v>3/9/2020|Set 4|Feiya- 16</v>
      </c>
      <c r="E79" s="14" t="str">
        <f>IFNA(
vlookup(
  $D79,
  '_Working1_'!$C$2:$H1457,
  2,
  0
),
"-"
)</f>
        <v>Deepak Patil</v>
      </c>
      <c r="F79" s="14" t="str">
        <f>IFNA(
vlookup(
  $D79,
  '_Working1_'!$C$2:$H1457,
  2,
  0
),
"-"
)</f>
        <v>Deepak Patil</v>
      </c>
    </row>
    <row r="80" ht="15.75" customHeight="1">
      <c r="A80" s="47" t="str">
        <f>IFERROR(__xludf.DUMMYFUNCTION("""COMPUTED_VALUE"""),43899.0)</f>
        <v>3/9/2020</v>
      </c>
      <c r="B80" s="27" t="str">
        <f>IFERROR(__xludf.DUMMYFUNCTION("""COMPUTED_VALUE"""),"Set 5")</f>
        <v>Set 5</v>
      </c>
      <c r="C80" s="27" t="str">
        <f>IFERROR(__xludf.DUMMYFUNCTION("""COMPUTED_VALUE"""),"SWF - 1")</f>
        <v>SWF - 1</v>
      </c>
      <c r="D80" s="14" t="str">
        <f t="shared" si="1"/>
        <v>3/9/2020|Set 5|SWF - 1</v>
      </c>
      <c r="E80" s="14" t="str">
        <f>IFNA(
vlookup(
  $D80,
  '_Working1_'!$C$2:$H1458,
  2,
  0
),
"-"
)</f>
        <v>Deepak Patil</v>
      </c>
      <c r="F80" s="14" t="str">
        <f>IFNA(
vlookup(
  $D80,
  '_Working1_'!$C$2:$H1458,
  2,
  0
),
"-"
)</f>
        <v>Deepak Patil</v>
      </c>
    </row>
    <row r="81" ht="15.75" customHeight="1">
      <c r="A81" s="47" t="str">
        <f>IFERROR(__xludf.DUMMYFUNCTION("""COMPUTED_VALUE"""),43899.0)</f>
        <v>3/9/2020</v>
      </c>
      <c r="B81" s="27" t="str">
        <f>IFERROR(__xludf.DUMMYFUNCTION("""COMPUTED_VALUE"""),"Set 5")</f>
        <v>Set 5</v>
      </c>
      <c r="C81" s="27" t="str">
        <f>IFERROR(__xludf.DUMMYFUNCTION("""COMPUTED_VALUE"""),"SWF - 2")</f>
        <v>SWF - 2</v>
      </c>
      <c r="D81" s="14" t="str">
        <f t="shared" si="1"/>
        <v>3/9/2020|Set 5|SWF - 2</v>
      </c>
      <c r="E81" s="14" t="str">
        <f>IFNA(
vlookup(
  $D81,
  '_Working1_'!$C$2:$H1459,
  2,
  0
),
"-"
)</f>
        <v>Laxmikant</v>
      </c>
      <c r="F81" s="14" t="str">
        <f>IFNA(
vlookup(
  $D81,
  '_Working1_'!$C$2:$H1459,
  2,
  0
),
"-"
)</f>
        <v>Laxmikant</v>
      </c>
    </row>
    <row r="82" ht="15.75" customHeight="1">
      <c r="A82" s="47" t="str">
        <f>IFERROR(__xludf.DUMMYFUNCTION("""COMPUTED_VALUE"""),43901.0)</f>
        <v>3/11/2020</v>
      </c>
      <c r="B82" s="27" t="str">
        <f>IFERROR(__xludf.DUMMYFUNCTION("""COMPUTED_VALUE"""),"Set 1")</f>
        <v>Set 1</v>
      </c>
      <c r="C82" s="27" t="str">
        <f>IFERROR(__xludf.DUMMYFUNCTION("""COMPUTED_VALUE"""),"Sheen 1")</f>
        <v>Sheen 1</v>
      </c>
      <c r="D82" s="14" t="str">
        <f t="shared" si="1"/>
        <v>3/11/2020|Set 1|Sheen 1</v>
      </c>
      <c r="E82" s="14" t="str">
        <f>IFNA(
vlookup(
  $D82,
  '_Working1_'!$C$2:$H1460,
  2,
  0
),
"-"
)</f>
        <v>Dhaneshwar</v>
      </c>
      <c r="F82" s="14" t="str">
        <f>IFNA(
vlookup(
  $D82,
  '_Working1_'!$C$2:$H1460,
  2,
  0
),
"-"
)</f>
        <v>Dhaneshwar</v>
      </c>
    </row>
    <row r="83" ht="15.75" customHeight="1">
      <c r="A83" s="47" t="str">
        <f>IFERROR(__xludf.DUMMYFUNCTION("""COMPUTED_VALUE"""),43901.0)</f>
        <v>3/11/2020</v>
      </c>
      <c r="B83" s="27" t="str">
        <f>IFERROR(__xludf.DUMMYFUNCTION("""COMPUTED_VALUE"""),"Set 1")</f>
        <v>Set 1</v>
      </c>
      <c r="C83" s="27" t="str">
        <f>IFERROR(__xludf.DUMMYFUNCTION("""COMPUTED_VALUE"""),"Sheen 2")</f>
        <v>Sheen 2</v>
      </c>
      <c r="D83" s="14" t="str">
        <f t="shared" si="1"/>
        <v>3/11/2020|Set 1|Sheen 2</v>
      </c>
      <c r="E83" s="14" t="str">
        <f>IFNA(
vlookup(
  $D83,
  '_Working1_'!$C$2:$H1461,
  2,
  0
),
"-"
)</f>
        <v/>
      </c>
      <c r="F83" s="14" t="str">
        <f>IFNA(
vlookup(
  $D83,
  '_Working1_'!$C$2:$H1461,
  2,
  0
),
"-"
)</f>
        <v/>
      </c>
    </row>
    <row r="84" ht="15.75" customHeight="1">
      <c r="A84" s="47" t="str">
        <f>IFERROR(__xludf.DUMMYFUNCTION("""COMPUTED_VALUE"""),43901.0)</f>
        <v>3/11/2020</v>
      </c>
      <c r="B84" s="27" t="str">
        <f>IFERROR(__xludf.DUMMYFUNCTION("""COMPUTED_VALUE"""),"Set 2")</f>
        <v>Set 2</v>
      </c>
      <c r="C84" s="27" t="str">
        <f>IFERROR(__xludf.DUMMYFUNCTION("""COMPUTED_VALUE"""),"Mtex- 2")</f>
        <v>Mtex- 2</v>
      </c>
      <c r="D84" s="14" t="str">
        <f t="shared" si="1"/>
        <v>3/11/2020|Set 2|Mtex- 2</v>
      </c>
      <c r="E84" s="14" t="str">
        <f>IFNA(
vlookup(
  $D84,
  '_Working1_'!$C$2:$H1462,
  2,
  0
),
"-"
)</f>
        <v/>
      </c>
      <c r="F84" s="14" t="str">
        <f>IFNA(
vlookup(
  $D84,
  '_Working1_'!$C$2:$H1462,
  2,
  0
),
"-"
)</f>
        <v/>
      </c>
    </row>
    <row r="85" ht="15.75" customHeight="1">
      <c r="A85" s="47" t="str">
        <f>IFERROR(__xludf.DUMMYFUNCTION("""COMPUTED_VALUE"""),43901.0)</f>
        <v>3/11/2020</v>
      </c>
      <c r="B85" s="27" t="str">
        <f>IFERROR(__xludf.DUMMYFUNCTION("""COMPUTED_VALUE"""),"Set 2")</f>
        <v>Set 2</v>
      </c>
      <c r="C85" s="27" t="str">
        <f>IFERROR(__xludf.DUMMYFUNCTION("""COMPUTED_VALUE"""),"Feiya - 2")</f>
        <v>Feiya - 2</v>
      </c>
      <c r="D85" s="14" t="str">
        <f t="shared" si="1"/>
        <v>3/11/2020|Set 2|Feiya - 2</v>
      </c>
      <c r="E85" s="14" t="str">
        <f>IFNA(
vlookup(
  $D85,
  '_Working1_'!$C$2:$H1463,
  2,
  0
),
"-"
)</f>
        <v>Anand</v>
      </c>
      <c r="F85" s="14" t="str">
        <f>IFNA(
vlookup(
  $D85,
  '_Working1_'!$C$2:$H1463,
  2,
  0
),
"-"
)</f>
        <v>Anand</v>
      </c>
    </row>
    <row r="86" ht="15.75" customHeight="1">
      <c r="A86" s="47" t="str">
        <f>IFERROR(__xludf.DUMMYFUNCTION("""COMPUTED_VALUE"""),43901.0)</f>
        <v>3/11/2020</v>
      </c>
      <c r="B86" s="27" t="str">
        <f>IFERROR(__xludf.DUMMYFUNCTION("""COMPUTED_VALUE"""),"Set 3")</f>
        <v>Set 3</v>
      </c>
      <c r="C86" s="27" t="str">
        <f>IFERROR(__xludf.DUMMYFUNCTION("""COMPUTED_VALUE"""),"Feiya - 1")</f>
        <v>Feiya - 1</v>
      </c>
      <c r="D86" s="14" t="str">
        <f t="shared" si="1"/>
        <v>3/11/2020|Set 3|Feiya - 1</v>
      </c>
      <c r="E86" s="14" t="str">
        <f>IFNA(
vlookup(
  $D86,
  '_Working1_'!$C$2:$H1464,
  2,
  0
),
"-"
)</f>
        <v>Anand</v>
      </c>
      <c r="F86" s="14" t="str">
        <f>IFNA(
vlookup(
  $D86,
  '_Working1_'!$C$2:$H1464,
  2,
  0
),
"-"
)</f>
        <v>Anand</v>
      </c>
    </row>
    <row r="87" ht="15.75" customHeight="1">
      <c r="A87" s="47" t="str">
        <f>IFERROR(__xludf.DUMMYFUNCTION("""COMPUTED_VALUE"""),43901.0)</f>
        <v>3/11/2020</v>
      </c>
      <c r="B87" s="27" t="str">
        <f>IFERROR(__xludf.DUMMYFUNCTION("""COMPUTED_VALUE"""),"Set 3")</f>
        <v>Set 3</v>
      </c>
      <c r="C87" s="27" t="str">
        <f>IFERROR(__xludf.DUMMYFUNCTION("""COMPUTED_VALUE"""),"Mtex- 1")</f>
        <v>Mtex- 1</v>
      </c>
      <c r="D87" s="14" t="str">
        <f t="shared" si="1"/>
        <v>3/11/2020|Set 3|Mtex- 1</v>
      </c>
      <c r="E87" s="14" t="str">
        <f>IFNA(
vlookup(
  $D87,
  '_Working1_'!$C$2:$H1465,
  2,
  0
),
"-"
)</f>
        <v>Niranjan</v>
      </c>
      <c r="F87" s="14" t="str">
        <f>IFNA(
vlookup(
  $D87,
  '_Working1_'!$C$2:$H1465,
  2,
  0
),
"-"
)</f>
        <v>Niranjan</v>
      </c>
    </row>
    <row r="88" ht="15.75" customHeight="1">
      <c r="A88" s="47" t="str">
        <f>IFERROR(__xludf.DUMMYFUNCTION("""COMPUTED_VALUE"""),43901.0)</f>
        <v>3/11/2020</v>
      </c>
      <c r="B88" s="27" t="str">
        <f>IFERROR(__xludf.DUMMYFUNCTION("""COMPUTED_VALUE"""),"Set 4")</f>
        <v>Set 4</v>
      </c>
      <c r="C88" s="27" t="str">
        <f>IFERROR(__xludf.DUMMYFUNCTION("""COMPUTED_VALUE"""),"24 head")</f>
        <v>24 head</v>
      </c>
      <c r="D88" s="14" t="str">
        <f t="shared" si="1"/>
        <v>3/11/2020|Set 4|24 head</v>
      </c>
      <c r="E88" s="14" t="str">
        <f>IFNA(
vlookup(
  $D88,
  '_Working1_'!$C$2:$H1466,
  2,
  0
),
"-"
)</f>
        <v>Niranjan</v>
      </c>
      <c r="F88" s="14" t="str">
        <f>IFNA(
vlookup(
  $D88,
  '_Working1_'!$C$2:$H1466,
  2,
  0
),
"-"
)</f>
        <v>Niranjan</v>
      </c>
    </row>
    <row r="89" ht="15.75" customHeight="1">
      <c r="A89" s="47" t="str">
        <f>IFERROR(__xludf.DUMMYFUNCTION("""COMPUTED_VALUE"""),43901.0)</f>
        <v>3/11/2020</v>
      </c>
      <c r="B89" s="27" t="str">
        <f>IFERROR(__xludf.DUMMYFUNCTION("""COMPUTED_VALUE"""),"Set 4")</f>
        <v>Set 4</v>
      </c>
      <c r="C89" s="27" t="str">
        <f>IFERROR(__xludf.DUMMYFUNCTION("""COMPUTED_VALUE"""),"Feiya- 16")</f>
        <v>Feiya- 16</v>
      </c>
      <c r="D89" s="14" t="str">
        <f t="shared" si="1"/>
        <v>3/11/2020|Set 4|Feiya- 16</v>
      </c>
      <c r="E89" s="14" t="str">
        <f>IFNA(
vlookup(
  $D89,
  '_Working1_'!$C$2:$H1467,
  2,
  0
),
"-"
)</f>
        <v/>
      </c>
      <c r="F89" s="14" t="str">
        <f>IFNA(
vlookup(
  $D89,
  '_Working1_'!$C$2:$H1467,
  2,
  0
),
"-"
)</f>
        <v/>
      </c>
    </row>
    <row r="90" ht="15.75" customHeight="1">
      <c r="A90" s="47" t="str">
        <f>IFERROR(__xludf.DUMMYFUNCTION("""COMPUTED_VALUE"""),43901.0)</f>
        <v>3/11/2020</v>
      </c>
      <c r="B90" s="27" t="str">
        <f>IFERROR(__xludf.DUMMYFUNCTION("""COMPUTED_VALUE"""),"Set 5")</f>
        <v>Set 5</v>
      </c>
      <c r="C90" s="27" t="str">
        <f>IFERROR(__xludf.DUMMYFUNCTION("""COMPUTED_VALUE"""),"SWF - 1")</f>
        <v>SWF - 1</v>
      </c>
      <c r="D90" s="14" t="str">
        <f t="shared" si="1"/>
        <v>3/11/2020|Set 5|SWF - 1</v>
      </c>
      <c r="E90" s="14" t="str">
        <f>IFNA(
vlookup(
  $D90,
  '_Working1_'!$C$2:$H1468,
  2,
  0
),
"-"
)</f>
        <v>Deepak Patil</v>
      </c>
      <c r="F90" s="14" t="str">
        <f>IFNA(
vlookup(
  $D90,
  '_Working1_'!$C$2:$H1468,
  2,
  0
),
"-"
)</f>
        <v>Deepak Patil</v>
      </c>
    </row>
    <row r="91" ht="15.75" customHeight="1">
      <c r="A91" s="47" t="str">
        <f>IFERROR(__xludf.DUMMYFUNCTION("""COMPUTED_VALUE"""),43901.0)</f>
        <v>3/11/2020</v>
      </c>
      <c r="B91" s="27" t="str">
        <f>IFERROR(__xludf.DUMMYFUNCTION("""COMPUTED_VALUE"""),"Set 5")</f>
        <v>Set 5</v>
      </c>
      <c r="C91" s="27" t="str">
        <f>IFERROR(__xludf.DUMMYFUNCTION("""COMPUTED_VALUE"""),"SWF - 2")</f>
        <v>SWF - 2</v>
      </c>
      <c r="D91" s="14" t="str">
        <f t="shared" si="1"/>
        <v>3/11/2020|Set 5|SWF - 2</v>
      </c>
      <c r="E91" s="14" t="str">
        <f>IFNA(
vlookup(
  $D91,
  '_Working1_'!$C$2:$H1469,
  2,
  0
),
"-"
)</f>
        <v>Arjun</v>
      </c>
      <c r="F91" s="14" t="str">
        <f>IFNA(
vlookup(
  $D91,
  '_Working1_'!$C$2:$H1469,
  2,
  0
),
"-"
)</f>
        <v>Arjun</v>
      </c>
    </row>
    <row r="92" ht="15.75" customHeight="1">
      <c r="A92" s="47" t="str">
        <f>IFERROR(__xludf.DUMMYFUNCTION("""COMPUTED_VALUE"""),43902.0)</f>
        <v>3/12/2020</v>
      </c>
      <c r="B92" s="27" t="str">
        <f>IFERROR(__xludf.DUMMYFUNCTION("""COMPUTED_VALUE"""),"Set 1")</f>
        <v>Set 1</v>
      </c>
      <c r="C92" s="27" t="str">
        <f>IFERROR(__xludf.DUMMYFUNCTION("""COMPUTED_VALUE"""),"Sheen 1")</f>
        <v>Sheen 1</v>
      </c>
      <c r="D92" s="14" t="str">
        <f t="shared" si="1"/>
        <v>3/12/2020|Set 1|Sheen 1</v>
      </c>
      <c r="E92" s="14" t="str">
        <f>IFNA(
vlookup(
  $D92,
  '_Working1_'!$C$2:$H1470,
  2,
  0
),
"-"
)</f>
        <v>Rakesh</v>
      </c>
      <c r="F92" s="14" t="str">
        <f>IFNA(
vlookup(
  $D92,
  '_Working1_'!$C$2:$H1470,
  2,
  0
),
"-"
)</f>
        <v>Rakesh</v>
      </c>
    </row>
    <row r="93" ht="15.75" customHeight="1">
      <c r="A93" s="47" t="str">
        <f>IFERROR(__xludf.DUMMYFUNCTION("""COMPUTED_VALUE"""),43902.0)</f>
        <v>3/12/2020</v>
      </c>
      <c r="B93" s="27" t="str">
        <f>IFERROR(__xludf.DUMMYFUNCTION("""COMPUTED_VALUE"""),"Set 1")</f>
        <v>Set 1</v>
      </c>
      <c r="C93" s="27" t="str">
        <f>IFERROR(__xludf.DUMMYFUNCTION("""COMPUTED_VALUE"""),"Sheen 2")</f>
        <v>Sheen 2</v>
      </c>
      <c r="D93" s="14" t="str">
        <f t="shared" si="1"/>
        <v>3/12/2020|Set 1|Sheen 2</v>
      </c>
      <c r="E93" s="14" t="str">
        <f>IFNA(
vlookup(
  $D93,
  '_Working1_'!$C$2:$H1471,
  2,
  0
),
"-"
)</f>
        <v>Rakesh</v>
      </c>
      <c r="F93" s="14" t="str">
        <f>IFNA(
vlookup(
  $D93,
  '_Working1_'!$C$2:$H1471,
  2,
  0
),
"-"
)</f>
        <v>Rakesh</v>
      </c>
    </row>
    <row r="94" ht="15.75" customHeight="1">
      <c r="A94" s="47" t="str">
        <f>IFERROR(__xludf.DUMMYFUNCTION("""COMPUTED_VALUE"""),43902.0)</f>
        <v>3/12/2020</v>
      </c>
      <c r="B94" s="27" t="str">
        <f>IFERROR(__xludf.DUMMYFUNCTION("""COMPUTED_VALUE"""),"Set 2")</f>
        <v>Set 2</v>
      </c>
      <c r="C94" s="27" t="str">
        <f>IFERROR(__xludf.DUMMYFUNCTION("""COMPUTED_VALUE"""),"Mtex- 2")</f>
        <v>Mtex- 2</v>
      </c>
      <c r="D94" s="14" t="str">
        <f t="shared" si="1"/>
        <v>3/12/2020|Set 2|Mtex- 2</v>
      </c>
      <c r="E94" s="14" t="str">
        <f>IFNA(
vlookup(
  $D94,
  '_Working1_'!$C$2:$H1472,
  2,
  0
),
"-"
)</f>
        <v>Rakesh</v>
      </c>
      <c r="F94" s="14" t="str">
        <f>IFNA(
vlookup(
  $D94,
  '_Working1_'!$C$2:$H1472,
  2,
  0
),
"-"
)</f>
        <v>Rakesh</v>
      </c>
    </row>
    <row r="95" ht="15.75" customHeight="1">
      <c r="A95" s="47" t="str">
        <f>IFERROR(__xludf.DUMMYFUNCTION("""COMPUTED_VALUE"""),43902.0)</f>
        <v>3/12/2020</v>
      </c>
      <c r="B95" s="27" t="str">
        <f>IFERROR(__xludf.DUMMYFUNCTION("""COMPUTED_VALUE"""),"Set 2")</f>
        <v>Set 2</v>
      </c>
      <c r="C95" s="27" t="str">
        <f>IFERROR(__xludf.DUMMYFUNCTION("""COMPUTED_VALUE"""),"Feiya - 2")</f>
        <v>Feiya - 2</v>
      </c>
      <c r="D95" s="14" t="str">
        <f t="shared" si="1"/>
        <v>3/12/2020|Set 2|Feiya - 2</v>
      </c>
      <c r="E95" s="14" t="str">
        <f>IFNA(
vlookup(
  $D95,
  '_Working1_'!$C$2:$H1473,
  2,
  0
),
"-"
)</f>
        <v>Guddu</v>
      </c>
      <c r="F95" s="14" t="str">
        <f>IFNA(
vlookup(
  $D95,
  '_Working1_'!$C$2:$H1473,
  2,
  0
),
"-"
)</f>
        <v>Guddu</v>
      </c>
    </row>
    <row r="96" ht="15.75" customHeight="1">
      <c r="A96" s="47" t="str">
        <f>IFERROR(__xludf.DUMMYFUNCTION("""COMPUTED_VALUE"""),43902.0)</f>
        <v>3/12/2020</v>
      </c>
      <c r="B96" s="27" t="str">
        <f>IFERROR(__xludf.DUMMYFUNCTION("""COMPUTED_VALUE"""),"Set 3")</f>
        <v>Set 3</v>
      </c>
      <c r="C96" s="27" t="str">
        <f>IFERROR(__xludf.DUMMYFUNCTION("""COMPUTED_VALUE"""),"Feiya - 1")</f>
        <v>Feiya - 1</v>
      </c>
      <c r="D96" s="14" t="str">
        <f t="shared" si="1"/>
        <v>3/12/2020|Set 3|Feiya - 1</v>
      </c>
      <c r="E96" s="14" t="str">
        <f>IFNA(
vlookup(
  $D96,
  '_Working1_'!$C$2:$H1474,
  2,
  0
),
"-"
)</f>
        <v>Anand</v>
      </c>
      <c r="F96" s="14" t="str">
        <f>IFNA(
vlookup(
  $D96,
  '_Working1_'!$C$2:$H1474,
  2,
  0
),
"-"
)</f>
        <v>Anand</v>
      </c>
    </row>
    <row r="97" ht="15.75" customHeight="1">
      <c r="A97" s="47" t="str">
        <f>IFERROR(__xludf.DUMMYFUNCTION("""COMPUTED_VALUE"""),43902.0)</f>
        <v>3/12/2020</v>
      </c>
      <c r="B97" s="27" t="str">
        <f>IFERROR(__xludf.DUMMYFUNCTION("""COMPUTED_VALUE"""),"Set 3")</f>
        <v>Set 3</v>
      </c>
      <c r="C97" s="27" t="str">
        <f>IFERROR(__xludf.DUMMYFUNCTION("""COMPUTED_VALUE"""),"Mtex- 1")</f>
        <v>Mtex- 1</v>
      </c>
      <c r="D97" s="14" t="str">
        <f t="shared" si="1"/>
        <v>3/12/2020|Set 3|Mtex- 1</v>
      </c>
      <c r="E97" s="14" t="str">
        <f>IFNA(
vlookup(
  $D97,
  '_Working1_'!$C$2:$H1475,
  2,
  0
),
"-"
)</f>
        <v>Niranjan</v>
      </c>
      <c r="F97" s="14" t="str">
        <f>IFNA(
vlookup(
  $D97,
  '_Working1_'!$C$2:$H1475,
  2,
  0
),
"-"
)</f>
        <v>Niranjan</v>
      </c>
    </row>
    <row r="98" ht="15.75" customHeight="1">
      <c r="A98" s="47" t="str">
        <f>IFERROR(__xludf.DUMMYFUNCTION("""COMPUTED_VALUE"""),43902.0)</f>
        <v>3/12/2020</v>
      </c>
      <c r="B98" s="27" t="str">
        <f>IFERROR(__xludf.DUMMYFUNCTION("""COMPUTED_VALUE"""),"Set 4")</f>
        <v>Set 4</v>
      </c>
      <c r="C98" s="27" t="str">
        <f>IFERROR(__xludf.DUMMYFUNCTION("""COMPUTED_VALUE"""),"24 head")</f>
        <v>24 head</v>
      </c>
      <c r="D98" s="14" t="str">
        <f t="shared" si="1"/>
        <v>3/12/2020|Set 4|24 head</v>
      </c>
      <c r="E98" s="14" t="str">
        <f>IFNA(
vlookup(
  $D98,
  '_Working1_'!$C$2:$H1476,
  2,
  0
),
"-"
)</f>
        <v>Niranjan</v>
      </c>
      <c r="F98" s="14" t="str">
        <f>IFNA(
vlookup(
  $D98,
  '_Working1_'!$C$2:$H1476,
  2,
  0
),
"-"
)</f>
        <v>Niranjan</v>
      </c>
    </row>
    <row r="99" ht="15.75" customHeight="1">
      <c r="A99" s="47" t="str">
        <f>IFERROR(__xludf.DUMMYFUNCTION("""COMPUTED_VALUE"""),43902.0)</f>
        <v>3/12/2020</v>
      </c>
      <c r="B99" s="27" t="str">
        <f>IFERROR(__xludf.DUMMYFUNCTION("""COMPUTED_VALUE"""),"Set 4")</f>
        <v>Set 4</v>
      </c>
      <c r="C99" s="27" t="str">
        <f>IFERROR(__xludf.DUMMYFUNCTION("""COMPUTED_VALUE"""),"Feiya- 16")</f>
        <v>Feiya- 16</v>
      </c>
      <c r="D99" s="14" t="str">
        <f t="shared" si="1"/>
        <v>3/12/2020|Set 4|Feiya- 16</v>
      </c>
      <c r="E99" s="14" t="str">
        <f>IFNA(
vlookup(
  $D99,
  '_Working1_'!$C$2:$H1477,
  2,
  0
),
"-"
)</f>
        <v/>
      </c>
      <c r="F99" s="14" t="str">
        <f>IFNA(
vlookup(
  $D99,
  '_Working1_'!$C$2:$H1477,
  2,
  0
),
"-"
)</f>
        <v/>
      </c>
    </row>
    <row r="100" ht="15.75" customHeight="1">
      <c r="A100" s="47" t="str">
        <f>IFERROR(__xludf.DUMMYFUNCTION("""COMPUTED_VALUE"""),43902.0)</f>
        <v>3/12/2020</v>
      </c>
      <c r="B100" s="27" t="str">
        <f>IFERROR(__xludf.DUMMYFUNCTION("""COMPUTED_VALUE"""),"Set 5")</f>
        <v>Set 5</v>
      </c>
      <c r="C100" s="27" t="str">
        <f>IFERROR(__xludf.DUMMYFUNCTION("""COMPUTED_VALUE"""),"SWF - 1")</f>
        <v>SWF - 1</v>
      </c>
      <c r="D100" s="14" t="str">
        <f t="shared" si="1"/>
        <v>3/12/2020|Set 5|SWF - 1</v>
      </c>
      <c r="E100" s="14" t="str">
        <f>IFNA(
vlookup(
  $D100,
  '_Working1_'!$C$2:$H1478,
  2,
  0
),
"-"
)</f>
        <v/>
      </c>
      <c r="F100" s="14" t="str">
        <f>IFNA(
vlookup(
  $D100,
  '_Working1_'!$C$2:$H1478,
  2,
  0
),
"-"
)</f>
        <v/>
      </c>
    </row>
    <row r="101" ht="15.75" customHeight="1">
      <c r="A101" s="47" t="str">
        <f>IFERROR(__xludf.DUMMYFUNCTION("""COMPUTED_VALUE"""),43902.0)</f>
        <v>3/12/2020</v>
      </c>
      <c r="B101" s="27" t="str">
        <f>IFERROR(__xludf.DUMMYFUNCTION("""COMPUTED_VALUE"""),"Set 5")</f>
        <v>Set 5</v>
      </c>
      <c r="C101" s="27" t="str">
        <f>IFERROR(__xludf.DUMMYFUNCTION("""COMPUTED_VALUE"""),"SWF - 2")</f>
        <v>SWF - 2</v>
      </c>
      <c r="D101" s="14" t="str">
        <f t="shared" si="1"/>
        <v>3/12/2020|Set 5|SWF - 2</v>
      </c>
      <c r="E101" s="14" t="str">
        <f>IFNA(
vlookup(
  $D101,
  '_Working1_'!$C$2:$H1479,
  2,
  0
),
"-"
)</f>
        <v>Arjun</v>
      </c>
      <c r="F101" s="14" t="str">
        <f>IFNA(
vlookup(
  $D101,
  '_Working1_'!$C$2:$H1479,
  2,
  0
),
"-"
)</f>
        <v>Arjun</v>
      </c>
    </row>
    <row r="102" ht="15.75" customHeight="1">
      <c r="A102" s="47" t="str">
        <f>IFERROR(__xludf.DUMMYFUNCTION("""COMPUTED_VALUE"""),43903.0)</f>
        <v>3/13/2020</v>
      </c>
      <c r="B102" s="27" t="str">
        <f>IFERROR(__xludf.DUMMYFUNCTION("""COMPUTED_VALUE"""),"Set 1")</f>
        <v>Set 1</v>
      </c>
      <c r="C102" s="27" t="str">
        <f>IFERROR(__xludf.DUMMYFUNCTION("""COMPUTED_VALUE"""),"Sheen 1")</f>
        <v>Sheen 1</v>
      </c>
      <c r="D102" s="14" t="str">
        <f t="shared" si="1"/>
        <v>3/13/2020|Set 1|Sheen 1</v>
      </c>
      <c r="E102" s="14" t="str">
        <f>IFNA(
vlookup(
  $D102,
  '_Working1_'!$C$2:$H1480,
  2,
  0
),
"-"
)</f>
        <v>Arjun</v>
      </c>
      <c r="F102" s="14" t="str">
        <f>IFNA(
vlookup(
  $D102,
  '_Working1_'!$C$2:$H1480,
  2,
  0
),
"-"
)</f>
        <v>Arjun</v>
      </c>
    </row>
    <row r="103" ht="15.75" customHeight="1">
      <c r="A103" s="47" t="str">
        <f>IFERROR(__xludf.DUMMYFUNCTION("""COMPUTED_VALUE"""),43903.0)</f>
        <v>3/13/2020</v>
      </c>
      <c r="B103" s="27" t="str">
        <f>IFERROR(__xludf.DUMMYFUNCTION("""COMPUTED_VALUE"""),"Set 1")</f>
        <v>Set 1</v>
      </c>
      <c r="C103" s="27" t="str">
        <f>IFERROR(__xludf.DUMMYFUNCTION("""COMPUTED_VALUE"""),"Sheen 2")</f>
        <v>Sheen 2</v>
      </c>
      <c r="D103" s="14" t="str">
        <f t="shared" si="1"/>
        <v>3/13/2020|Set 1|Sheen 2</v>
      </c>
      <c r="E103" s="14" t="str">
        <f>IFNA(
vlookup(
  $D103,
  '_Working1_'!$C$2:$H1481,
  2,
  0
),
"-"
)</f>
        <v>Rakesh</v>
      </c>
      <c r="F103" s="14" t="str">
        <f>IFNA(
vlookup(
  $D103,
  '_Working1_'!$C$2:$H1481,
  2,
  0
),
"-"
)</f>
        <v>Rakesh</v>
      </c>
    </row>
    <row r="104" ht="15.75" customHeight="1">
      <c r="A104" s="47" t="str">
        <f>IFERROR(__xludf.DUMMYFUNCTION("""COMPUTED_VALUE"""),43903.0)</f>
        <v>3/13/2020</v>
      </c>
      <c r="B104" s="27" t="str">
        <f>IFERROR(__xludf.DUMMYFUNCTION("""COMPUTED_VALUE"""),"Set 2")</f>
        <v>Set 2</v>
      </c>
      <c r="C104" s="27" t="str">
        <f>IFERROR(__xludf.DUMMYFUNCTION("""COMPUTED_VALUE"""),"Mtex- 2")</f>
        <v>Mtex- 2</v>
      </c>
      <c r="D104" s="14" t="str">
        <f t="shared" si="1"/>
        <v>3/13/2020|Set 2|Mtex- 2</v>
      </c>
      <c r="E104" s="14" t="str">
        <f>IFNA(
vlookup(
  $D104,
  '_Working1_'!$C$2:$H1482,
  2,
  0
),
"-"
)</f>
        <v>Rakesh</v>
      </c>
      <c r="F104" s="14" t="str">
        <f>IFNA(
vlookup(
  $D104,
  '_Working1_'!$C$2:$H1482,
  2,
  0
),
"-"
)</f>
        <v>Rakesh</v>
      </c>
    </row>
    <row r="105" ht="15.75" customHeight="1">
      <c r="A105" s="47" t="str">
        <f>IFERROR(__xludf.DUMMYFUNCTION("""COMPUTED_VALUE"""),43903.0)</f>
        <v>3/13/2020</v>
      </c>
      <c r="B105" s="27" t="str">
        <f>IFERROR(__xludf.DUMMYFUNCTION("""COMPUTED_VALUE"""),"Set 2")</f>
        <v>Set 2</v>
      </c>
      <c r="C105" s="27" t="str">
        <f>IFERROR(__xludf.DUMMYFUNCTION("""COMPUTED_VALUE"""),"Feiya - 2")</f>
        <v>Feiya - 2</v>
      </c>
      <c r="D105" s="14" t="str">
        <f t="shared" si="1"/>
        <v>3/13/2020|Set 2|Feiya - 2</v>
      </c>
      <c r="E105" s="14" t="str">
        <f>IFNA(
vlookup(
  $D105,
  '_Working1_'!$C$2:$H1483,
  2,
  0
),
"-"
)</f>
        <v>Guddu</v>
      </c>
      <c r="F105" s="14" t="str">
        <f>IFNA(
vlookup(
  $D105,
  '_Working1_'!$C$2:$H1483,
  2,
  0
),
"-"
)</f>
        <v>Guddu</v>
      </c>
    </row>
    <row r="106" ht="15.75" customHeight="1">
      <c r="A106" s="47" t="str">
        <f>IFERROR(__xludf.DUMMYFUNCTION("""COMPUTED_VALUE"""),43903.0)</f>
        <v>3/13/2020</v>
      </c>
      <c r="B106" s="27" t="str">
        <f>IFERROR(__xludf.DUMMYFUNCTION("""COMPUTED_VALUE"""),"Set 3")</f>
        <v>Set 3</v>
      </c>
      <c r="C106" s="27" t="str">
        <f>IFERROR(__xludf.DUMMYFUNCTION("""COMPUTED_VALUE"""),"Feiya - 1")</f>
        <v>Feiya - 1</v>
      </c>
      <c r="D106" s="14" t="str">
        <f t="shared" si="1"/>
        <v>3/13/2020|Set 3|Feiya - 1</v>
      </c>
      <c r="E106" s="14" t="str">
        <f>IFNA(
vlookup(
  $D106,
  '_Working1_'!$C$2:$H1484,
  2,
  0
),
"-"
)</f>
        <v>Anand</v>
      </c>
      <c r="F106" s="14" t="str">
        <f>IFNA(
vlookup(
  $D106,
  '_Working1_'!$C$2:$H1484,
  2,
  0
),
"-"
)</f>
        <v>Anand</v>
      </c>
    </row>
    <row r="107" ht="15.75" customHeight="1">
      <c r="A107" s="47" t="str">
        <f>IFERROR(__xludf.DUMMYFUNCTION("""COMPUTED_VALUE"""),43903.0)</f>
        <v>3/13/2020</v>
      </c>
      <c r="B107" s="27" t="str">
        <f>IFERROR(__xludf.DUMMYFUNCTION("""COMPUTED_VALUE"""),"Set 3")</f>
        <v>Set 3</v>
      </c>
      <c r="C107" s="27" t="str">
        <f>IFERROR(__xludf.DUMMYFUNCTION("""COMPUTED_VALUE"""),"Mtex- 1")</f>
        <v>Mtex- 1</v>
      </c>
      <c r="D107" s="14" t="str">
        <f t="shared" si="1"/>
        <v>3/13/2020|Set 3|Mtex- 1</v>
      </c>
      <c r="E107" s="14" t="str">
        <f>IFNA(
vlookup(
  $D107,
  '_Working1_'!$C$2:$H1485,
  2,
  0
),
"-"
)</f>
        <v>Niranjan</v>
      </c>
      <c r="F107" s="14" t="str">
        <f>IFNA(
vlookup(
  $D107,
  '_Working1_'!$C$2:$H1485,
  2,
  0
),
"-"
)</f>
        <v>Niranjan</v>
      </c>
    </row>
    <row r="108" ht="15.75" customHeight="1">
      <c r="A108" s="47" t="str">
        <f>IFERROR(__xludf.DUMMYFUNCTION("""COMPUTED_VALUE"""),43903.0)</f>
        <v>3/13/2020</v>
      </c>
      <c r="B108" s="27" t="str">
        <f>IFERROR(__xludf.DUMMYFUNCTION("""COMPUTED_VALUE"""),"Set 4")</f>
        <v>Set 4</v>
      </c>
      <c r="C108" s="27" t="str">
        <f>IFERROR(__xludf.DUMMYFUNCTION("""COMPUTED_VALUE"""),"24 head")</f>
        <v>24 head</v>
      </c>
      <c r="D108" s="14" t="str">
        <f t="shared" si="1"/>
        <v>3/13/2020|Set 4|24 head</v>
      </c>
      <c r="E108" s="14" t="str">
        <f>IFNA(
vlookup(
  $D108,
  '_Working1_'!$C$2:$H1486,
  2,
  0
),
"-"
)</f>
        <v>Niranjan</v>
      </c>
      <c r="F108" s="14" t="str">
        <f>IFNA(
vlookup(
  $D108,
  '_Working1_'!$C$2:$H1486,
  2,
  0
),
"-"
)</f>
        <v>Niranjan</v>
      </c>
    </row>
    <row r="109" ht="15.75" customHeight="1">
      <c r="A109" s="47" t="str">
        <f>IFERROR(__xludf.DUMMYFUNCTION("""COMPUTED_VALUE"""),43903.0)</f>
        <v>3/13/2020</v>
      </c>
      <c r="B109" s="27" t="str">
        <f>IFERROR(__xludf.DUMMYFUNCTION("""COMPUTED_VALUE"""),"Set 4")</f>
        <v>Set 4</v>
      </c>
      <c r="C109" s="27" t="str">
        <f>IFERROR(__xludf.DUMMYFUNCTION("""COMPUTED_VALUE"""),"Feiya- 16")</f>
        <v>Feiya- 16</v>
      </c>
      <c r="D109" s="14" t="str">
        <f t="shared" si="1"/>
        <v>3/13/2020|Set 4|Feiya- 16</v>
      </c>
      <c r="E109" s="14" t="str">
        <f>IFNA(
vlookup(
  $D109,
  '_Working1_'!$C$2:$H1487,
  2,
  0
),
"-"
)</f>
        <v>Deepak Patil</v>
      </c>
      <c r="F109" s="14" t="str">
        <f>IFNA(
vlookup(
  $D109,
  '_Working1_'!$C$2:$H1487,
  2,
  0
),
"-"
)</f>
        <v>Deepak Patil</v>
      </c>
    </row>
    <row r="110" ht="15.75" customHeight="1">
      <c r="A110" s="47" t="str">
        <f>IFERROR(__xludf.DUMMYFUNCTION("""COMPUTED_VALUE"""),43903.0)</f>
        <v>3/13/2020</v>
      </c>
      <c r="B110" s="27" t="str">
        <f>IFERROR(__xludf.DUMMYFUNCTION("""COMPUTED_VALUE"""),"Set 5")</f>
        <v>Set 5</v>
      </c>
      <c r="C110" s="27" t="str">
        <f>IFERROR(__xludf.DUMMYFUNCTION("""COMPUTED_VALUE"""),"SWF - 1")</f>
        <v>SWF - 1</v>
      </c>
      <c r="D110" s="14" t="str">
        <f t="shared" si="1"/>
        <v>3/13/2020|Set 5|SWF - 1</v>
      </c>
      <c r="E110" s="14" t="str">
        <f>IFNA(
vlookup(
  $D110,
  '_Working1_'!$C$2:$H1488,
  2,
  0
),
"-"
)</f>
        <v>Deepak Patil</v>
      </c>
      <c r="F110" s="14" t="str">
        <f>IFNA(
vlookup(
  $D110,
  '_Working1_'!$C$2:$H1488,
  2,
  0
),
"-"
)</f>
        <v>Deepak Patil</v>
      </c>
    </row>
    <row r="111" ht="15.75" customHeight="1">
      <c r="A111" s="47" t="str">
        <f>IFERROR(__xludf.DUMMYFUNCTION("""COMPUTED_VALUE"""),43903.0)</f>
        <v>3/13/2020</v>
      </c>
      <c r="B111" s="27" t="str">
        <f>IFERROR(__xludf.DUMMYFUNCTION("""COMPUTED_VALUE"""),"Set 5")</f>
        <v>Set 5</v>
      </c>
      <c r="C111" s="27" t="str">
        <f>IFERROR(__xludf.DUMMYFUNCTION("""COMPUTED_VALUE"""),"SWF - 2")</f>
        <v>SWF - 2</v>
      </c>
      <c r="D111" s="14" t="str">
        <f t="shared" si="1"/>
        <v>3/13/2020|Set 5|SWF - 2</v>
      </c>
      <c r="E111" s="14" t="str">
        <f>IFNA(
vlookup(
  $D111,
  '_Working1_'!$C$2:$H1489,
  2,
  0
),
"-"
)</f>
        <v>Dhaneshwar</v>
      </c>
      <c r="F111" s="14" t="str">
        <f>IFNA(
vlookup(
  $D111,
  '_Working1_'!$C$2:$H1489,
  2,
  0
),
"-"
)</f>
        <v>Dhaneshwar</v>
      </c>
    </row>
    <row r="112" ht="15.75" customHeight="1">
      <c r="A112" s="47" t="str">
        <f>IFERROR(__xludf.DUMMYFUNCTION("""COMPUTED_VALUE"""),43904.0)</f>
        <v>3/14/2020</v>
      </c>
      <c r="B112" s="27" t="str">
        <f>IFERROR(__xludf.DUMMYFUNCTION("""COMPUTED_VALUE"""),"Set 1")</f>
        <v>Set 1</v>
      </c>
      <c r="C112" s="27" t="str">
        <f>IFERROR(__xludf.DUMMYFUNCTION("""COMPUTED_VALUE"""),"Sheen 1")</f>
        <v>Sheen 1</v>
      </c>
      <c r="D112" s="14" t="str">
        <f t="shared" si="1"/>
        <v>3/14/2020|Set 1|Sheen 1</v>
      </c>
      <c r="E112" s="14" t="str">
        <f>IFNA(
vlookup(
  $D112,
  '_Working1_'!$C$2:$H1490,
  2,
  0
),
"-"
)</f>
        <v>Niranjan</v>
      </c>
      <c r="F112" s="14" t="str">
        <f>IFNA(
vlookup(
  $D112,
  '_Working1_'!$C$2:$H1490,
  2,
  0
),
"-"
)</f>
        <v>Niranjan</v>
      </c>
    </row>
    <row r="113" ht="15.75" customHeight="1">
      <c r="A113" s="47" t="str">
        <f>IFERROR(__xludf.DUMMYFUNCTION("""COMPUTED_VALUE"""),43904.0)</f>
        <v>3/14/2020</v>
      </c>
      <c r="B113" s="27" t="str">
        <f>IFERROR(__xludf.DUMMYFUNCTION("""COMPUTED_VALUE"""),"Set 1")</f>
        <v>Set 1</v>
      </c>
      <c r="C113" s="27" t="str">
        <f>IFERROR(__xludf.DUMMYFUNCTION("""COMPUTED_VALUE"""),"Sheen 2")</f>
        <v>Sheen 2</v>
      </c>
      <c r="D113" s="14" t="str">
        <f t="shared" si="1"/>
        <v>3/14/2020|Set 1|Sheen 2</v>
      </c>
      <c r="E113" s="14" t="str">
        <f>IFNA(
vlookup(
  $D113,
  '_Working1_'!$C$2:$H1491,
  2,
  0
),
"-"
)</f>
        <v>Rakesh Kumar</v>
      </c>
      <c r="F113" s="14" t="str">
        <f>IFNA(
vlookup(
  $D113,
  '_Working1_'!$C$2:$H1491,
  2,
  0
),
"-"
)</f>
        <v>Rakesh Kumar</v>
      </c>
    </row>
    <row r="114" ht="15.75" customHeight="1">
      <c r="A114" s="47" t="str">
        <f>IFERROR(__xludf.DUMMYFUNCTION("""COMPUTED_VALUE"""),43904.0)</f>
        <v>3/14/2020</v>
      </c>
      <c r="B114" s="27" t="str">
        <f>IFERROR(__xludf.DUMMYFUNCTION("""COMPUTED_VALUE"""),"Set 2")</f>
        <v>Set 2</v>
      </c>
      <c r="C114" s="27" t="str">
        <f>IFERROR(__xludf.DUMMYFUNCTION("""COMPUTED_VALUE"""),"Mtex- 2")</f>
        <v>Mtex- 2</v>
      </c>
      <c r="D114" s="14" t="str">
        <f t="shared" si="1"/>
        <v>3/14/2020|Set 2|Mtex- 2</v>
      </c>
      <c r="E114" s="14" t="str">
        <f>IFNA(
vlookup(
  $D114,
  '_Working1_'!$C$2:$H1492,
  2,
  0
),
"-"
)</f>
        <v>Rakesh Kumar</v>
      </c>
      <c r="F114" s="14" t="str">
        <f>IFNA(
vlookup(
  $D114,
  '_Working1_'!$C$2:$H1492,
  2,
  0
),
"-"
)</f>
        <v>Rakesh Kumar</v>
      </c>
    </row>
    <row r="115" ht="15.75" customHeight="1">
      <c r="A115" s="47" t="str">
        <f>IFERROR(__xludf.DUMMYFUNCTION("""COMPUTED_VALUE"""),43904.0)</f>
        <v>3/14/2020</v>
      </c>
      <c r="B115" s="27" t="str">
        <f>IFERROR(__xludf.DUMMYFUNCTION("""COMPUTED_VALUE"""),"Set 2")</f>
        <v>Set 2</v>
      </c>
      <c r="C115" s="27" t="str">
        <f>IFERROR(__xludf.DUMMYFUNCTION("""COMPUTED_VALUE"""),"Feiya - 2")</f>
        <v>Feiya - 2</v>
      </c>
      <c r="D115" s="14" t="str">
        <f t="shared" si="1"/>
        <v>3/14/2020|Set 2|Feiya - 2</v>
      </c>
      <c r="E115" s="14" t="str">
        <f>IFNA(
vlookup(
  $D115,
  '_Working1_'!$C$2:$H1493,
  2,
  0
),
"-"
)</f>
        <v>Rakesh Kumar</v>
      </c>
      <c r="F115" s="14" t="str">
        <f>IFNA(
vlookup(
  $D115,
  '_Working1_'!$C$2:$H1493,
  2,
  0
),
"-"
)</f>
        <v>Rakesh Kumar</v>
      </c>
    </row>
    <row r="116" ht="15.75" customHeight="1">
      <c r="A116" s="47" t="str">
        <f>IFERROR(__xludf.DUMMYFUNCTION("""COMPUTED_VALUE"""),43904.0)</f>
        <v>3/14/2020</v>
      </c>
      <c r="B116" s="27" t="str">
        <f>IFERROR(__xludf.DUMMYFUNCTION("""COMPUTED_VALUE"""),"Set 3")</f>
        <v>Set 3</v>
      </c>
      <c r="C116" s="27" t="str">
        <f>IFERROR(__xludf.DUMMYFUNCTION("""COMPUTED_VALUE"""),"Feiya - 1")</f>
        <v>Feiya - 1</v>
      </c>
      <c r="D116" s="14" t="str">
        <f t="shared" si="1"/>
        <v>3/14/2020|Set 3|Feiya - 1</v>
      </c>
      <c r="E116" s="14" t="str">
        <f>IFNA(
vlookup(
  $D116,
  '_Working1_'!$C$2:$H1494,
  2,
  0
),
"-"
)</f>
        <v>Guddu</v>
      </c>
      <c r="F116" s="14" t="str">
        <f>IFNA(
vlookup(
  $D116,
  '_Working1_'!$C$2:$H1494,
  2,
  0
),
"-"
)</f>
        <v>Guddu</v>
      </c>
    </row>
    <row r="117" ht="15.75" customHeight="1">
      <c r="A117" s="47" t="str">
        <f>IFERROR(__xludf.DUMMYFUNCTION("""COMPUTED_VALUE"""),43904.0)</f>
        <v>3/14/2020</v>
      </c>
      <c r="B117" s="27" t="str">
        <f>IFERROR(__xludf.DUMMYFUNCTION("""COMPUTED_VALUE"""),"Set 3")</f>
        <v>Set 3</v>
      </c>
      <c r="C117" s="27" t="str">
        <f>IFERROR(__xludf.DUMMYFUNCTION("""COMPUTED_VALUE"""),"Mtex- 1")</f>
        <v>Mtex- 1</v>
      </c>
      <c r="D117" s="14" t="str">
        <f t="shared" si="1"/>
        <v>3/14/2020|Set 3|Mtex- 1</v>
      </c>
      <c r="E117" s="14" t="str">
        <f>IFNA(
vlookup(
  $D117,
  '_Working1_'!$C$2:$H1495,
  2,
  0
),
"-"
)</f>
        <v>Anand</v>
      </c>
      <c r="F117" s="14" t="str">
        <f>IFNA(
vlookup(
  $D117,
  '_Working1_'!$C$2:$H1495,
  2,
  0
),
"-"
)</f>
        <v>Anand</v>
      </c>
    </row>
    <row r="118" ht="15.75" customHeight="1">
      <c r="A118" s="47" t="str">
        <f>IFERROR(__xludf.DUMMYFUNCTION("""COMPUTED_VALUE"""),43904.0)</f>
        <v>3/14/2020</v>
      </c>
      <c r="B118" s="27" t="str">
        <f>IFERROR(__xludf.DUMMYFUNCTION("""COMPUTED_VALUE"""),"Set 4")</f>
        <v>Set 4</v>
      </c>
      <c r="C118" s="27" t="str">
        <f>IFERROR(__xludf.DUMMYFUNCTION("""COMPUTED_VALUE"""),"24 head")</f>
        <v>24 head</v>
      </c>
      <c r="D118" s="14" t="str">
        <f t="shared" si="1"/>
        <v>3/14/2020|Set 4|24 head</v>
      </c>
      <c r="E118" s="14" t="str">
        <f>IFNA(
vlookup(
  $D118,
  '_Working1_'!$C$2:$H1496,
  2,
  0
),
"-"
)</f>
        <v>Anand</v>
      </c>
      <c r="F118" s="14" t="str">
        <f>IFNA(
vlookup(
  $D118,
  '_Working1_'!$C$2:$H1496,
  2,
  0
),
"-"
)</f>
        <v>Anand</v>
      </c>
    </row>
    <row r="119" ht="15.75" customHeight="1">
      <c r="A119" s="47" t="str">
        <f>IFERROR(__xludf.DUMMYFUNCTION("""COMPUTED_VALUE"""),43904.0)</f>
        <v>3/14/2020</v>
      </c>
      <c r="B119" s="27" t="str">
        <f>IFERROR(__xludf.DUMMYFUNCTION("""COMPUTED_VALUE"""),"Set 4")</f>
        <v>Set 4</v>
      </c>
      <c r="C119" s="27" t="str">
        <f>IFERROR(__xludf.DUMMYFUNCTION("""COMPUTED_VALUE"""),"Feiya- 16")</f>
        <v>Feiya- 16</v>
      </c>
      <c r="D119" s="14" t="str">
        <f t="shared" si="1"/>
        <v>3/14/2020|Set 4|Feiya- 16</v>
      </c>
      <c r="E119" s="14" t="str">
        <f>IFNA(
vlookup(
  $D119,
  '_Working1_'!$C$2:$H1497,
  2,
  0
),
"-"
)</f>
        <v>Anand</v>
      </c>
      <c r="F119" s="14" t="str">
        <f>IFNA(
vlookup(
  $D119,
  '_Working1_'!$C$2:$H1497,
  2,
  0
),
"-"
)</f>
        <v>Anand</v>
      </c>
    </row>
    <row r="120" ht="15.75" customHeight="1">
      <c r="A120" s="47" t="str">
        <f>IFERROR(__xludf.DUMMYFUNCTION("""COMPUTED_VALUE"""),43904.0)</f>
        <v>3/14/2020</v>
      </c>
      <c r="B120" s="27" t="str">
        <f>IFERROR(__xludf.DUMMYFUNCTION("""COMPUTED_VALUE"""),"Set 5")</f>
        <v>Set 5</v>
      </c>
      <c r="C120" s="27" t="str">
        <f>IFERROR(__xludf.DUMMYFUNCTION("""COMPUTED_VALUE"""),"SWF - 1")</f>
        <v>SWF - 1</v>
      </c>
      <c r="D120" s="14" t="str">
        <f t="shared" si="1"/>
        <v>3/14/2020|Set 5|SWF - 1</v>
      </c>
      <c r="E120" s="14" t="str">
        <f>IFNA(
vlookup(
  $D120,
  '_Working1_'!$C$2:$H1498,
  2,
  0
),
"-"
)</f>
        <v>Niranjan</v>
      </c>
      <c r="F120" s="14" t="str">
        <f>IFNA(
vlookup(
  $D120,
  '_Working1_'!$C$2:$H1498,
  2,
  0
),
"-"
)</f>
        <v>Niranjan</v>
      </c>
    </row>
    <row r="121" ht="15.75" customHeight="1">
      <c r="A121" s="47" t="str">
        <f>IFERROR(__xludf.DUMMYFUNCTION("""COMPUTED_VALUE"""),43904.0)</f>
        <v>3/14/2020</v>
      </c>
      <c r="B121" s="27" t="str">
        <f>IFERROR(__xludf.DUMMYFUNCTION("""COMPUTED_VALUE"""),"Set 5")</f>
        <v>Set 5</v>
      </c>
      <c r="C121" s="27" t="str">
        <f>IFERROR(__xludf.DUMMYFUNCTION("""COMPUTED_VALUE"""),"SWF - 2")</f>
        <v>SWF - 2</v>
      </c>
      <c r="D121" s="14" t="str">
        <f t="shared" si="1"/>
        <v>3/14/2020|Set 5|SWF - 2</v>
      </c>
      <c r="E121" s="14" t="str">
        <f>IFNA(
vlookup(
  $D121,
  '_Working1_'!$C$2:$H1499,
  2,
  0
),
"-"
)</f>
        <v>Niranjan</v>
      </c>
      <c r="F121" s="14" t="str">
        <f>IFNA(
vlookup(
  $D121,
  '_Working1_'!$C$2:$H1499,
  2,
  0
),
"-"
)</f>
        <v>Niranjan</v>
      </c>
    </row>
    <row r="122" ht="15.75" customHeight="1">
      <c r="A122" s="47" t="str">
        <f>IFERROR(__xludf.DUMMYFUNCTION("""COMPUTED_VALUE"""),43906.0)</f>
        <v>3/16/2020</v>
      </c>
      <c r="B122" s="27" t="str">
        <f>IFERROR(__xludf.DUMMYFUNCTION("""COMPUTED_VALUE"""),"Set 1")</f>
        <v>Set 1</v>
      </c>
      <c r="C122" s="27" t="str">
        <f>IFERROR(__xludf.DUMMYFUNCTION("""COMPUTED_VALUE"""),"Sheen 1")</f>
        <v>Sheen 1</v>
      </c>
      <c r="D122" s="14" t="str">
        <f t="shared" si="1"/>
        <v>3/16/2020|Set 1|Sheen 1</v>
      </c>
      <c r="E122" s="14" t="str">
        <f>IFNA(
vlookup(
  $D122,
  '_Working1_'!$C$2:$H1500,
  2,
  0
),
"-"
)</f>
        <v>Rahul</v>
      </c>
      <c r="F122" s="14" t="str">
        <f>IFNA(
vlookup(
  $D122,
  '_Working1_'!$C$2:$H1500,
  2,
  0
),
"-"
)</f>
        <v>Rahul</v>
      </c>
    </row>
    <row r="123" ht="15.75" customHeight="1">
      <c r="A123" s="47" t="str">
        <f>IFERROR(__xludf.DUMMYFUNCTION("""COMPUTED_VALUE"""),43906.0)</f>
        <v>3/16/2020</v>
      </c>
      <c r="B123" s="27" t="str">
        <f>IFERROR(__xludf.DUMMYFUNCTION("""COMPUTED_VALUE"""),"Set 1")</f>
        <v>Set 1</v>
      </c>
      <c r="C123" s="27" t="str">
        <f>IFERROR(__xludf.DUMMYFUNCTION("""COMPUTED_VALUE"""),"Sheen 2")</f>
        <v>Sheen 2</v>
      </c>
      <c r="D123" s="14" t="str">
        <f t="shared" si="1"/>
        <v>3/16/2020|Set 1|Sheen 2</v>
      </c>
      <c r="E123" s="14" t="str">
        <f>IFNA(
vlookup(
  $D123,
  '_Working1_'!$C$2:$H1501,
  2,
  0
),
"-"
)</f>
        <v/>
      </c>
      <c r="F123" s="14" t="str">
        <f>IFNA(
vlookup(
  $D123,
  '_Working1_'!$C$2:$H1501,
  2,
  0
),
"-"
)</f>
        <v/>
      </c>
    </row>
    <row r="124" ht="15.75" customHeight="1">
      <c r="A124" s="47" t="str">
        <f>IFERROR(__xludf.DUMMYFUNCTION("""COMPUTED_VALUE"""),43906.0)</f>
        <v>3/16/2020</v>
      </c>
      <c r="B124" s="27" t="str">
        <f>IFERROR(__xludf.DUMMYFUNCTION("""COMPUTED_VALUE"""),"Set 2")</f>
        <v>Set 2</v>
      </c>
      <c r="C124" s="27" t="str">
        <f>IFERROR(__xludf.DUMMYFUNCTION("""COMPUTED_VALUE"""),"Mtex- 2")</f>
        <v>Mtex- 2</v>
      </c>
      <c r="D124" s="14" t="str">
        <f t="shared" si="1"/>
        <v>3/16/2020|Set 2|Mtex- 2</v>
      </c>
      <c r="E124" s="14" t="str">
        <f>IFNA(
vlookup(
  $D124,
  '_Working1_'!$C$2:$H1502,
  2,
  0
),
"-"
)</f>
        <v/>
      </c>
      <c r="F124" s="14" t="str">
        <f>IFNA(
vlookup(
  $D124,
  '_Working1_'!$C$2:$H1502,
  2,
  0
),
"-"
)</f>
        <v/>
      </c>
    </row>
    <row r="125" ht="15.75" customHeight="1">
      <c r="A125" s="47" t="str">
        <f>IFERROR(__xludf.DUMMYFUNCTION("""COMPUTED_VALUE"""),43906.0)</f>
        <v>3/16/2020</v>
      </c>
      <c r="B125" s="27" t="str">
        <f>IFERROR(__xludf.DUMMYFUNCTION("""COMPUTED_VALUE"""),"Set 2")</f>
        <v>Set 2</v>
      </c>
      <c r="C125" s="27" t="str">
        <f>IFERROR(__xludf.DUMMYFUNCTION("""COMPUTED_VALUE"""),"Feiya - 2")</f>
        <v>Feiya - 2</v>
      </c>
      <c r="D125" s="14" t="str">
        <f t="shared" si="1"/>
        <v>3/16/2020|Set 2|Feiya - 2</v>
      </c>
      <c r="E125" s="14" t="str">
        <f>IFNA(
vlookup(
  $D125,
  '_Working1_'!$C$2:$H1503,
  2,
  0
),
"-"
)</f>
        <v>Laxmikant</v>
      </c>
      <c r="F125" s="14" t="str">
        <f>IFNA(
vlookup(
  $D125,
  '_Working1_'!$C$2:$H1503,
  2,
  0
),
"-"
)</f>
        <v>Laxmikant</v>
      </c>
    </row>
    <row r="126" ht="15.75" customHeight="1">
      <c r="A126" s="47" t="str">
        <f>IFERROR(__xludf.DUMMYFUNCTION("""COMPUTED_VALUE"""),43906.0)</f>
        <v>3/16/2020</v>
      </c>
      <c r="B126" s="27" t="str">
        <f>IFERROR(__xludf.DUMMYFUNCTION("""COMPUTED_VALUE"""),"Set 3")</f>
        <v>Set 3</v>
      </c>
      <c r="C126" s="27" t="str">
        <f>IFERROR(__xludf.DUMMYFUNCTION("""COMPUTED_VALUE"""),"Feiya - 1")</f>
        <v>Feiya - 1</v>
      </c>
      <c r="D126" s="14" t="str">
        <f t="shared" si="1"/>
        <v>3/16/2020|Set 3|Feiya - 1</v>
      </c>
      <c r="E126" s="14" t="str">
        <f>IFNA(
vlookup(
  $D126,
  '_Working1_'!$C$2:$H1504,
  2,
  0
),
"-"
)</f>
        <v>Raj</v>
      </c>
      <c r="F126" s="14" t="str">
        <f>IFNA(
vlookup(
  $D126,
  '_Working1_'!$C$2:$H1504,
  2,
  0
),
"-"
)</f>
        <v>Raj</v>
      </c>
    </row>
    <row r="127" ht="15.75" customHeight="1">
      <c r="A127" s="47" t="str">
        <f>IFERROR(__xludf.DUMMYFUNCTION("""COMPUTED_VALUE"""),43906.0)</f>
        <v>3/16/2020</v>
      </c>
      <c r="B127" s="27" t="str">
        <f>IFERROR(__xludf.DUMMYFUNCTION("""COMPUTED_VALUE"""),"Set 3")</f>
        <v>Set 3</v>
      </c>
      <c r="C127" s="27" t="str">
        <f>IFERROR(__xludf.DUMMYFUNCTION("""COMPUTED_VALUE"""),"Mtex- 1")</f>
        <v>Mtex- 1</v>
      </c>
      <c r="D127" s="14" t="str">
        <f t="shared" si="1"/>
        <v>3/16/2020|Set 3|Mtex- 1</v>
      </c>
      <c r="E127" s="14" t="str">
        <f>IFNA(
vlookup(
  $D127,
  '_Working1_'!$C$2:$H1505,
  2,
  0
),
"-"
)</f>
        <v>Keshav Patil</v>
      </c>
      <c r="F127" s="14" t="str">
        <f>IFNA(
vlookup(
  $D127,
  '_Working1_'!$C$2:$H1505,
  2,
  0
),
"-"
)</f>
        <v>Keshav Patil</v>
      </c>
    </row>
    <row r="128" ht="15.75" customHeight="1">
      <c r="A128" s="47" t="str">
        <f>IFERROR(__xludf.DUMMYFUNCTION("""COMPUTED_VALUE"""),43906.0)</f>
        <v>3/16/2020</v>
      </c>
      <c r="B128" s="27" t="str">
        <f>IFERROR(__xludf.DUMMYFUNCTION("""COMPUTED_VALUE"""),"Set 4")</f>
        <v>Set 4</v>
      </c>
      <c r="C128" s="27" t="str">
        <f>IFERROR(__xludf.DUMMYFUNCTION("""COMPUTED_VALUE"""),"24 head")</f>
        <v>24 head</v>
      </c>
      <c r="D128" s="14" t="str">
        <f t="shared" si="1"/>
        <v>3/16/2020|Set 4|24 head</v>
      </c>
      <c r="E128" s="14" t="str">
        <f>IFNA(
vlookup(
  $D128,
  '_Working1_'!$C$2:$H1506,
  2,
  0
),
"-"
)</f>
        <v>Kayam</v>
      </c>
      <c r="F128" s="14" t="str">
        <f>IFNA(
vlookup(
  $D128,
  '_Working1_'!$C$2:$H1506,
  2,
  0
),
"-"
)</f>
        <v>Kayam</v>
      </c>
    </row>
    <row r="129" ht="15.75" customHeight="1">
      <c r="A129" s="47" t="str">
        <f>IFERROR(__xludf.DUMMYFUNCTION("""COMPUTED_VALUE"""),43906.0)</f>
        <v>3/16/2020</v>
      </c>
      <c r="B129" s="27" t="str">
        <f>IFERROR(__xludf.DUMMYFUNCTION("""COMPUTED_VALUE"""),"Set 4")</f>
        <v>Set 4</v>
      </c>
      <c r="C129" s="27" t="str">
        <f>IFERROR(__xludf.DUMMYFUNCTION("""COMPUTED_VALUE"""),"Feiya- 16")</f>
        <v>Feiya- 16</v>
      </c>
      <c r="D129" s="14" t="str">
        <f t="shared" si="1"/>
        <v>3/16/2020|Set 4|Feiya- 16</v>
      </c>
      <c r="E129" s="14" t="str">
        <f>IFNA(
vlookup(
  $D129,
  '_Working1_'!$C$2:$H1507,
  2,
  0
),
"-"
)</f>
        <v>Kayam</v>
      </c>
      <c r="F129" s="14" t="str">
        <f>IFNA(
vlookup(
  $D129,
  '_Working1_'!$C$2:$H1507,
  2,
  0
),
"-"
)</f>
        <v>Kayam</v>
      </c>
    </row>
    <row r="130" ht="15.75" customHeight="1">
      <c r="A130" s="47" t="str">
        <f>IFERROR(__xludf.DUMMYFUNCTION("""COMPUTED_VALUE"""),43906.0)</f>
        <v>3/16/2020</v>
      </c>
      <c r="B130" s="27" t="str">
        <f>IFERROR(__xludf.DUMMYFUNCTION("""COMPUTED_VALUE"""),"Set 5")</f>
        <v>Set 5</v>
      </c>
      <c r="C130" s="27" t="str">
        <f>IFERROR(__xludf.DUMMYFUNCTION("""COMPUTED_VALUE"""),"SWF - 1")</f>
        <v>SWF - 1</v>
      </c>
      <c r="D130" s="14" t="str">
        <f t="shared" si="1"/>
        <v>3/16/2020|Set 5|SWF - 1</v>
      </c>
      <c r="E130" s="14" t="str">
        <f>IFNA(
vlookup(
  $D130,
  '_Working1_'!$C$2:$H1508,
  2,
  0
),
"-"
)</f>
        <v>Anand</v>
      </c>
      <c r="F130" s="14" t="str">
        <f>IFNA(
vlookup(
  $D130,
  '_Working1_'!$C$2:$H1508,
  2,
  0
),
"-"
)</f>
        <v>Anand</v>
      </c>
    </row>
    <row r="131" ht="15.75" customHeight="1">
      <c r="A131" s="47" t="str">
        <f>IFERROR(__xludf.DUMMYFUNCTION("""COMPUTED_VALUE"""),43906.0)</f>
        <v>3/16/2020</v>
      </c>
      <c r="B131" s="27" t="str">
        <f>IFERROR(__xludf.DUMMYFUNCTION("""COMPUTED_VALUE"""),"Set 5")</f>
        <v>Set 5</v>
      </c>
      <c r="C131" s="27" t="str">
        <f>IFERROR(__xludf.DUMMYFUNCTION("""COMPUTED_VALUE"""),"SWF - 2")</f>
        <v>SWF - 2</v>
      </c>
      <c r="D131" s="14" t="str">
        <f t="shared" si="1"/>
        <v>3/16/2020|Set 5|SWF - 2</v>
      </c>
      <c r="E131" s="14" t="str">
        <f>IFNA(
vlookup(
  $D131,
  '_Working1_'!$C$2:$H1509,
  2,
  0
),
"-"
)</f>
        <v>Anand</v>
      </c>
      <c r="F131" s="14" t="str">
        <f>IFNA(
vlookup(
  $D131,
  '_Working1_'!$C$2:$H1509,
  2,
  0
),
"-"
)</f>
        <v>Anand</v>
      </c>
    </row>
    <row r="132" ht="15.75" customHeight="1">
      <c r="A132" s="47" t="str">
        <f>IFERROR(__xludf.DUMMYFUNCTION("""COMPUTED_VALUE"""),43907.0)</f>
        <v>3/17/2020</v>
      </c>
      <c r="B132" s="27" t="str">
        <f>IFERROR(__xludf.DUMMYFUNCTION("""COMPUTED_VALUE"""),"Set 1")</f>
        <v>Set 1</v>
      </c>
      <c r="C132" s="27" t="str">
        <f>IFERROR(__xludf.DUMMYFUNCTION("""COMPUTED_VALUE"""),"Sheen 1")</f>
        <v>Sheen 1</v>
      </c>
      <c r="D132" s="14" t="str">
        <f t="shared" si="1"/>
        <v>3/17/2020|Set 1|Sheen 1</v>
      </c>
      <c r="E132" s="14" t="str">
        <f>IFNA(
vlookup(
  $D132,
  '_Working1_'!$C$2:$H1510,
  2,
  0
),
"-"
)</f>
        <v>Rahul</v>
      </c>
      <c r="F132" s="14" t="str">
        <f>IFNA(
vlookup(
  $D132,
  '_Working1_'!$C$2:$H1510,
  2,
  0
),
"-"
)</f>
        <v>Rahul</v>
      </c>
    </row>
    <row r="133" ht="15.75" customHeight="1">
      <c r="A133" s="47" t="str">
        <f>IFERROR(__xludf.DUMMYFUNCTION("""COMPUTED_VALUE"""),43907.0)</f>
        <v>3/17/2020</v>
      </c>
      <c r="B133" s="27" t="str">
        <f>IFERROR(__xludf.DUMMYFUNCTION("""COMPUTED_VALUE"""),"Set 1")</f>
        <v>Set 1</v>
      </c>
      <c r="C133" s="27" t="str">
        <f>IFERROR(__xludf.DUMMYFUNCTION("""COMPUTED_VALUE"""),"Sheen 2")</f>
        <v>Sheen 2</v>
      </c>
      <c r="D133" s="14" t="str">
        <f t="shared" si="1"/>
        <v>3/17/2020|Set 1|Sheen 2</v>
      </c>
      <c r="E133" s="14" t="str">
        <f>IFNA(
vlookup(
  $D133,
  '_Working1_'!$C$2:$H1511,
  2,
  0
),
"-"
)</f>
        <v>Deepak Patil</v>
      </c>
      <c r="F133" s="14" t="str">
        <f>IFNA(
vlookup(
  $D133,
  '_Working1_'!$C$2:$H1511,
  2,
  0
),
"-"
)</f>
        <v>Deepak Patil</v>
      </c>
    </row>
    <row r="134" ht="15.75" customHeight="1">
      <c r="A134" s="47" t="str">
        <f>IFERROR(__xludf.DUMMYFUNCTION("""COMPUTED_VALUE"""),43907.0)</f>
        <v>3/17/2020</v>
      </c>
      <c r="B134" s="27" t="str">
        <f>IFERROR(__xludf.DUMMYFUNCTION("""COMPUTED_VALUE"""),"Set 2")</f>
        <v>Set 2</v>
      </c>
      <c r="C134" s="27" t="str">
        <f>IFERROR(__xludf.DUMMYFUNCTION("""COMPUTED_VALUE"""),"Mtex- 2")</f>
        <v>Mtex- 2</v>
      </c>
      <c r="D134" s="14" t="str">
        <f t="shared" si="1"/>
        <v>3/17/2020|Set 2|Mtex- 2</v>
      </c>
      <c r="E134" s="14" t="str">
        <f>IFNA(
vlookup(
  $D134,
  '_Working1_'!$C$2:$H1512,
  2,
  0
),
"-"
)</f>
        <v>Deepak Patil</v>
      </c>
      <c r="F134" s="14" t="str">
        <f>IFNA(
vlookup(
  $D134,
  '_Working1_'!$C$2:$H1512,
  2,
  0
),
"-"
)</f>
        <v>Deepak Patil</v>
      </c>
    </row>
    <row r="135" ht="15.75" customHeight="1">
      <c r="A135" s="47" t="str">
        <f>IFERROR(__xludf.DUMMYFUNCTION("""COMPUTED_VALUE"""),43907.0)</f>
        <v>3/17/2020</v>
      </c>
      <c r="B135" s="27" t="str">
        <f>IFERROR(__xludf.DUMMYFUNCTION("""COMPUTED_VALUE"""),"Set 2")</f>
        <v>Set 2</v>
      </c>
      <c r="C135" s="27" t="str">
        <f>IFERROR(__xludf.DUMMYFUNCTION("""COMPUTED_VALUE"""),"Feiya - 2")</f>
        <v>Feiya - 2</v>
      </c>
      <c r="D135" s="14" t="str">
        <f t="shared" si="1"/>
        <v>3/17/2020|Set 2|Feiya - 2</v>
      </c>
      <c r="E135" s="14" t="str">
        <f>IFNA(
vlookup(
  $D135,
  '_Working1_'!$C$2:$H1513,
  2,
  0
),
"-"
)</f>
        <v/>
      </c>
      <c r="F135" s="14" t="str">
        <f>IFNA(
vlookup(
  $D135,
  '_Working1_'!$C$2:$H1513,
  2,
  0
),
"-"
)</f>
        <v/>
      </c>
    </row>
    <row r="136" ht="15.75" customHeight="1">
      <c r="A136" s="47" t="str">
        <f>IFERROR(__xludf.DUMMYFUNCTION("""COMPUTED_VALUE"""),43907.0)</f>
        <v>3/17/2020</v>
      </c>
      <c r="B136" s="27" t="str">
        <f>IFERROR(__xludf.DUMMYFUNCTION("""COMPUTED_VALUE"""),"Set 3")</f>
        <v>Set 3</v>
      </c>
      <c r="C136" s="27" t="str">
        <f>IFERROR(__xludf.DUMMYFUNCTION("""COMPUTED_VALUE"""),"Feiya - 1")</f>
        <v>Feiya - 1</v>
      </c>
      <c r="D136" s="14" t="str">
        <f t="shared" si="1"/>
        <v>3/17/2020|Set 3|Feiya - 1</v>
      </c>
      <c r="E136" s="14" t="str">
        <f>IFNA(
vlookup(
  $D136,
  '_Working1_'!$C$2:$H1514,
  2,
  0
),
"-"
)</f>
        <v>Laxmikant</v>
      </c>
      <c r="F136" s="14" t="str">
        <f>IFNA(
vlookup(
  $D136,
  '_Working1_'!$C$2:$H1514,
  2,
  0
),
"-"
)</f>
        <v>Laxmikant</v>
      </c>
    </row>
    <row r="137" ht="15.75" customHeight="1">
      <c r="A137" s="47" t="str">
        <f>IFERROR(__xludf.DUMMYFUNCTION("""COMPUTED_VALUE"""),43907.0)</f>
        <v>3/17/2020</v>
      </c>
      <c r="B137" s="27" t="str">
        <f>IFERROR(__xludf.DUMMYFUNCTION("""COMPUTED_VALUE"""),"Set 3")</f>
        <v>Set 3</v>
      </c>
      <c r="C137" s="27" t="str">
        <f>IFERROR(__xludf.DUMMYFUNCTION("""COMPUTED_VALUE"""),"Mtex- 1")</f>
        <v>Mtex- 1</v>
      </c>
      <c r="D137" s="14" t="str">
        <f t="shared" si="1"/>
        <v>3/17/2020|Set 3|Mtex- 1</v>
      </c>
      <c r="E137" s="14" t="str">
        <f>IFNA(
vlookup(
  $D137,
  '_Working1_'!$C$2:$H1515,
  2,
  0
),
"-"
)</f>
        <v>Keshav Patil</v>
      </c>
      <c r="F137" s="14" t="str">
        <f>IFNA(
vlookup(
  $D137,
  '_Working1_'!$C$2:$H1515,
  2,
  0
),
"-"
)</f>
        <v>Keshav Patil</v>
      </c>
    </row>
    <row r="138" ht="15.75" customHeight="1">
      <c r="A138" s="47" t="str">
        <f>IFERROR(__xludf.DUMMYFUNCTION("""COMPUTED_VALUE"""),43907.0)</f>
        <v>3/17/2020</v>
      </c>
      <c r="B138" s="27" t="str">
        <f>IFERROR(__xludf.DUMMYFUNCTION("""COMPUTED_VALUE"""),"Set 4")</f>
        <v>Set 4</v>
      </c>
      <c r="C138" s="27" t="str">
        <f>IFERROR(__xludf.DUMMYFUNCTION("""COMPUTED_VALUE"""),"24 head")</f>
        <v>24 head</v>
      </c>
      <c r="D138" s="14" t="str">
        <f t="shared" si="1"/>
        <v>3/17/2020|Set 4|24 head</v>
      </c>
      <c r="E138" s="14" t="str">
        <f>IFNA(
vlookup(
  $D138,
  '_Working1_'!$C$2:$H1516,
  2,
  0
),
"-"
)</f>
        <v>Keshav Patil</v>
      </c>
      <c r="F138" s="14" t="str">
        <f>IFNA(
vlookup(
  $D138,
  '_Working1_'!$C$2:$H1516,
  2,
  0
),
"-"
)</f>
        <v>Keshav Patil</v>
      </c>
    </row>
    <row r="139" ht="15.75" customHeight="1">
      <c r="A139" s="47" t="str">
        <f>IFERROR(__xludf.DUMMYFUNCTION("""COMPUTED_VALUE"""),43907.0)</f>
        <v>3/17/2020</v>
      </c>
      <c r="B139" s="27" t="str">
        <f>IFERROR(__xludf.DUMMYFUNCTION("""COMPUTED_VALUE"""),"Set 4")</f>
        <v>Set 4</v>
      </c>
      <c r="C139" s="27" t="str">
        <f>IFERROR(__xludf.DUMMYFUNCTION("""COMPUTED_VALUE"""),"Feiya- 16")</f>
        <v>Feiya- 16</v>
      </c>
      <c r="D139" s="14" t="str">
        <f t="shared" si="1"/>
        <v>3/17/2020|Set 4|Feiya- 16</v>
      </c>
      <c r="E139" s="14" t="str">
        <f>IFNA(
vlookup(
  $D139,
  '_Working1_'!$C$2:$H1517,
  2,
  0
),
"-"
)</f>
        <v>Kayam</v>
      </c>
      <c r="F139" s="14" t="str">
        <f>IFNA(
vlookup(
  $D139,
  '_Working1_'!$C$2:$H1517,
  2,
  0
),
"-"
)</f>
        <v>Kayam</v>
      </c>
    </row>
    <row r="140" ht="15.75" customHeight="1">
      <c r="A140" s="47" t="str">
        <f>IFERROR(__xludf.DUMMYFUNCTION("""COMPUTED_VALUE"""),43907.0)</f>
        <v>3/17/2020</v>
      </c>
      <c r="B140" s="27" t="str">
        <f>IFERROR(__xludf.DUMMYFUNCTION("""COMPUTED_VALUE"""),"Set 5")</f>
        <v>Set 5</v>
      </c>
      <c r="C140" s="27" t="str">
        <f>IFERROR(__xludf.DUMMYFUNCTION("""COMPUTED_VALUE"""),"SWF - 1")</f>
        <v>SWF - 1</v>
      </c>
      <c r="D140" s="14" t="str">
        <f t="shared" si="1"/>
        <v>3/17/2020|Set 5|SWF - 1</v>
      </c>
      <c r="E140" s="14" t="str">
        <f>IFNA(
vlookup(
  $D140,
  '_Working1_'!$C$2:$H1518,
  2,
  0
),
"-"
)</f>
        <v>Anand</v>
      </c>
      <c r="F140" s="14" t="str">
        <f>IFNA(
vlookup(
  $D140,
  '_Working1_'!$C$2:$H1518,
  2,
  0
),
"-"
)</f>
        <v>Anand</v>
      </c>
    </row>
    <row r="141" ht="15.75" customHeight="1">
      <c r="A141" s="47" t="str">
        <f>IFERROR(__xludf.DUMMYFUNCTION("""COMPUTED_VALUE"""),43907.0)</f>
        <v>3/17/2020</v>
      </c>
      <c r="B141" s="27" t="str">
        <f>IFERROR(__xludf.DUMMYFUNCTION("""COMPUTED_VALUE"""),"Set 5")</f>
        <v>Set 5</v>
      </c>
      <c r="C141" s="27" t="str">
        <f>IFERROR(__xludf.DUMMYFUNCTION("""COMPUTED_VALUE"""),"SWF - 2")</f>
        <v>SWF - 2</v>
      </c>
      <c r="D141" s="14" t="str">
        <f t="shared" si="1"/>
        <v>3/17/2020|Set 5|SWF - 2</v>
      </c>
      <c r="E141" s="14" t="str">
        <f>IFNA(
vlookup(
  $D141,
  '_Working1_'!$C$2:$H1519,
  2,
  0
),
"-"
)</f>
        <v>Rahul</v>
      </c>
      <c r="F141" s="14" t="str">
        <f>IFNA(
vlookup(
  $D141,
  '_Working1_'!$C$2:$H1519,
  2,
  0
),
"-"
)</f>
        <v>Rahul</v>
      </c>
    </row>
    <row r="142" ht="15.75" customHeight="1">
      <c r="A142" s="47" t="str">
        <f>IFERROR(__xludf.DUMMYFUNCTION("""COMPUTED_VALUE"""),43908.0)</f>
        <v>3/18/2020</v>
      </c>
      <c r="B142" s="27" t="str">
        <f>IFERROR(__xludf.DUMMYFUNCTION("""COMPUTED_VALUE"""),"Set 1")</f>
        <v>Set 1</v>
      </c>
      <c r="C142" s="27" t="str">
        <f>IFERROR(__xludf.DUMMYFUNCTION("""COMPUTED_VALUE"""),"Sheen 1")</f>
        <v>Sheen 1</v>
      </c>
      <c r="D142" s="14" t="str">
        <f t="shared" si="1"/>
        <v>3/18/2020|Set 1|Sheen 1</v>
      </c>
      <c r="E142" s="14"/>
      <c r="F142" s="14"/>
    </row>
    <row r="143" ht="15.75" customHeight="1">
      <c r="A143" s="47" t="str">
        <f>IFERROR(__xludf.DUMMYFUNCTION("""COMPUTED_VALUE"""),43908.0)</f>
        <v>3/18/2020</v>
      </c>
      <c r="B143" s="27" t="str">
        <f>IFERROR(__xludf.DUMMYFUNCTION("""COMPUTED_VALUE"""),"Set 1")</f>
        <v>Set 1</v>
      </c>
      <c r="C143" s="27" t="str">
        <f>IFERROR(__xludf.DUMMYFUNCTION("""COMPUTED_VALUE"""),"Sheen 2")</f>
        <v>Sheen 2</v>
      </c>
      <c r="D143" s="14" t="str">
        <f t="shared" si="1"/>
        <v>3/18/2020|Set 1|Sheen 2</v>
      </c>
      <c r="E143" s="14"/>
      <c r="F143" s="14"/>
    </row>
    <row r="144" ht="15.75" customHeight="1">
      <c r="A144" s="47" t="str">
        <f>IFERROR(__xludf.DUMMYFUNCTION("""COMPUTED_VALUE"""),43908.0)</f>
        <v>3/18/2020</v>
      </c>
      <c r="B144" s="27" t="str">
        <f>IFERROR(__xludf.DUMMYFUNCTION("""COMPUTED_VALUE"""),"Set 2")</f>
        <v>Set 2</v>
      </c>
      <c r="C144" s="27" t="str">
        <f>IFERROR(__xludf.DUMMYFUNCTION("""COMPUTED_VALUE"""),"Mtex- 2")</f>
        <v>Mtex- 2</v>
      </c>
      <c r="D144" s="14" t="str">
        <f t="shared" si="1"/>
        <v>3/18/2020|Set 2|Mtex- 2</v>
      </c>
      <c r="E144" s="14"/>
      <c r="F144" s="14"/>
    </row>
    <row r="145" ht="15.75" customHeight="1">
      <c r="A145" s="47" t="str">
        <f>IFERROR(__xludf.DUMMYFUNCTION("""COMPUTED_VALUE"""),43908.0)</f>
        <v>3/18/2020</v>
      </c>
      <c r="B145" s="27" t="str">
        <f>IFERROR(__xludf.DUMMYFUNCTION("""COMPUTED_VALUE"""),"Set 2")</f>
        <v>Set 2</v>
      </c>
      <c r="C145" s="27" t="str">
        <f>IFERROR(__xludf.DUMMYFUNCTION("""COMPUTED_VALUE"""),"Feiya - 2")</f>
        <v>Feiya - 2</v>
      </c>
      <c r="D145" s="14" t="str">
        <f t="shared" si="1"/>
        <v>3/18/2020|Set 2|Feiya - 2</v>
      </c>
      <c r="E145" s="14"/>
      <c r="F145" s="14"/>
    </row>
    <row r="146" ht="15.75" customHeight="1">
      <c r="A146" s="47" t="str">
        <f>IFERROR(__xludf.DUMMYFUNCTION("""COMPUTED_VALUE"""),43908.0)</f>
        <v>3/18/2020</v>
      </c>
      <c r="B146" s="27" t="str">
        <f>IFERROR(__xludf.DUMMYFUNCTION("""COMPUTED_VALUE"""),"Set 3")</f>
        <v>Set 3</v>
      </c>
      <c r="C146" s="27" t="str">
        <f>IFERROR(__xludf.DUMMYFUNCTION("""COMPUTED_VALUE"""),"Feiya - 1")</f>
        <v>Feiya - 1</v>
      </c>
      <c r="D146" s="14" t="str">
        <f t="shared" si="1"/>
        <v>3/18/2020|Set 3|Feiya - 1</v>
      </c>
      <c r="E146" s="14"/>
      <c r="F146" s="14"/>
    </row>
    <row r="147" ht="15.75" customHeight="1">
      <c r="A147" s="47" t="str">
        <f>IFERROR(__xludf.DUMMYFUNCTION("""COMPUTED_VALUE"""),43908.0)</f>
        <v>3/18/2020</v>
      </c>
      <c r="B147" s="27" t="str">
        <f>IFERROR(__xludf.DUMMYFUNCTION("""COMPUTED_VALUE"""),"Set 3")</f>
        <v>Set 3</v>
      </c>
      <c r="C147" s="27" t="str">
        <f>IFERROR(__xludf.DUMMYFUNCTION("""COMPUTED_VALUE"""),"Mtex- 1")</f>
        <v>Mtex- 1</v>
      </c>
      <c r="D147" s="14" t="str">
        <f t="shared" si="1"/>
        <v>3/18/2020|Set 3|Mtex- 1</v>
      </c>
      <c r="E147" s="14"/>
      <c r="F147" s="14"/>
    </row>
    <row r="148" ht="15.75" customHeight="1">
      <c r="A148" s="47" t="str">
        <f>IFERROR(__xludf.DUMMYFUNCTION("""COMPUTED_VALUE"""),43908.0)</f>
        <v>3/18/2020</v>
      </c>
      <c r="B148" s="27" t="str">
        <f>IFERROR(__xludf.DUMMYFUNCTION("""COMPUTED_VALUE"""),"Set 4")</f>
        <v>Set 4</v>
      </c>
      <c r="C148" s="27" t="str">
        <f>IFERROR(__xludf.DUMMYFUNCTION("""COMPUTED_VALUE"""),"24 head")</f>
        <v>24 head</v>
      </c>
      <c r="D148" s="14" t="str">
        <f t="shared" si="1"/>
        <v>3/18/2020|Set 4|24 head</v>
      </c>
      <c r="E148" s="14"/>
      <c r="F148" s="14"/>
    </row>
    <row r="149" ht="15.75" customHeight="1">
      <c r="A149" s="47" t="str">
        <f>IFERROR(__xludf.DUMMYFUNCTION("""COMPUTED_VALUE"""),43908.0)</f>
        <v>3/18/2020</v>
      </c>
      <c r="B149" s="27" t="str">
        <f>IFERROR(__xludf.DUMMYFUNCTION("""COMPUTED_VALUE"""),"Set 4")</f>
        <v>Set 4</v>
      </c>
      <c r="C149" s="27" t="str">
        <f>IFERROR(__xludf.DUMMYFUNCTION("""COMPUTED_VALUE"""),"Feiya- 16")</f>
        <v>Feiya- 16</v>
      </c>
      <c r="D149" s="14" t="str">
        <f t="shared" si="1"/>
        <v>3/18/2020|Set 4|Feiya- 16</v>
      </c>
      <c r="E149" s="14"/>
      <c r="F149" s="14"/>
    </row>
    <row r="150" ht="15.75" customHeight="1">
      <c r="A150" s="47" t="str">
        <f>IFERROR(__xludf.DUMMYFUNCTION("""COMPUTED_VALUE"""),43908.0)</f>
        <v>3/18/2020</v>
      </c>
      <c r="B150" s="27" t="str">
        <f>IFERROR(__xludf.DUMMYFUNCTION("""COMPUTED_VALUE"""),"Set 5")</f>
        <v>Set 5</v>
      </c>
      <c r="C150" s="27" t="str">
        <f>IFERROR(__xludf.DUMMYFUNCTION("""COMPUTED_VALUE"""),"SWF - 1")</f>
        <v>SWF - 1</v>
      </c>
      <c r="D150" s="14" t="str">
        <f t="shared" si="1"/>
        <v>3/18/2020|Set 5|SWF - 1</v>
      </c>
      <c r="E150" s="14"/>
      <c r="F150" s="14"/>
    </row>
    <row r="151" ht="15.75" customHeight="1">
      <c r="A151" s="47" t="str">
        <f>IFERROR(__xludf.DUMMYFUNCTION("""COMPUTED_VALUE"""),43908.0)</f>
        <v>3/18/2020</v>
      </c>
      <c r="B151" s="27" t="str">
        <f>IFERROR(__xludf.DUMMYFUNCTION("""COMPUTED_VALUE"""),"Set 5")</f>
        <v>Set 5</v>
      </c>
      <c r="C151" s="27" t="str">
        <f>IFERROR(__xludf.DUMMYFUNCTION("""COMPUTED_VALUE"""),"SWF - 2")</f>
        <v>SWF - 2</v>
      </c>
      <c r="D151" s="14" t="str">
        <f t="shared" si="1"/>
        <v>3/18/2020|Set 5|SWF - 2</v>
      </c>
      <c r="E151" s="14"/>
      <c r="F151" s="14"/>
    </row>
    <row r="152" ht="15.75" customHeight="1">
      <c r="A152" s="47" t="str">
        <f>IFERROR(__xludf.DUMMYFUNCTION("""COMPUTED_VALUE"""),43909.0)</f>
        <v>3/19/2020</v>
      </c>
      <c r="B152" s="27" t="str">
        <f>IFERROR(__xludf.DUMMYFUNCTION("""COMPUTED_VALUE"""),"Set 1")</f>
        <v>Set 1</v>
      </c>
      <c r="C152" s="27" t="str">
        <f>IFERROR(__xludf.DUMMYFUNCTION("""COMPUTED_VALUE"""),"Sheen 1")</f>
        <v>Sheen 1</v>
      </c>
      <c r="D152" s="14" t="str">
        <f t="shared" si="1"/>
        <v>3/19/2020|Set 1|Sheen 1</v>
      </c>
      <c r="E152" s="14"/>
      <c r="F152" s="14"/>
    </row>
    <row r="153" ht="15.75" customHeight="1">
      <c r="A153" s="47" t="str">
        <f>IFERROR(__xludf.DUMMYFUNCTION("""COMPUTED_VALUE"""),43909.0)</f>
        <v>3/19/2020</v>
      </c>
      <c r="B153" s="27" t="str">
        <f>IFERROR(__xludf.DUMMYFUNCTION("""COMPUTED_VALUE"""),"Set 1")</f>
        <v>Set 1</v>
      </c>
      <c r="C153" s="27" t="str">
        <f>IFERROR(__xludf.DUMMYFUNCTION("""COMPUTED_VALUE"""),"Sheen 2")</f>
        <v>Sheen 2</v>
      </c>
      <c r="D153" s="14" t="str">
        <f t="shared" si="1"/>
        <v>3/19/2020|Set 1|Sheen 2</v>
      </c>
      <c r="E153" s="14"/>
    </row>
    <row r="154" ht="15.75" customHeight="1">
      <c r="A154" s="47" t="str">
        <f>IFERROR(__xludf.DUMMYFUNCTION("""COMPUTED_VALUE"""),43909.0)</f>
        <v>3/19/2020</v>
      </c>
      <c r="B154" s="27" t="str">
        <f>IFERROR(__xludf.DUMMYFUNCTION("""COMPUTED_VALUE"""),"Set 2")</f>
        <v>Set 2</v>
      </c>
      <c r="C154" s="27" t="str">
        <f>IFERROR(__xludf.DUMMYFUNCTION("""COMPUTED_VALUE"""),"Mtex- 2")</f>
        <v>Mtex- 2</v>
      </c>
      <c r="D154" s="14" t="str">
        <f t="shared" si="1"/>
        <v>3/19/2020|Set 2|Mtex- 2</v>
      </c>
      <c r="E154" s="14"/>
    </row>
    <row r="155" ht="15.75" customHeight="1">
      <c r="A155" s="47" t="str">
        <f>IFERROR(__xludf.DUMMYFUNCTION("""COMPUTED_VALUE"""),43909.0)</f>
        <v>3/19/2020</v>
      </c>
      <c r="B155" s="27" t="str">
        <f>IFERROR(__xludf.DUMMYFUNCTION("""COMPUTED_VALUE"""),"Set 2")</f>
        <v>Set 2</v>
      </c>
      <c r="C155" s="27" t="str">
        <f>IFERROR(__xludf.DUMMYFUNCTION("""COMPUTED_VALUE"""),"Feiya - 2")</f>
        <v>Feiya - 2</v>
      </c>
      <c r="D155" s="14" t="str">
        <f t="shared" si="1"/>
        <v>3/19/2020|Set 2|Feiya - 2</v>
      </c>
      <c r="E155" s="14"/>
    </row>
    <row r="156" ht="15.75" customHeight="1">
      <c r="A156" s="47" t="str">
        <f>IFERROR(__xludf.DUMMYFUNCTION("""COMPUTED_VALUE"""),43909.0)</f>
        <v>3/19/2020</v>
      </c>
      <c r="B156" s="27" t="str">
        <f>IFERROR(__xludf.DUMMYFUNCTION("""COMPUTED_VALUE"""),"Set 3")</f>
        <v>Set 3</v>
      </c>
      <c r="C156" s="27" t="str">
        <f>IFERROR(__xludf.DUMMYFUNCTION("""COMPUTED_VALUE"""),"Feiya - 1")</f>
        <v>Feiya - 1</v>
      </c>
      <c r="D156" s="14" t="str">
        <f t="shared" si="1"/>
        <v>3/19/2020|Set 3|Feiya - 1</v>
      </c>
      <c r="E156" s="14"/>
    </row>
    <row r="157" ht="15.75" customHeight="1">
      <c r="A157" s="47" t="str">
        <f>IFERROR(__xludf.DUMMYFUNCTION("""COMPUTED_VALUE"""),43909.0)</f>
        <v>3/19/2020</v>
      </c>
      <c r="B157" s="27" t="str">
        <f>IFERROR(__xludf.DUMMYFUNCTION("""COMPUTED_VALUE"""),"Set 3")</f>
        <v>Set 3</v>
      </c>
      <c r="C157" s="27" t="str">
        <f>IFERROR(__xludf.DUMMYFUNCTION("""COMPUTED_VALUE"""),"Mtex- 1")</f>
        <v>Mtex- 1</v>
      </c>
      <c r="D157" s="14" t="str">
        <f t="shared" si="1"/>
        <v>3/19/2020|Set 3|Mtex- 1</v>
      </c>
      <c r="E157" s="14"/>
    </row>
    <row r="158" ht="15.75" customHeight="1">
      <c r="A158" s="47" t="str">
        <f>IFERROR(__xludf.DUMMYFUNCTION("""COMPUTED_VALUE"""),43909.0)</f>
        <v>3/19/2020</v>
      </c>
      <c r="B158" s="27" t="str">
        <f>IFERROR(__xludf.DUMMYFUNCTION("""COMPUTED_VALUE"""),"Set 4")</f>
        <v>Set 4</v>
      </c>
      <c r="C158" s="27" t="str">
        <f>IFERROR(__xludf.DUMMYFUNCTION("""COMPUTED_VALUE"""),"24 head")</f>
        <v>24 head</v>
      </c>
      <c r="D158" s="14" t="str">
        <f t="shared" si="1"/>
        <v>3/19/2020|Set 4|24 head</v>
      </c>
      <c r="E158" s="14"/>
    </row>
    <row r="159" ht="15.75" customHeight="1">
      <c r="A159" s="47" t="str">
        <f>IFERROR(__xludf.DUMMYFUNCTION("""COMPUTED_VALUE"""),43909.0)</f>
        <v>3/19/2020</v>
      </c>
      <c r="B159" s="27" t="str">
        <f>IFERROR(__xludf.DUMMYFUNCTION("""COMPUTED_VALUE"""),"Set 4")</f>
        <v>Set 4</v>
      </c>
      <c r="C159" s="27" t="str">
        <f>IFERROR(__xludf.DUMMYFUNCTION("""COMPUTED_VALUE"""),"Feiya- 16")</f>
        <v>Feiya- 16</v>
      </c>
      <c r="D159" s="14" t="str">
        <f t="shared" si="1"/>
        <v>3/19/2020|Set 4|Feiya- 16</v>
      </c>
      <c r="E159" s="14"/>
    </row>
    <row r="160" ht="15.75" customHeight="1">
      <c r="A160" s="47" t="str">
        <f>IFERROR(__xludf.DUMMYFUNCTION("""COMPUTED_VALUE"""),43909.0)</f>
        <v>3/19/2020</v>
      </c>
      <c r="B160" s="27" t="str">
        <f>IFERROR(__xludf.DUMMYFUNCTION("""COMPUTED_VALUE"""),"Set 5")</f>
        <v>Set 5</v>
      </c>
      <c r="C160" s="27" t="str">
        <f>IFERROR(__xludf.DUMMYFUNCTION("""COMPUTED_VALUE"""),"SWF - 1")</f>
        <v>SWF - 1</v>
      </c>
      <c r="D160" s="14" t="str">
        <f t="shared" si="1"/>
        <v>3/19/2020|Set 5|SWF - 1</v>
      </c>
      <c r="E160" s="14"/>
    </row>
    <row r="161" ht="15.75" customHeight="1">
      <c r="A161" s="47" t="str">
        <f>IFERROR(__xludf.DUMMYFUNCTION("""COMPUTED_VALUE"""),43909.0)</f>
        <v>3/19/2020</v>
      </c>
      <c r="B161" s="27" t="str">
        <f>IFERROR(__xludf.DUMMYFUNCTION("""COMPUTED_VALUE"""),"Set 5")</f>
        <v>Set 5</v>
      </c>
      <c r="C161" s="27" t="str">
        <f>IFERROR(__xludf.DUMMYFUNCTION("""COMPUTED_VALUE"""),"SWF - 2")</f>
        <v>SWF - 2</v>
      </c>
      <c r="D161" s="14" t="str">
        <f t="shared" si="1"/>
        <v>3/19/2020|Set 5|SWF - 2</v>
      </c>
      <c r="E161" s="14"/>
    </row>
    <row r="162" ht="15.75" customHeight="1">
      <c r="A162" s="47"/>
      <c r="B162" s="27"/>
      <c r="C162" s="27"/>
      <c r="D162" s="14" t="str">
        <f t="shared" si="1"/>
        <v/>
      </c>
      <c r="E162" s="14"/>
    </row>
    <row r="163" ht="15.75" customHeight="1">
      <c r="A163" s="47"/>
      <c r="B163" s="27"/>
      <c r="C163" s="27"/>
      <c r="D163" s="14" t="str">
        <f t="shared" si="1"/>
        <v/>
      </c>
      <c r="E163" s="14"/>
    </row>
    <row r="164" ht="15.75" customHeight="1">
      <c r="A164" s="47"/>
      <c r="B164" s="27"/>
      <c r="C164" s="27"/>
      <c r="D164" s="14" t="str">
        <f t="shared" si="1"/>
        <v/>
      </c>
      <c r="E164" s="14"/>
    </row>
    <row r="165" ht="15.75" customHeight="1">
      <c r="A165" s="47"/>
      <c r="B165" s="27"/>
      <c r="C165" s="27"/>
      <c r="D165" s="14" t="str">
        <f t="shared" si="1"/>
        <v/>
      </c>
      <c r="E165" s="14"/>
    </row>
    <row r="166" ht="15.75" customHeight="1">
      <c r="A166" s="47"/>
      <c r="B166" s="27"/>
      <c r="C166" s="27"/>
      <c r="D166" s="14" t="str">
        <f t="shared" si="1"/>
        <v/>
      </c>
      <c r="E166" s="14"/>
    </row>
    <row r="167" ht="15.75" customHeight="1">
      <c r="A167" s="47"/>
      <c r="B167" s="27"/>
      <c r="C167" s="27"/>
      <c r="D167" s="14" t="str">
        <f t="shared" si="1"/>
        <v/>
      </c>
      <c r="E167" s="14"/>
    </row>
    <row r="168" ht="15.75" customHeight="1">
      <c r="A168" s="47"/>
      <c r="B168" s="27"/>
      <c r="C168" s="27"/>
      <c r="D168" s="14" t="str">
        <f t="shared" si="1"/>
        <v/>
      </c>
      <c r="E168" s="14"/>
    </row>
    <row r="169" ht="15.75" customHeight="1">
      <c r="A169" s="47"/>
      <c r="B169" s="27"/>
      <c r="C169" s="27"/>
      <c r="D169" s="14" t="str">
        <f t="shared" si="1"/>
        <v/>
      </c>
      <c r="E169" s="14"/>
    </row>
    <row r="170" ht="15.75" customHeight="1">
      <c r="A170" s="47"/>
      <c r="B170" s="27"/>
      <c r="C170" s="27"/>
      <c r="D170" s="14" t="str">
        <f t="shared" si="1"/>
        <v/>
      </c>
      <c r="E170" s="14"/>
    </row>
    <row r="171" ht="15.75" customHeight="1">
      <c r="A171" s="47"/>
      <c r="B171" s="27"/>
      <c r="C171" s="27"/>
      <c r="D171" s="14" t="str">
        <f t="shared" si="1"/>
        <v/>
      </c>
      <c r="E171" s="14"/>
    </row>
    <row r="172" ht="15.75" customHeight="1">
      <c r="A172" s="47"/>
      <c r="B172" s="27"/>
      <c r="C172" s="27"/>
      <c r="D172" s="14" t="str">
        <f t="shared" si="1"/>
        <v/>
      </c>
      <c r="E172" s="14"/>
    </row>
    <row r="173" ht="15.75" customHeight="1">
      <c r="A173" s="47"/>
      <c r="B173" s="27"/>
      <c r="C173" s="27"/>
      <c r="D173" s="14" t="str">
        <f t="shared" si="1"/>
        <v/>
      </c>
      <c r="E173" s="14"/>
    </row>
    <row r="174" ht="15.75" customHeight="1">
      <c r="A174" s="47"/>
      <c r="B174" s="27"/>
      <c r="C174" s="27"/>
      <c r="D174" s="14" t="str">
        <f t="shared" si="1"/>
        <v/>
      </c>
      <c r="E174" s="14"/>
    </row>
    <row r="175" ht="15.75" customHeight="1">
      <c r="A175" s="47"/>
      <c r="B175" s="27"/>
      <c r="C175" s="27"/>
      <c r="D175" s="14" t="str">
        <f t="shared" si="1"/>
        <v/>
      </c>
      <c r="E175" s="14"/>
    </row>
    <row r="176" ht="15.75" customHeight="1">
      <c r="A176" s="47"/>
      <c r="B176" s="27"/>
      <c r="C176" s="27"/>
      <c r="D176" s="14" t="str">
        <f t="shared" si="1"/>
        <v/>
      </c>
      <c r="E176" s="14"/>
    </row>
    <row r="177" ht="15.75" customHeight="1">
      <c r="A177" s="47"/>
      <c r="B177" s="27"/>
      <c r="C177" s="27"/>
      <c r="D177" s="14" t="str">
        <f t="shared" si="1"/>
        <v/>
      </c>
      <c r="E177" s="14"/>
    </row>
    <row r="178" ht="15.75" customHeight="1">
      <c r="A178" s="47"/>
      <c r="B178" s="27"/>
      <c r="C178" s="27"/>
      <c r="D178" s="14" t="str">
        <f t="shared" si="1"/>
        <v/>
      </c>
      <c r="E178" s="14"/>
    </row>
    <row r="179" ht="15.75" customHeight="1">
      <c r="A179" s="47"/>
      <c r="B179" s="27"/>
      <c r="C179" s="27"/>
      <c r="D179" s="14" t="str">
        <f t="shared" si="1"/>
        <v/>
      </c>
      <c r="E179" s="14"/>
    </row>
    <row r="180" ht="15.75" customHeight="1">
      <c r="A180" s="47"/>
      <c r="B180" s="27"/>
      <c r="C180" s="27"/>
      <c r="D180" s="14" t="str">
        <f t="shared" si="1"/>
        <v/>
      </c>
      <c r="E180" s="14"/>
    </row>
    <row r="181" ht="15.75" customHeight="1">
      <c r="A181" s="47"/>
      <c r="B181" s="27"/>
      <c r="C181" s="27"/>
      <c r="D181" s="14" t="str">
        <f t="shared" si="1"/>
        <v/>
      </c>
      <c r="E181" s="14"/>
    </row>
    <row r="182" ht="15.75" customHeight="1">
      <c r="A182" s="47"/>
      <c r="B182" s="27"/>
      <c r="C182" s="27"/>
      <c r="D182" s="14" t="str">
        <f t="shared" si="1"/>
        <v/>
      </c>
      <c r="E182" s="14"/>
    </row>
    <row r="183" ht="15.75" customHeight="1">
      <c r="A183" s="47"/>
      <c r="B183" s="27"/>
      <c r="C183" s="27"/>
      <c r="D183" s="14" t="str">
        <f t="shared" si="1"/>
        <v/>
      </c>
      <c r="E183" s="14"/>
    </row>
    <row r="184" ht="15.75" customHeight="1">
      <c r="A184" s="47"/>
      <c r="B184" s="27"/>
      <c r="C184" s="27"/>
      <c r="D184" s="14" t="str">
        <f t="shared" si="1"/>
        <v/>
      </c>
      <c r="E184" s="14"/>
    </row>
    <row r="185" ht="15.75" customHeight="1">
      <c r="A185" s="47"/>
      <c r="B185" s="27"/>
      <c r="C185" s="27"/>
      <c r="D185" s="14" t="str">
        <f t="shared" si="1"/>
        <v/>
      </c>
      <c r="E185" s="14"/>
    </row>
    <row r="186" ht="15.75" customHeight="1">
      <c r="A186" s="47"/>
      <c r="B186" s="27"/>
      <c r="C186" s="27"/>
      <c r="D186" s="14" t="str">
        <f t="shared" si="1"/>
        <v/>
      </c>
      <c r="E186" s="14"/>
    </row>
    <row r="187" ht="15.75" customHeight="1">
      <c r="A187" s="47"/>
      <c r="B187" s="27"/>
      <c r="C187" s="27"/>
      <c r="D187" s="14" t="str">
        <f t="shared" si="1"/>
        <v/>
      </c>
      <c r="E187" s="14"/>
    </row>
    <row r="188" ht="15.75" customHeight="1">
      <c r="A188" s="47"/>
      <c r="B188" s="27"/>
      <c r="C188" s="27"/>
      <c r="D188" s="14" t="str">
        <f t="shared" si="1"/>
        <v/>
      </c>
      <c r="E188" s="14"/>
    </row>
    <row r="189" ht="15.75" customHeight="1">
      <c r="A189" s="47"/>
      <c r="B189" s="27"/>
      <c r="C189" s="27"/>
      <c r="D189" s="14" t="str">
        <f t="shared" si="1"/>
        <v/>
      </c>
      <c r="E189" s="14"/>
    </row>
    <row r="190" ht="15.75" customHeight="1">
      <c r="A190" s="47"/>
      <c r="B190" s="27"/>
      <c r="C190" s="27"/>
      <c r="D190" s="14" t="str">
        <f t="shared" si="1"/>
        <v/>
      </c>
      <c r="E190" s="14"/>
    </row>
    <row r="191" ht="15.75" customHeight="1">
      <c r="A191" s="47"/>
      <c r="B191" s="27"/>
      <c r="C191" s="27"/>
      <c r="D191" s="14" t="str">
        <f t="shared" si="1"/>
        <v/>
      </c>
      <c r="E191" s="14"/>
    </row>
    <row r="192" ht="15.75" customHeight="1">
      <c r="A192" s="47"/>
      <c r="B192" s="27"/>
      <c r="C192" s="27"/>
      <c r="D192" s="14" t="str">
        <f t="shared" si="1"/>
        <v/>
      </c>
      <c r="E192" s="14"/>
    </row>
    <row r="193" ht="15.75" customHeight="1">
      <c r="A193" s="47"/>
      <c r="B193" s="27"/>
      <c r="C193" s="27"/>
      <c r="D193" s="14" t="str">
        <f t="shared" si="1"/>
        <v/>
      </c>
      <c r="E193" s="14"/>
    </row>
    <row r="194" ht="15.75" customHeight="1">
      <c r="A194" s="47"/>
      <c r="B194" s="27"/>
      <c r="C194" s="27"/>
      <c r="D194" s="14" t="str">
        <f t="shared" si="1"/>
        <v/>
      </c>
      <c r="E194" s="14"/>
    </row>
    <row r="195" ht="15.75" customHeight="1">
      <c r="A195" s="47"/>
      <c r="B195" s="27"/>
      <c r="C195" s="27"/>
      <c r="D195" s="14" t="str">
        <f t="shared" si="1"/>
        <v/>
      </c>
      <c r="E195" s="14"/>
    </row>
    <row r="196" ht="15.75" customHeight="1">
      <c r="A196" s="47"/>
      <c r="B196" s="27"/>
      <c r="C196" s="27"/>
      <c r="D196" s="14" t="str">
        <f t="shared" si="1"/>
        <v/>
      </c>
      <c r="E196" s="14"/>
    </row>
    <row r="197" ht="15.75" customHeight="1">
      <c r="A197" s="47"/>
      <c r="B197" s="27"/>
      <c r="C197" s="27"/>
      <c r="D197" s="14" t="str">
        <f t="shared" si="1"/>
        <v/>
      </c>
      <c r="E197" s="14"/>
    </row>
    <row r="198" ht="15.75" customHeight="1">
      <c r="A198" s="47"/>
      <c r="B198" s="27"/>
      <c r="C198" s="27"/>
      <c r="D198" s="14" t="str">
        <f t="shared" si="1"/>
        <v/>
      </c>
      <c r="E198" s="14"/>
    </row>
    <row r="199" ht="15.75" customHeight="1">
      <c r="A199" s="47"/>
      <c r="B199" s="27"/>
      <c r="C199" s="27"/>
      <c r="D199" s="14" t="str">
        <f t="shared" si="1"/>
        <v/>
      </c>
      <c r="E199" s="14"/>
    </row>
    <row r="200" ht="15.75" customHeight="1">
      <c r="A200" s="47"/>
      <c r="B200" s="27"/>
      <c r="C200" s="27"/>
      <c r="D200" s="14" t="str">
        <f t="shared" si="1"/>
        <v/>
      </c>
      <c r="E200" s="14"/>
    </row>
    <row r="201" ht="15.75" customHeight="1">
      <c r="A201" s="47"/>
      <c r="B201" s="27"/>
      <c r="C201" s="27"/>
      <c r="D201" s="14" t="str">
        <f t="shared" si="1"/>
        <v/>
      </c>
      <c r="E201" s="14"/>
    </row>
    <row r="202" ht="15.75" customHeight="1">
      <c r="A202" s="47"/>
      <c r="B202" s="27"/>
      <c r="C202" s="27"/>
      <c r="D202" s="14" t="str">
        <f t="shared" si="1"/>
        <v/>
      </c>
      <c r="E202" s="14"/>
    </row>
    <row r="203" ht="15.75" customHeight="1">
      <c r="A203" s="47"/>
      <c r="B203" s="27"/>
      <c r="C203" s="27"/>
      <c r="D203" s="14" t="str">
        <f t="shared" si="1"/>
        <v/>
      </c>
      <c r="E203" s="14"/>
    </row>
    <row r="204" ht="15.75" customHeight="1">
      <c r="A204" s="47"/>
      <c r="B204" s="27"/>
      <c r="C204" s="27"/>
      <c r="D204" s="14" t="str">
        <f t="shared" si="1"/>
        <v/>
      </c>
      <c r="E204" s="14"/>
    </row>
    <row r="205" ht="15.75" customHeight="1">
      <c r="A205" s="47"/>
      <c r="B205" s="27"/>
      <c r="C205" s="27"/>
      <c r="D205" s="14" t="str">
        <f t="shared" si="1"/>
        <v/>
      </c>
      <c r="E205" s="14"/>
    </row>
    <row r="206" ht="15.75" customHeight="1">
      <c r="A206" s="47"/>
      <c r="B206" s="27"/>
      <c r="C206" s="27"/>
      <c r="D206" s="14" t="str">
        <f t="shared" si="1"/>
        <v/>
      </c>
      <c r="E206" s="14"/>
    </row>
    <row r="207" ht="15.75" customHeight="1">
      <c r="A207" s="47"/>
      <c r="B207" s="27"/>
      <c r="C207" s="27"/>
      <c r="D207" s="14" t="str">
        <f t="shared" si="1"/>
        <v/>
      </c>
      <c r="E207" s="14"/>
    </row>
    <row r="208" ht="15.75" customHeight="1">
      <c r="A208" s="47"/>
      <c r="B208" s="27"/>
      <c r="C208" s="27"/>
      <c r="D208" s="14" t="str">
        <f t="shared" si="1"/>
        <v/>
      </c>
      <c r="E208" s="14"/>
    </row>
    <row r="209" ht="15.75" customHeight="1">
      <c r="A209" s="47"/>
      <c r="B209" s="27"/>
      <c r="C209" s="27"/>
      <c r="D209" s="14" t="str">
        <f t="shared" si="1"/>
        <v/>
      </c>
      <c r="E209" s="14"/>
    </row>
    <row r="210" ht="15.75" customHeight="1">
      <c r="A210" s="47"/>
      <c r="B210" s="27"/>
      <c r="C210" s="27"/>
      <c r="D210" s="14" t="str">
        <f t="shared" si="1"/>
        <v/>
      </c>
      <c r="E210" s="14"/>
    </row>
    <row r="211" ht="15.75" customHeight="1">
      <c r="A211" s="47"/>
      <c r="B211" s="27"/>
      <c r="C211" s="27"/>
      <c r="D211" s="14" t="str">
        <f t="shared" si="1"/>
        <v/>
      </c>
      <c r="E211" s="14"/>
    </row>
    <row r="212" ht="15.75" customHeight="1">
      <c r="A212" s="47"/>
      <c r="B212" s="27"/>
      <c r="C212" s="27"/>
      <c r="D212" s="14" t="str">
        <f t="shared" si="1"/>
        <v/>
      </c>
      <c r="E212" s="14"/>
    </row>
    <row r="213" ht="15.75" customHeight="1">
      <c r="A213" s="47"/>
      <c r="B213" s="27"/>
      <c r="C213" s="27"/>
      <c r="D213" s="14" t="str">
        <f t="shared" si="1"/>
        <v/>
      </c>
      <c r="E213" s="14"/>
    </row>
    <row r="214" ht="15.75" customHeight="1">
      <c r="A214" s="47"/>
      <c r="B214" s="27"/>
      <c r="C214" s="27"/>
      <c r="D214" s="14" t="str">
        <f t="shared" si="1"/>
        <v/>
      </c>
      <c r="E214" s="14"/>
    </row>
    <row r="215" ht="15.75" customHeight="1">
      <c r="A215" s="47"/>
      <c r="B215" s="27"/>
      <c r="C215" s="27"/>
      <c r="D215" s="14" t="str">
        <f t="shared" si="1"/>
        <v/>
      </c>
      <c r="E215" s="14"/>
    </row>
    <row r="216" ht="15.75" customHeight="1">
      <c r="A216" s="47"/>
      <c r="B216" s="27"/>
      <c r="C216" s="27"/>
      <c r="D216" s="14" t="str">
        <f t="shared" si="1"/>
        <v/>
      </c>
      <c r="E216" s="14"/>
    </row>
    <row r="217" ht="15.75" customHeight="1">
      <c r="A217" s="47"/>
      <c r="B217" s="27"/>
      <c r="C217" s="27"/>
      <c r="D217" s="14" t="str">
        <f t="shared" si="1"/>
        <v/>
      </c>
      <c r="E217" s="14"/>
    </row>
    <row r="218" ht="15.75" customHeight="1">
      <c r="A218" s="47"/>
      <c r="B218" s="27"/>
      <c r="C218" s="27"/>
      <c r="D218" s="14" t="str">
        <f t="shared" si="1"/>
        <v/>
      </c>
      <c r="E218" s="14"/>
    </row>
    <row r="219" ht="15.75" customHeight="1">
      <c r="A219" s="47"/>
      <c r="B219" s="27"/>
      <c r="C219" s="27"/>
      <c r="D219" s="14" t="str">
        <f t="shared" si="1"/>
        <v/>
      </c>
      <c r="E219" s="14"/>
    </row>
    <row r="220" ht="15.75" customHeight="1">
      <c r="A220" s="47"/>
      <c r="B220" s="27"/>
      <c r="C220" s="27"/>
      <c r="D220" s="14" t="str">
        <f t="shared" si="1"/>
        <v/>
      </c>
      <c r="E220" s="14"/>
    </row>
    <row r="221" ht="15.75" customHeight="1">
      <c r="A221" s="47"/>
      <c r="B221" s="27"/>
      <c r="C221" s="27"/>
      <c r="D221" s="14" t="str">
        <f t="shared" si="1"/>
        <v/>
      </c>
      <c r="E221" s="14"/>
    </row>
    <row r="222" ht="15.75" customHeight="1">
      <c r="A222" s="47"/>
      <c r="B222" s="27"/>
      <c r="C222" s="27"/>
      <c r="D222" s="14" t="str">
        <f t="shared" si="1"/>
        <v/>
      </c>
      <c r="E222" s="14"/>
    </row>
    <row r="223" ht="15.75" customHeight="1">
      <c r="A223" s="47"/>
      <c r="B223" s="27"/>
      <c r="C223" s="27"/>
      <c r="D223" s="14" t="str">
        <f t="shared" si="1"/>
        <v/>
      </c>
      <c r="E223" s="14"/>
    </row>
    <row r="224" ht="15.75" customHeight="1">
      <c r="A224" s="47"/>
      <c r="B224" s="27"/>
      <c r="C224" s="27"/>
      <c r="D224" s="14" t="str">
        <f t="shared" si="1"/>
        <v/>
      </c>
      <c r="E224" s="14"/>
    </row>
    <row r="225" ht="15.75" customHeight="1">
      <c r="A225" s="47"/>
      <c r="B225" s="27"/>
      <c r="C225" s="27"/>
      <c r="D225" s="14" t="str">
        <f t="shared" si="1"/>
        <v/>
      </c>
      <c r="E225" s="14"/>
    </row>
    <row r="226" ht="15.75" customHeight="1">
      <c r="A226" s="47"/>
      <c r="B226" s="27"/>
      <c r="C226" s="27"/>
      <c r="D226" s="14" t="str">
        <f t="shared" si="1"/>
        <v/>
      </c>
      <c r="E226" s="14"/>
    </row>
    <row r="227" ht="15.75" customHeight="1">
      <c r="A227" s="47"/>
      <c r="B227" s="27"/>
      <c r="C227" s="27"/>
      <c r="D227" s="14" t="str">
        <f t="shared" si="1"/>
        <v/>
      </c>
      <c r="E227" s="14"/>
    </row>
    <row r="228" ht="15.75" customHeight="1">
      <c r="A228" s="47"/>
      <c r="B228" s="27"/>
      <c r="C228" s="27"/>
      <c r="D228" s="14" t="str">
        <f t="shared" si="1"/>
        <v/>
      </c>
      <c r="E228" s="14"/>
    </row>
    <row r="229" ht="15.75" customHeight="1">
      <c r="A229" s="47"/>
      <c r="B229" s="27"/>
      <c r="C229" s="27"/>
      <c r="D229" s="14" t="str">
        <f t="shared" si="1"/>
        <v/>
      </c>
      <c r="E229" s="14"/>
    </row>
    <row r="230" ht="15.75" customHeight="1">
      <c r="A230" s="47"/>
      <c r="B230" s="27"/>
      <c r="C230" s="27"/>
      <c r="D230" s="14" t="str">
        <f t="shared" si="1"/>
        <v/>
      </c>
      <c r="E230" s="14"/>
    </row>
    <row r="231" ht="15.75" customHeight="1">
      <c r="A231" s="47"/>
      <c r="B231" s="27"/>
      <c r="C231" s="27"/>
      <c r="D231" s="14" t="str">
        <f t="shared" si="1"/>
        <v/>
      </c>
      <c r="E231" s="14"/>
    </row>
    <row r="232" ht="15.75" customHeight="1">
      <c r="A232" s="47"/>
      <c r="B232" s="27"/>
      <c r="C232" s="27"/>
      <c r="D232" s="14" t="str">
        <f t="shared" si="1"/>
        <v/>
      </c>
      <c r="E232" s="14"/>
    </row>
    <row r="233" ht="15.75" customHeight="1">
      <c r="A233" s="47"/>
      <c r="B233" s="27"/>
      <c r="C233" s="27"/>
      <c r="D233" s="14" t="str">
        <f t="shared" si="1"/>
        <v/>
      </c>
      <c r="E233" s="14"/>
    </row>
    <row r="234" ht="15.75" customHeight="1">
      <c r="A234" s="47"/>
      <c r="B234" s="27"/>
      <c r="C234" s="27"/>
      <c r="D234" s="14" t="str">
        <f t="shared" si="1"/>
        <v/>
      </c>
      <c r="E234" s="14"/>
    </row>
    <row r="235" ht="15.75" customHeight="1">
      <c r="A235" s="47"/>
      <c r="B235" s="27"/>
      <c r="C235" s="27"/>
      <c r="D235" s="14" t="str">
        <f t="shared" si="1"/>
        <v/>
      </c>
      <c r="E235" s="14"/>
    </row>
    <row r="236" ht="15.75" customHeight="1">
      <c r="A236" s="47"/>
      <c r="B236" s="27"/>
      <c r="C236" s="27"/>
      <c r="D236" s="14" t="str">
        <f t="shared" si="1"/>
        <v/>
      </c>
      <c r="E236" s="14"/>
    </row>
    <row r="237" ht="15.75" customHeight="1">
      <c r="A237" s="47"/>
      <c r="B237" s="27"/>
      <c r="C237" s="27"/>
      <c r="D237" s="14" t="str">
        <f t="shared" si="1"/>
        <v/>
      </c>
      <c r="E237" s="14"/>
    </row>
    <row r="238" ht="15.75" customHeight="1">
      <c r="A238" s="47"/>
      <c r="B238" s="27"/>
      <c r="C238" s="27"/>
      <c r="D238" s="14" t="str">
        <f t="shared" si="1"/>
        <v/>
      </c>
      <c r="E238" s="14"/>
    </row>
    <row r="239" ht="15.75" customHeight="1">
      <c r="A239" s="47"/>
      <c r="B239" s="27"/>
      <c r="C239" s="27"/>
      <c r="D239" s="14" t="str">
        <f t="shared" si="1"/>
        <v/>
      </c>
      <c r="E239" s="14"/>
    </row>
    <row r="240" ht="15.75" customHeight="1">
      <c r="A240" s="47"/>
      <c r="B240" s="27"/>
      <c r="C240" s="27"/>
      <c r="D240" s="14" t="str">
        <f t="shared" si="1"/>
        <v/>
      </c>
      <c r="E240" s="14"/>
    </row>
    <row r="241" ht="15.75" customHeight="1">
      <c r="A241" s="47"/>
      <c r="B241" s="27"/>
      <c r="C241" s="27"/>
      <c r="D241" s="14" t="str">
        <f t="shared" si="1"/>
        <v/>
      </c>
      <c r="E241" s="14"/>
    </row>
    <row r="242" ht="15.75" customHeight="1">
      <c r="A242" s="47"/>
      <c r="B242" s="27"/>
      <c r="C242" s="27"/>
      <c r="D242" s="14" t="str">
        <f t="shared" si="1"/>
        <v/>
      </c>
      <c r="E242" s="14"/>
    </row>
    <row r="243" ht="15.75" customHeight="1">
      <c r="A243" s="47"/>
      <c r="B243" s="27"/>
      <c r="C243" s="27"/>
      <c r="D243" s="14" t="str">
        <f t="shared" si="1"/>
        <v/>
      </c>
      <c r="E243" s="14"/>
    </row>
    <row r="244" ht="15.75" customHeight="1">
      <c r="A244" s="47"/>
      <c r="B244" s="27"/>
      <c r="C244" s="27"/>
      <c r="D244" s="14" t="str">
        <f t="shared" si="1"/>
        <v/>
      </c>
      <c r="E244" s="14"/>
    </row>
    <row r="245" ht="15.75" customHeight="1">
      <c r="A245" s="47"/>
      <c r="B245" s="27"/>
      <c r="C245" s="27"/>
      <c r="D245" s="14" t="str">
        <f t="shared" si="1"/>
        <v/>
      </c>
      <c r="E245" s="14"/>
    </row>
    <row r="246" ht="15.75" customHeight="1">
      <c r="A246" s="47"/>
      <c r="B246" s="27"/>
      <c r="C246" s="27"/>
      <c r="D246" s="14" t="str">
        <f t="shared" si="1"/>
        <v/>
      </c>
      <c r="E246" s="14"/>
    </row>
    <row r="247" ht="15.75" customHeight="1">
      <c r="A247" s="47"/>
      <c r="B247" s="27"/>
      <c r="C247" s="27"/>
      <c r="D247" s="14" t="str">
        <f t="shared" si="1"/>
        <v/>
      </c>
      <c r="E247" s="14"/>
    </row>
    <row r="248" ht="15.75" customHeight="1">
      <c r="A248" s="47"/>
      <c r="B248" s="27"/>
      <c r="C248" s="27"/>
      <c r="D248" s="14" t="str">
        <f t="shared" si="1"/>
        <v/>
      </c>
      <c r="E248" s="14"/>
    </row>
    <row r="249" ht="15.75" customHeight="1">
      <c r="A249" s="47"/>
      <c r="B249" s="27"/>
      <c r="C249" s="27"/>
      <c r="D249" s="14" t="str">
        <f t="shared" si="1"/>
        <v/>
      </c>
      <c r="E249" s="14"/>
    </row>
    <row r="250" ht="15.75" customHeight="1">
      <c r="A250" s="47"/>
      <c r="B250" s="27"/>
      <c r="C250" s="27"/>
      <c r="D250" s="14" t="str">
        <f t="shared" si="1"/>
        <v/>
      </c>
      <c r="E250" s="14"/>
    </row>
    <row r="251" ht="15.75" customHeight="1">
      <c r="A251" s="47"/>
      <c r="B251" s="27"/>
      <c r="C251" s="27"/>
      <c r="D251" s="14" t="str">
        <f t="shared" si="1"/>
        <v/>
      </c>
      <c r="E251" s="14"/>
    </row>
    <row r="252" ht="15.75" customHeight="1">
      <c r="A252" s="47"/>
      <c r="B252" s="27"/>
      <c r="C252" s="27"/>
      <c r="D252" s="14" t="str">
        <f t="shared" si="1"/>
        <v/>
      </c>
      <c r="E252" s="14"/>
    </row>
    <row r="253" ht="15.75" customHeight="1">
      <c r="A253" s="47"/>
      <c r="B253" s="27"/>
      <c r="C253" s="27"/>
      <c r="D253" s="14" t="str">
        <f t="shared" si="1"/>
        <v/>
      </c>
      <c r="E253" s="14"/>
    </row>
    <row r="254" ht="15.75" customHeight="1">
      <c r="A254" s="47"/>
      <c r="B254" s="27"/>
      <c r="C254" s="27"/>
      <c r="D254" s="14" t="str">
        <f t="shared" si="1"/>
        <v/>
      </c>
      <c r="E254" s="14"/>
    </row>
    <row r="255" ht="15.75" customHeight="1">
      <c r="A255" s="47"/>
      <c r="B255" s="27"/>
      <c r="C255" s="27"/>
      <c r="D255" s="14" t="str">
        <f t="shared" si="1"/>
        <v/>
      </c>
      <c r="E255" s="14"/>
    </row>
    <row r="256" ht="15.75" customHeight="1">
      <c r="A256" s="47"/>
      <c r="B256" s="27"/>
      <c r="C256" s="27"/>
      <c r="D256" s="14" t="str">
        <f t="shared" si="1"/>
        <v/>
      </c>
      <c r="E256" s="14"/>
    </row>
    <row r="257" ht="15.75" customHeight="1">
      <c r="A257" s="47"/>
      <c r="B257" s="27"/>
      <c r="C257" s="27"/>
      <c r="D257" s="14" t="str">
        <f t="shared" si="1"/>
        <v/>
      </c>
      <c r="E257" s="14"/>
    </row>
    <row r="258" ht="15.75" customHeight="1">
      <c r="A258" s="47"/>
      <c r="B258" s="27"/>
      <c r="C258" s="27"/>
      <c r="D258" s="14" t="str">
        <f t="shared" si="1"/>
        <v/>
      </c>
      <c r="E258" s="14"/>
    </row>
    <row r="259" ht="15.75" customHeight="1">
      <c r="A259" s="47"/>
      <c r="B259" s="27"/>
      <c r="C259" s="27"/>
      <c r="D259" s="14" t="str">
        <f t="shared" si="1"/>
        <v/>
      </c>
      <c r="E259" s="14"/>
    </row>
    <row r="260" ht="15.75" customHeight="1">
      <c r="A260" s="47"/>
      <c r="B260" s="27"/>
      <c r="C260" s="27"/>
      <c r="D260" s="14" t="str">
        <f t="shared" si="1"/>
        <v/>
      </c>
      <c r="E260" s="14"/>
    </row>
    <row r="261" ht="15.75" customHeight="1">
      <c r="A261" s="47"/>
      <c r="B261" s="27"/>
      <c r="C261" s="27"/>
      <c r="D261" s="14" t="str">
        <f t="shared" si="1"/>
        <v/>
      </c>
      <c r="E261" s="14"/>
    </row>
    <row r="262" ht="15.75" customHeight="1">
      <c r="A262" s="47"/>
      <c r="B262" s="27"/>
      <c r="C262" s="27"/>
      <c r="D262" s="14" t="str">
        <f t="shared" si="1"/>
        <v/>
      </c>
      <c r="E262" s="14"/>
    </row>
    <row r="263" ht="15.75" customHeight="1">
      <c r="A263" s="47"/>
      <c r="B263" s="27"/>
      <c r="C263" s="27"/>
      <c r="D263" s="14" t="str">
        <f t="shared" si="1"/>
        <v/>
      </c>
      <c r="E263" s="14"/>
    </row>
    <row r="264" ht="15.75" customHeight="1">
      <c r="A264" s="47"/>
      <c r="B264" s="27"/>
      <c r="C264" s="27"/>
      <c r="D264" s="14" t="str">
        <f t="shared" si="1"/>
        <v/>
      </c>
      <c r="E264" s="14"/>
    </row>
    <row r="265" ht="15.75" customHeight="1">
      <c r="A265" s="47"/>
      <c r="B265" s="27"/>
      <c r="C265" s="27"/>
      <c r="D265" s="14" t="str">
        <f t="shared" si="1"/>
        <v/>
      </c>
      <c r="E265" s="14"/>
    </row>
    <row r="266" ht="15.75" customHeight="1">
      <c r="A266" s="47"/>
      <c r="B266" s="27"/>
      <c r="C266" s="27"/>
      <c r="D266" s="14" t="str">
        <f t="shared" si="1"/>
        <v/>
      </c>
      <c r="E266" s="14"/>
    </row>
    <row r="267" ht="15.75" customHeight="1">
      <c r="A267" s="47"/>
      <c r="B267" s="27"/>
      <c r="C267" s="27"/>
      <c r="D267" s="14" t="str">
        <f t="shared" si="1"/>
        <v/>
      </c>
      <c r="E267" s="14"/>
    </row>
    <row r="268" ht="15.75" customHeight="1">
      <c r="A268" s="47"/>
      <c r="B268" s="27"/>
      <c r="C268" s="27"/>
      <c r="D268" s="14" t="str">
        <f t="shared" si="1"/>
        <v/>
      </c>
      <c r="E268" s="14"/>
    </row>
    <row r="269" ht="15.75" customHeight="1">
      <c r="A269" s="47"/>
      <c r="B269" s="27"/>
      <c r="C269" s="27"/>
      <c r="D269" s="14" t="str">
        <f t="shared" si="1"/>
        <v/>
      </c>
      <c r="E269" s="14"/>
    </row>
    <row r="270" ht="15.75" customHeight="1">
      <c r="A270" s="47"/>
      <c r="B270" s="27"/>
      <c r="C270" s="27"/>
      <c r="D270" s="14" t="str">
        <f t="shared" si="1"/>
        <v/>
      </c>
      <c r="E270" s="14"/>
    </row>
    <row r="271" ht="15.75" customHeight="1">
      <c r="A271" s="47"/>
      <c r="B271" s="27"/>
      <c r="C271" s="27"/>
      <c r="D271" s="14" t="str">
        <f t="shared" si="1"/>
        <v/>
      </c>
      <c r="E271" s="14"/>
    </row>
    <row r="272" ht="15.75" customHeight="1">
      <c r="A272" s="47"/>
      <c r="B272" s="27"/>
      <c r="C272" s="27"/>
      <c r="D272" s="14" t="str">
        <f t="shared" si="1"/>
        <v/>
      </c>
      <c r="E272" s="14"/>
    </row>
    <row r="273" ht="15.75" customHeight="1">
      <c r="A273" s="47"/>
      <c r="B273" s="27"/>
      <c r="C273" s="27"/>
      <c r="D273" s="14" t="str">
        <f t="shared" si="1"/>
        <v/>
      </c>
      <c r="E273" s="14"/>
    </row>
    <row r="274" ht="15.75" customHeight="1">
      <c r="A274" s="47"/>
      <c r="B274" s="27"/>
      <c r="C274" s="27"/>
      <c r="D274" s="14" t="str">
        <f t="shared" si="1"/>
        <v/>
      </c>
      <c r="E274" s="14"/>
    </row>
    <row r="275" ht="15.75" customHeight="1">
      <c r="A275" s="47"/>
      <c r="B275" s="27"/>
      <c r="C275" s="27"/>
      <c r="D275" s="14" t="str">
        <f t="shared" si="1"/>
        <v/>
      </c>
      <c r="E275" s="14"/>
    </row>
    <row r="276" ht="15.75" customHeight="1">
      <c r="A276" s="47"/>
      <c r="B276" s="27"/>
      <c r="C276" s="27"/>
      <c r="D276" s="14" t="str">
        <f t="shared" si="1"/>
        <v/>
      </c>
      <c r="E276" s="14"/>
    </row>
    <row r="277" ht="15.75" customHeight="1">
      <c r="A277" s="47"/>
      <c r="B277" s="27"/>
      <c r="C277" s="27"/>
      <c r="D277" s="14" t="str">
        <f t="shared" si="1"/>
        <v/>
      </c>
      <c r="E277" s="14"/>
    </row>
    <row r="278" ht="15.75" customHeight="1">
      <c r="A278" s="47"/>
      <c r="B278" s="27"/>
      <c r="C278" s="27"/>
      <c r="D278" s="14" t="str">
        <f t="shared" si="1"/>
        <v/>
      </c>
      <c r="E278" s="14"/>
    </row>
    <row r="279" ht="15.75" customHeight="1">
      <c r="A279" s="47"/>
      <c r="B279" s="27"/>
      <c r="C279" s="27"/>
      <c r="D279" s="14" t="str">
        <f t="shared" si="1"/>
        <v/>
      </c>
      <c r="E279" s="14"/>
    </row>
    <row r="280" ht="15.75" customHeight="1">
      <c r="A280" s="47"/>
      <c r="B280" s="27"/>
      <c r="C280" s="27"/>
      <c r="D280" s="14" t="str">
        <f t="shared" si="1"/>
        <v/>
      </c>
      <c r="E280" s="14"/>
    </row>
    <row r="281" ht="15.75" customHeight="1">
      <c r="A281" s="47"/>
      <c r="B281" s="27"/>
      <c r="C281" s="27"/>
      <c r="D281" s="14" t="str">
        <f t="shared" si="1"/>
        <v/>
      </c>
      <c r="E281" s="14"/>
    </row>
    <row r="282" ht="15.75" customHeight="1">
      <c r="A282" s="47"/>
      <c r="B282" s="27"/>
      <c r="C282" s="27"/>
      <c r="D282" s="14" t="str">
        <f t="shared" si="1"/>
        <v/>
      </c>
      <c r="E282" s="14"/>
    </row>
    <row r="283" ht="15.75" customHeight="1">
      <c r="A283" s="47"/>
      <c r="B283" s="27"/>
      <c r="C283" s="27"/>
      <c r="D283" s="14" t="str">
        <f t="shared" si="1"/>
        <v/>
      </c>
      <c r="E283" s="14"/>
    </row>
    <row r="284" ht="15.75" customHeight="1">
      <c r="A284" s="47"/>
      <c r="B284" s="27"/>
      <c r="C284" s="27"/>
      <c r="D284" s="14" t="str">
        <f t="shared" si="1"/>
        <v/>
      </c>
      <c r="E284" s="14"/>
    </row>
    <row r="285" ht="15.75" customHeight="1">
      <c r="A285" s="47"/>
      <c r="B285" s="27"/>
      <c r="C285" s="27"/>
      <c r="D285" s="14" t="str">
        <f t="shared" si="1"/>
        <v/>
      </c>
      <c r="E285" s="14"/>
    </row>
    <row r="286" ht="15.75" customHeight="1">
      <c r="A286" s="47"/>
      <c r="B286" s="27"/>
      <c r="C286" s="27"/>
      <c r="D286" s="14" t="str">
        <f t="shared" si="1"/>
        <v/>
      </c>
      <c r="E286" s="14"/>
    </row>
    <row r="287" ht="15.75" customHeight="1">
      <c r="A287" s="47"/>
      <c r="B287" s="27"/>
      <c r="C287" s="27"/>
      <c r="D287" s="14" t="str">
        <f t="shared" si="1"/>
        <v/>
      </c>
      <c r="E287" s="14"/>
    </row>
    <row r="288" ht="15.75" customHeight="1">
      <c r="A288" s="47"/>
      <c r="B288" s="27"/>
      <c r="C288" s="27"/>
      <c r="D288" s="14" t="str">
        <f t="shared" si="1"/>
        <v/>
      </c>
      <c r="E288" s="14"/>
    </row>
    <row r="289" ht="15.75" customHeight="1">
      <c r="A289" s="47"/>
      <c r="B289" s="27"/>
      <c r="C289" s="27"/>
      <c r="D289" s="14" t="str">
        <f t="shared" si="1"/>
        <v/>
      </c>
      <c r="E289" s="14"/>
    </row>
    <row r="290" ht="15.75" customHeight="1">
      <c r="A290" s="47"/>
      <c r="B290" s="27"/>
      <c r="C290" s="27"/>
      <c r="D290" s="14" t="str">
        <f t="shared" si="1"/>
        <v/>
      </c>
      <c r="E290" s="14"/>
    </row>
    <row r="291" ht="15.75" customHeight="1">
      <c r="A291" s="47"/>
      <c r="B291" s="27"/>
      <c r="C291" s="27"/>
      <c r="D291" s="14" t="str">
        <f t="shared" si="1"/>
        <v/>
      </c>
      <c r="E291" s="14"/>
    </row>
    <row r="292" ht="15.75" customHeight="1">
      <c r="A292" s="47"/>
      <c r="B292" s="27"/>
      <c r="C292" s="27"/>
      <c r="D292" s="14" t="str">
        <f t="shared" si="1"/>
        <v/>
      </c>
      <c r="E292" s="14"/>
    </row>
    <row r="293" ht="15.75" customHeight="1">
      <c r="A293" s="47"/>
      <c r="B293" s="27"/>
      <c r="C293" s="27"/>
      <c r="D293" s="14" t="str">
        <f t="shared" si="1"/>
        <v/>
      </c>
      <c r="E293" s="14"/>
    </row>
    <row r="294" ht="15.75" customHeight="1">
      <c r="A294" s="47"/>
      <c r="B294" s="27"/>
      <c r="C294" s="27"/>
      <c r="D294" s="14" t="str">
        <f t="shared" si="1"/>
        <v/>
      </c>
      <c r="E294" s="14"/>
    </row>
    <row r="295" ht="15.75" customHeight="1">
      <c r="A295" s="47"/>
      <c r="B295" s="27"/>
      <c r="C295" s="27"/>
      <c r="D295" s="14" t="str">
        <f t="shared" si="1"/>
        <v/>
      </c>
      <c r="E295" s="14"/>
    </row>
    <row r="296" ht="15.75" customHeight="1">
      <c r="A296" s="47"/>
      <c r="B296" s="27"/>
      <c r="C296" s="27"/>
      <c r="D296" s="14" t="str">
        <f t="shared" si="1"/>
        <v/>
      </c>
      <c r="E296" s="14"/>
    </row>
    <row r="297" ht="15.75" customHeight="1">
      <c r="A297" s="47"/>
      <c r="B297" s="27"/>
      <c r="C297" s="27"/>
      <c r="D297" s="14" t="str">
        <f t="shared" si="1"/>
        <v/>
      </c>
      <c r="E297" s="14"/>
    </row>
    <row r="298" ht="15.75" customHeight="1">
      <c r="A298" s="47"/>
      <c r="B298" s="27"/>
      <c r="C298" s="27"/>
      <c r="D298" s="14" t="str">
        <f t="shared" si="1"/>
        <v/>
      </c>
      <c r="E298" s="14"/>
    </row>
    <row r="299" ht="15.75" customHeight="1">
      <c r="A299" s="47"/>
      <c r="B299" s="27"/>
      <c r="C299" s="27"/>
      <c r="D299" s="14" t="str">
        <f t="shared" si="1"/>
        <v/>
      </c>
      <c r="E299" s="14"/>
    </row>
    <row r="300" ht="15.75" customHeight="1">
      <c r="A300" s="47"/>
      <c r="B300" s="27"/>
      <c r="C300" s="27"/>
      <c r="D300" s="14" t="str">
        <f t="shared" si="1"/>
        <v/>
      </c>
      <c r="E300" s="14"/>
    </row>
    <row r="301" ht="15.75" customHeight="1">
      <c r="A301" s="47"/>
      <c r="B301" s="27"/>
      <c r="C301" s="27"/>
      <c r="D301" s="14" t="str">
        <f t="shared" si="1"/>
        <v/>
      </c>
      <c r="E301" s="14"/>
    </row>
    <row r="302" ht="15.75" customHeight="1">
      <c r="A302" s="47"/>
      <c r="B302" s="27"/>
      <c r="C302" s="27"/>
      <c r="D302" s="14" t="str">
        <f t="shared" si="1"/>
        <v/>
      </c>
      <c r="E302" s="14"/>
    </row>
    <row r="303" ht="15.75" customHeight="1">
      <c r="A303" s="47"/>
      <c r="B303" s="27"/>
      <c r="C303" s="27"/>
      <c r="D303" s="14" t="str">
        <f t="shared" si="1"/>
        <v/>
      </c>
      <c r="E303" s="14"/>
    </row>
    <row r="304" ht="15.75" customHeight="1">
      <c r="A304" s="47"/>
      <c r="B304" s="27"/>
      <c r="C304" s="27"/>
      <c r="D304" s="14" t="str">
        <f t="shared" si="1"/>
        <v/>
      </c>
      <c r="E304" s="14"/>
    </row>
    <row r="305" ht="15.75" customHeight="1">
      <c r="A305" s="47"/>
      <c r="B305" s="27"/>
      <c r="C305" s="27"/>
      <c r="D305" s="14" t="str">
        <f t="shared" si="1"/>
        <v/>
      </c>
      <c r="E305" s="14"/>
    </row>
    <row r="306" ht="15.75" customHeight="1">
      <c r="A306" s="47"/>
      <c r="B306" s="27"/>
      <c r="C306" s="27"/>
      <c r="D306" s="14" t="str">
        <f t="shared" si="1"/>
        <v/>
      </c>
      <c r="E306" s="14"/>
    </row>
    <row r="307" ht="15.75" customHeight="1">
      <c r="A307" s="47"/>
      <c r="B307" s="27"/>
      <c r="C307" s="27"/>
      <c r="D307" s="14" t="str">
        <f t="shared" si="1"/>
        <v/>
      </c>
      <c r="E307" s="14"/>
    </row>
    <row r="308" ht="15.75" customHeight="1">
      <c r="A308" s="47"/>
      <c r="B308" s="27"/>
      <c r="C308" s="27"/>
      <c r="D308" s="14" t="str">
        <f t="shared" si="1"/>
        <v/>
      </c>
      <c r="E308" s="14"/>
    </row>
    <row r="309" ht="15.75" customHeight="1">
      <c r="A309" s="47"/>
      <c r="B309" s="27"/>
      <c r="C309" s="27"/>
      <c r="D309" s="14" t="str">
        <f t="shared" si="1"/>
        <v/>
      </c>
      <c r="E309" s="14"/>
    </row>
    <row r="310" ht="15.75" customHeight="1">
      <c r="A310" s="47"/>
      <c r="B310" s="27"/>
      <c r="C310" s="27"/>
      <c r="D310" s="14" t="str">
        <f t="shared" si="1"/>
        <v/>
      </c>
      <c r="E310" s="14"/>
    </row>
    <row r="311" ht="15.75" customHeight="1">
      <c r="A311" s="47"/>
      <c r="B311" s="27"/>
      <c r="C311" s="27"/>
      <c r="D311" s="14" t="str">
        <f t="shared" si="1"/>
        <v/>
      </c>
      <c r="E311" s="14"/>
    </row>
    <row r="312" ht="15.75" customHeight="1">
      <c r="A312" s="47"/>
      <c r="B312" s="27"/>
      <c r="C312" s="27"/>
      <c r="D312" s="14" t="str">
        <f t="shared" si="1"/>
        <v/>
      </c>
      <c r="E312" s="14"/>
    </row>
    <row r="313" ht="15.75" customHeight="1">
      <c r="A313" s="47"/>
      <c r="B313" s="27"/>
      <c r="C313" s="27"/>
      <c r="D313" s="14" t="str">
        <f t="shared" si="1"/>
        <v/>
      </c>
      <c r="E313" s="14"/>
    </row>
    <row r="314" ht="15.75" customHeight="1">
      <c r="A314" s="47"/>
      <c r="B314" s="27"/>
      <c r="C314" s="27"/>
      <c r="D314" s="14" t="str">
        <f t="shared" si="1"/>
        <v/>
      </c>
      <c r="E314" s="14"/>
    </row>
    <row r="315" ht="15.75" customHeight="1">
      <c r="A315" s="47"/>
      <c r="B315" s="27"/>
      <c r="C315" s="27"/>
      <c r="D315" s="14" t="str">
        <f t="shared" si="1"/>
        <v/>
      </c>
      <c r="E315" s="14"/>
    </row>
    <row r="316" ht="15.75" customHeight="1">
      <c r="A316" s="47"/>
      <c r="B316" s="27"/>
      <c r="C316" s="27"/>
      <c r="D316" s="14" t="str">
        <f t="shared" si="1"/>
        <v/>
      </c>
      <c r="E316" s="14"/>
    </row>
    <row r="317" ht="15.75" customHeight="1">
      <c r="A317" s="47"/>
      <c r="B317" s="27"/>
      <c r="C317" s="27"/>
      <c r="D317" s="14" t="str">
        <f t="shared" si="1"/>
        <v/>
      </c>
      <c r="E317" s="14"/>
    </row>
    <row r="318" ht="15.75" customHeight="1">
      <c r="A318" s="47"/>
      <c r="B318" s="27"/>
      <c r="C318" s="27"/>
      <c r="D318" s="14" t="str">
        <f t="shared" si="1"/>
        <v/>
      </c>
      <c r="E318" s="14"/>
    </row>
    <row r="319" ht="15.75" customHeight="1">
      <c r="A319" s="47"/>
      <c r="B319" s="27"/>
      <c r="C319" s="27"/>
      <c r="D319" s="14" t="str">
        <f t="shared" si="1"/>
        <v/>
      </c>
      <c r="E319" s="14"/>
    </row>
    <row r="320" ht="15.75" customHeight="1">
      <c r="A320" s="47"/>
      <c r="B320" s="27"/>
      <c r="C320" s="27"/>
      <c r="D320" s="14" t="str">
        <f t="shared" si="1"/>
        <v/>
      </c>
      <c r="E320" s="14"/>
    </row>
    <row r="321" ht="15.75" customHeight="1">
      <c r="A321" s="47"/>
      <c r="B321" s="27"/>
      <c r="C321" s="27"/>
      <c r="D321" s="14" t="str">
        <f t="shared" si="1"/>
        <v/>
      </c>
      <c r="E321" s="14"/>
    </row>
    <row r="322" ht="15.75" customHeight="1">
      <c r="A322" s="47"/>
      <c r="B322" s="27"/>
      <c r="C322" s="27"/>
      <c r="D322" s="14" t="str">
        <f t="shared" si="1"/>
        <v/>
      </c>
      <c r="E322" s="14"/>
    </row>
    <row r="323" ht="15.75" customHeight="1">
      <c r="A323" s="47"/>
      <c r="B323" s="27"/>
      <c r="C323" s="27"/>
      <c r="D323" s="14" t="str">
        <f t="shared" si="1"/>
        <v/>
      </c>
      <c r="E323" s="14"/>
    </row>
    <row r="324" ht="15.75" customHeight="1">
      <c r="A324" s="47"/>
      <c r="B324" s="27"/>
      <c r="C324" s="27"/>
      <c r="D324" s="14" t="str">
        <f t="shared" si="1"/>
        <v/>
      </c>
      <c r="E324" s="14"/>
    </row>
    <row r="325" ht="15.75" customHeight="1">
      <c r="A325" s="47"/>
      <c r="B325" s="27"/>
      <c r="C325" s="27"/>
      <c r="D325" s="14" t="str">
        <f t="shared" si="1"/>
        <v/>
      </c>
      <c r="E325" s="14"/>
    </row>
    <row r="326" ht="15.75" customHeight="1">
      <c r="A326" s="47"/>
      <c r="B326" s="27"/>
      <c r="C326" s="27"/>
      <c r="D326" s="14" t="str">
        <f t="shared" si="1"/>
        <v/>
      </c>
      <c r="E326" s="14"/>
    </row>
    <row r="327" ht="15.75" customHeight="1">
      <c r="A327" s="47"/>
      <c r="B327" s="27"/>
      <c r="C327" s="27"/>
      <c r="D327" s="14" t="str">
        <f t="shared" si="1"/>
        <v/>
      </c>
      <c r="E327" s="14"/>
    </row>
    <row r="328" ht="15.75" customHeight="1">
      <c r="A328" s="47"/>
      <c r="B328" s="27"/>
      <c r="C328" s="27"/>
      <c r="D328" s="14" t="str">
        <f t="shared" si="1"/>
        <v/>
      </c>
      <c r="E328" s="14"/>
    </row>
    <row r="329" ht="15.75" customHeight="1">
      <c r="A329" s="47"/>
      <c r="B329" s="27"/>
      <c r="C329" s="27"/>
      <c r="D329" s="14" t="str">
        <f t="shared" si="1"/>
        <v/>
      </c>
      <c r="E329" s="14"/>
    </row>
    <row r="330" ht="15.75" customHeight="1">
      <c r="A330" s="47"/>
      <c r="B330" s="27"/>
      <c r="C330" s="27"/>
      <c r="D330" s="14" t="str">
        <f t="shared" si="1"/>
        <v/>
      </c>
      <c r="E330" s="14"/>
    </row>
    <row r="331" ht="15.75" customHeight="1">
      <c r="A331" s="47"/>
      <c r="B331" s="27"/>
      <c r="C331" s="27"/>
      <c r="D331" s="14" t="str">
        <f t="shared" si="1"/>
        <v/>
      </c>
      <c r="E331" s="14"/>
    </row>
    <row r="332" ht="15.75" customHeight="1">
      <c r="A332" s="27"/>
      <c r="B332" s="27"/>
      <c r="C332" s="27"/>
      <c r="D332" s="14" t="str">
        <f t="shared" si="1"/>
        <v/>
      </c>
      <c r="E332" s="14"/>
    </row>
    <row r="333" ht="15.75" customHeight="1">
      <c r="A333" s="27"/>
      <c r="B333" s="27"/>
      <c r="C333" s="27"/>
      <c r="D333" s="14" t="str">
        <f t="shared" si="1"/>
        <v/>
      </c>
      <c r="E333" s="14"/>
    </row>
    <row r="334" ht="15.75" customHeight="1">
      <c r="A334" s="27"/>
      <c r="B334" s="27"/>
      <c r="C334" s="27"/>
      <c r="D334" s="14" t="str">
        <f t="shared" si="1"/>
        <v/>
      </c>
      <c r="E334" s="14"/>
    </row>
    <row r="335" ht="15.75" customHeight="1">
      <c r="A335" s="27"/>
      <c r="B335" s="27"/>
      <c r="C335" s="27"/>
      <c r="D335" s="14" t="str">
        <f t="shared" si="1"/>
        <v/>
      </c>
      <c r="E335" s="14"/>
    </row>
    <row r="336" ht="15.75" customHeight="1">
      <c r="A336" s="27"/>
      <c r="B336" s="27"/>
      <c r="C336" s="27"/>
      <c r="D336" s="14" t="str">
        <f t="shared" si="1"/>
        <v/>
      </c>
      <c r="E336" s="14"/>
    </row>
    <row r="337" ht="15.75" customHeight="1">
      <c r="A337" s="27"/>
      <c r="B337" s="27"/>
      <c r="C337" s="27"/>
      <c r="D337" s="14" t="str">
        <f t="shared" si="1"/>
        <v/>
      </c>
      <c r="E337" s="14"/>
    </row>
    <row r="338" ht="15.75" customHeight="1">
      <c r="A338" s="27"/>
      <c r="B338" s="27"/>
      <c r="C338" s="27"/>
      <c r="D338" s="14" t="str">
        <f t="shared" si="1"/>
        <v/>
      </c>
      <c r="E338" s="14"/>
    </row>
    <row r="339" ht="15.75" customHeight="1">
      <c r="A339" s="27"/>
      <c r="B339" s="27"/>
      <c r="C339" s="27"/>
      <c r="D339" s="14" t="str">
        <f t="shared" si="1"/>
        <v/>
      </c>
      <c r="E339" s="14"/>
    </row>
    <row r="340" ht="15.75" customHeight="1">
      <c r="A340" s="27"/>
      <c r="B340" s="27"/>
      <c r="C340" s="27"/>
      <c r="D340" s="14" t="str">
        <f t="shared" si="1"/>
        <v/>
      </c>
      <c r="E340" s="14"/>
    </row>
    <row r="341" ht="15.75" customHeight="1">
      <c r="A341" s="27"/>
      <c r="B341" s="27"/>
      <c r="C341" s="27"/>
      <c r="D341" s="14" t="str">
        <f t="shared" si="1"/>
        <v/>
      </c>
      <c r="E341" s="14"/>
    </row>
    <row r="342" ht="15.75" customHeight="1">
      <c r="A342" s="27"/>
      <c r="B342" s="27"/>
      <c r="C342" s="27"/>
      <c r="D342" s="14" t="str">
        <f t="shared" si="1"/>
        <v/>
      </c>
      <c r="E342" s="14"/>
    </row>
    <row r="343" ht="15.75" customHeight="1">
      <c r="A343" s="27"/>
      <c r="B343" s="27"/>
      <c r="C343" s="27"/>
      <c r="D343" s="14" t="str">
        <f t="shared" si="1"/>
        <v/>
      </c>
      <c r="E343" s="14"/>
    </row>
    <row r="344" ht="15.75" customHeight="1">
      <c r="A344" s="27"/>
      <c r="B344" s="27"/>
      <c r="C344" s="27"/>
      <c r="D344" s="14" t="str">
        <f t="shared" si="1"/>
        <v/>
      </c>
      <c r="E344" s="14"/>
    </row>
    <row r="345" ht="15.75" customHeight="1">
      <c r="A345" s="27"/>
      <c r="B345" s="27"/>
      <c r="C345" s="27"/>
      <c r="D345" s="14" t="str">
        <f t="shared" si="1"/>
        <v/>
      </c>
      <c r="E345" s="14"/>
    </row>
    <row r="346" ht="15.75" customHeight="1">
      <c r="A346" s="27"/>
      <c r="B346" s="27"/>
      <c r="C346" s="27"/>
      <c r="D346" s="14" t="str">
        <f t="shared" si="1"/>
        <v/>
      </c>
      <c r="E346" s="14"/>
    </row>
    <row r="347" ht="15.75" customHeight="1">
      <c r="A347" s="27"/>
      <c r="B347" s="27"/>
      <c r="C347" s="27"/>
      <c r="D347" s="14" t="str">
        <f t="shared" si="1"/>
        <v/>
      </c>
      <c r="E347" s="14"/>
    </row>
    <row r="348" ht="15.75" customHeight="1">
      <c r="A348" s="27"/>
      <c r="B348" s="27"/>
      <c r="C348" s="27"/>
      <c r="D348" s="14" t="str">
        <f t="shared" si="1"/>
        <v/>
      </c>
      <c r="E348" s="14"/>
    </row>
    <row r="349" ht="15.75" customHeight="1">
      <c r="A349" s="27"/>
      <c r="B349" s="27"/>
      <c r="C349" s="27"/>
      <c r="D349" s="14" t="str">
        <f t="shared" si="1"/>
        <v/>
      </c>
      <c r="E349" s="14"/>
    </row>
    <row r="350" ht="15.75" customHeight="1">
      <c r="A350" s="27"/>
      <c r="B350" s="27"/>
      <c r="C350" s="27"/>
      <c r="D350" s="14" t="str">
        <f t="shared" si="1"/>
        <v/>
      </c>
      <c r="E350" s="14"/>
    </row>
    <row r="351" ht="15.75" customHeight="1">
      <c r="A351" s="27"/>
      <c r="B351" s="27"/>
      <c r="C351" s="27"/>
      <c r="D351" s="14" t="str">
        <f t="shared" si="1"/>
        <v/>
      </c>
      <c r="E351" s="14"/>
    </row>
    <row r="352" ht="15.75" customHeight="1">
      <c r="A352" s="27"/>
      <c r="B352" s="27"/>
      <c r="C352" s="27"/>
      <c r="D352" s="14" t="str">
        <f t="shared" si="1"/>
        <v/>
      </c>
      <c r="E352" s="14"/>
    </row>
    <row r="353" ht="15.75" customHeight="1">
      <c r="A353" s="27"/>
      <c r="B353" s="27"/>
      <c r="C353" s="27"/>
      <c r="D353" s="14" t="str">
        <f t="shared" si="1"/>
        <v/>
      </c>
      <c r="E353" s="14"/>
    </row>
    <row r="354" ht="15.75" customHeight="1">
      <c r="A354" s="27"/>
      <c r="B354" s="27"/>
      <c r="C354" s="27"/>
      <c r="D354" s="14" t="str">
        <f t="shared" si="1"/>
        <v/>
      </c>
      <c r="E354" s="14"/>
    </row>
    <row r="355" ht="15.75" customHeight="1">
      <c r="A355" s="27"/>
      <c r="B355" s="27"/>
      <c r="C355" s="27"/>
      <c r="D355" s="14" t="str">
        <f t="shared" si="1"/>
        <v/>
      </c>
      <c r="E355" s="14"/>
    </row>
    <row r="356" ht="15.75" customHeight="1">
      <c r="A356" s="27"/>
      <c r="B356" s="27"/>
      <c r="C356" s="27"/>
      <c r="D356" s="14" t="str">
        <f t="shared" si="1"/>
        <v/>
      </c>
      <c r="E356" s="14"/>
    </row>
    <row r="357" ht="15.75" customHeight="1">
      <c r="A357" s="27"/>
      <c r="B357" s="27"/>
      <c r="C357" s="27"/>
      <c r="D357" s="14" t="str">
        <f t="shared" si="1"/>
        <v/>
      </c>
      <c r="E357" s="14"/>
    </row>
    <row r="358" ht="15.75" customHeight="1">
      <c r="A358" s="27"/>
      <c r="B358" s="27"/>
      <c r="C358" s="27"/>
      <c r="D358" s="14" t="str">
        <f t="shared" si="1"/>
        <v/>
      </c>
      <c r="E358" s="14"/>
    </row>
    <row r="359" ht="15.75" customHeight="1">
      <c r="A359" s="27"/>
      <c r="B359" s="27"/>
      <c r="C359" s="27"/>
      <c r="D359" s="14" t="str">
        <f t="shared" si="1"/>
        <v/>
      </c>
      <c r="E359" s="14"/>
    </row>
    <row r="360" ht="15.75" customHeight="1">
      <c r="A360" s="27"/>
      <c r="B360" s="27"/>
      <c r="C360" s="27"/>
      <c r="D360" s="14" t="str">
        <f t="shared" si="1"/>
        <v/>
      </c>
      <c r="E360" s="14"/>
    </row>
    <row r="361" ht="15.75" customHeight="1">
      <c r="A361" s="27"/>
      <c r="B361" s="27"/>
      <c r="C361" s="27"/>
      <c r="D361" s="14" t="str">
        <f t="shared" si="1"/>
        <v/>
      </c>
      <c r="E361" s="14"/>
    </row>
    <row r="362" ht="15.75" customHeight="1">
      <c r="A362" s="27"/>
      <c r="B362" s="27"/>
      <c r="C362" s="27"/>
      <c r="D362" s="14" t="str">
        <f t="shared" si="1"/>
        <v/>
      </c>
      <c r="E362" s="14"/>
    </row>
    <row r="363" ht="15.75" customHeight="1">
      <c r="A363" s="27"/>
      <c r="B363" s="27"/>
      <c r="C363" s="27"/>
      <c r="D363" s="14" t="str">
        <f t="shared" si="1"/>
        <v/>
      </c>
      <c r="E363" s="14"/>
    </row>
    <row r="364" ht="15.75" customHeight="1">
      <c r="A364" s="27"/>
      <c r="B364" s="27"/>
      <c r="C364" s="27"/>
      <c r="D364" s="14" t="str">
        <f t="shared" si="1"/>
        <v/>
      </c>
      <c r="E364" s="14"/>
    </row>
    <row r="365" ht="15.75" customHeight="1">
      <c r="A365" s="27"/>
      <c r="B365" s="27"/>
      <c r="C365" s="27"/>
      <c r="D365" s="14" t="str">
        <f t="shared" si="1"/>
        <v/>
      </c>
      <c r="E365" s="14"/>
    </row>
    <row r="366" ht="15.75" customHeight="1">
      <c r="A366" s="27"/>
      <c r="B366" s="27"/>
      <c r="C366" s="27"/>
      <c r="D366" s="14" t="str">
        <f t="shared" si="1"/>
        <v/>
      </c>
      <c r="E366" s="14"/>
    </row>
    <row r="367" ht="15.75" customHeight="1">
      <c r="A367" s="27"/>
      <c r="B367" s="27"/>
      <c r="C367" s="27"/>
      <c r="D367" s="14" t="str">
        <f t="shared" si="1"/>
        <v/>
      </c>
      <c r="E367" s="14"/>
    </row>
    <row r="368" ht="15.75" customHeight="1">
      <c r="A368" s="27"/>
      <c r="B368" s="27"/>
      <c r="C368" s="27"/>
      <c r="D368" s="14" t="str">
        <f t="shared" si="1"/>
        <v/>
      </c>
      <c r="E368" s="14"/>
    </row>
    <row r="369" ht="15.75" customHeight="1">
      <c r="A369" s="27"/>
      <c r="B369" s="27"/>
      <c r="C369" s="27"/>
      <c r="D369" s="14" t="str">
        <f t="shared" si="1"/>
        <v/>
      </c>
      <c r="E369" s="14"/>
    </row>
    <row r="370" ht="15.75" customHeight="1">
      <c r="A370" s="27"/>
      <c r="B370" s="27"/>
      <c r="C370" s="27"/>
      <c r="D370" s="14" t="str">
        <f t="shared" si="1"/>
        <v/>
      </c>
      <c r="E370" s="14"/>
    </row>
    <row r="371" ht="15.75" customHeight="1">
      <c r="A371" s="27"/>
      <c r="B371" s="27"/>
      <c r="C371" s="27"/>
      <c r="D371" s="14" t="str">
        <f t="shared" si="1"/>
        <v/>
      </c>
      <c r="E371" s="14"/>
    </row>
    <row r="372" ht="15.75" customHeight="1">
      <c r="A372" s="27"/>
      <c r="B372" s="27"/>
      <c r="C372" s="27"/>
      <c r="D372" s="14" t="str">
        <f t="shared" si="1"/>
        <v/>
      </c>
      <c r="E372" s="14"/>
    </row>
    <row r="373" ht="15.75" customHeight="1">
      <c r="A373" s="27"/>
      <c r="B373" s="27"/>
      <c r="C373" s="27"/>
      <c r="D373" s="14" t="str">
        <f t="shared" si="1"/>
        <v/>
      </c>
      <c r="E373" s="14"/>
    </row>
    <row r="374" ht="15.75" customHeight="1">
      <c r="A374" s="27"/>
      <c r="B374" s="27"/>
      <c r="C374" s="27"/>
      <c r="D374" s="14" t="str">
        <f t="shared" si="1"/>
        <v/>
      </c>
      <c r="E374" s="14"/>
    </row>
    <row r="375" ht="15.75" customHeight="1">
      <c r="A375" s="27"/>
      <c r="B375" s="27"/>
      <c r="C375" s="27"/>
      <c r="D375" s="14" t="str">
        <f t="shared" si="1"/>
        <v/>
      </c>
      <c r="E375" s="14"/>
    </row>
    <row r="376" ht="15.75" customHeight="1">
      <c r="A376" s="27"/>
      <c r="B376" s="27"/>
      <c r="C376" s="27"/>
      <c r="D376" s="14" t="str">
        <f t="shared" si="1"/>
        <v/>
      </c>
      <c r="E376" s="14"/>
    </row>
    <row r="377" ht="15.75" customHeight="1">
      <c r="A377" s="27"/>
      <c r="B377" s="27"/>
      <c r="C377" s="27"/>
      <c r="D377" s="14" t="str">
        <f t="shared" si="1"/>
        <v/>
      </c>
      <c r="E377" s="14"/>
    </row>
    <row r="378" ht="15.75" customHeight="1">
      <c r="A378" s="27"/>
      <c r="B378" s="27"/>
      <c r="C378" s="27"/>
      <c r="D378" s="14" t="str">
        <f t="shared" si="1"/>
        <v/>
      </c>
      <c r="E378" s="14"/>
    </row>
    <row r="379" ht="15.75" customHeight="1">
      <c r="A379" s="27"/>
      <c r="B379" s="27"/>
      <c r="C379" s="27"/>
      <c r="D379" s="14" t="str">
        <f t="shared" si="1"/>
        <v/>
      </c>
      <c r="E379" s="14"/>
    </row>
    <row r="380" ht="15.75" customHeight="1">
      <c r="A380" s="27"/>
      <c r="B380" s="27"/>
      <c r="C380" s="27"/>
      <c r="D380" s="14" t="str">
        <f t="shared" si="1"/>
        <v/>
      </c>
      <c r="E380" s="14"/>
    </row>
    <row r="381" ht="15.75" customHeight="1">
      <c r="A381" s="27"/>
      <c r="B381" s="27"/>
      <c r="C381" s="27"/>
      <c r="D381" s="14" t="str">
        <f t="shared" si="1"/>
        <v/>
      </c>
      <c r="E381" s="14"/>
    </row>
    <row r="382" ht="15.75" customHeight="1">
      <c r="A382" s="27"/>
      <c r="B382" s="27"/>
      <c r="C382" s="27"/>
      <c r="D382" s="14" t="str">
        <f t="shared" si="1"/>
        <v/>
      </c>
      <c r="E382" s="14"/>
    </row>
    <row r="383" ht="15.75" customHeight="1">
      <c r="A383" s="27"/>
      <c r="B383" s="27"/>
      <c r="C383" s="27"/>
      <c r="D383" s="14" t="str">
        <f t="shared" si="1"/>
        <v/>
      </c>
      <c r="E383" s="14"/>
    </row>
    <row r="384" ht="15.75" customHeight="1">
      <c r="A384" s="27"/>
      <c r="B384" s="27"/>
      <c r="C384" s="27"/>
      <c r="D384" s="14" t="str">
        <f t="shared" si="1"/>
        <v/>
      </c>
      <c r="E384" s="14"/>
    </row>
    <row r="385" ht="15.75" customHeight="1">
      <c r="A385" s="27"/>
      <c r="B385" s="27"/>
      <c r="C385" s="27"/>
      <c r="D385" s="14" t="str">
        <f t="shared" si="1"/>
        <v/>
      </c>
      <c r="E385" s="14"/>
    </row>
    <row r="386" ht="15.75" customHeight="1">
      <c r="A386" s="27"/>
      <c r="B386" s="27"/>
      <c r="C386" s="27"/>
      <c r="D386" s="14" t="str">
        <f t="shared" si="1"/>
        <v/>
      </c>
      <c r="E386" s="14"/>
    </row>
    <row r="387" ht="15.75" customHeight="1">
      <c r="A387" s="27"/>
      <c r="B387" s="27"/>
      <c r="C387" s="27"/>
      <c r="D387" s="14" t="str">
        <f t="shared" si="1"/>
        <v/>
      </c>
      <c r="E387" s="14"/>
    </row>
    <row r="388" ht="15.75" customHeight="1">
      <c r="A388" s="27"/>
      <c r="B388" s="27"/>
      <c r="C388" s="27"/>
      <c r="D388" s="14" t="str">
        <f t="shared" si="1"/>
        <v/>
      </c>
      <c r="E388" s="14"/>
    </row>
    <row r="389" ht="15.75" customHeight="1">
      <c r="A389" s="27"/>
      <c r="B389" s="27"/>
      <c r="C389" s="27"/>
      <c r="D389" s="14" t="str">
        <f t="shared" si="1"/>
        <v/>
      </c>
      <c r="E389" s="14"/>
    </row>
    <row r="390" ht="15.75" customHeight="1">
      <c r="A390" s="27"/>
      <c r="B390" s="27"/>
      <c r="C390" s="27"/>
      <c r="D390" s="14" t="str">
        <f t="shared" si="1"/>
        <v/>
      </c>
      <c r="E390" s="14"/>
    </row>
    <row r="391" ht="15.75" customHeight="1">
      <c r="A391" s="27"/>
      <c r="B391" s="27"/>
      <c r="C391" s="27"/>
      <c r="D391" s="14" t="str">
        <f t="shared" si="1"/>
        <v/>
      </c>
      <c r="E391" s="14"/>
    </row>
    <row r="392" ht="15.75" customHeight="1">
      <c r="A392" s="27"/>
      <c r="B392" s="27"/>
      <c r="C392" s="27"/>
      <c r="D392" s="14" t="str">
        <f t="shared" si="1"/>
        <v/>
      </c>
      <c r="E392" s="14"/>
    </row>
    <row r="393" ht="15.75" customHeight="1">
      <c r="A393" s="27"/>
      <c r="B393" s="27"/>
      <c r="C393" s="27"/>
      <c r="D393" s="14" t="str">
        <f t="shared" si="1"/>
        <v/>
      </c>
      <c r="E393" s="14"/>
    </row>
    <row r="394" ht="15.75" customHeight="1">
      <c r="A394" s="27"/>
      <c r="B394" s="27"/>
      <c r="C394" s="27"/>
      <c r="D394" s="14" t="str">
        <f t="shared" si="1"/>
        <v/>
      </c>
      <c r="E394" s="14"/>
    </row>
    <row r="395" ht="15.75" customHeight="1">
      <c r="A395" s="27"/>
      <c r="B395" s="27"/>
      <c r="C395" s="27"/>
      <c r="D395" s="14" t="str">
        <f t="shared" si="1"/>
        <v/>
      </c>
      <c r="E395" s="14"/>
    </row>
    <row r="396" ht="15.75" customHeight="1">
      <c r="A396" s="27"/>
      <c r="B396" s="27"/>
      <c r="C396" s="27"/>
      <c r="D396" s="14" t="str">
        <f t="shared" si="1"/>
        <v/>
      </c>
      <c r="E396" s="14"/>
    </row>
    <row r="397" ht="15.75" customHeight="1">
      <c r="A397" s="27"/>
      <c r="B397" s="27"/>
      <c r="C397" s="27"/>
      <c r="D397" s="14" t="str">
        <f t="shared" si="1"/>
        <v/>
      </c>
      <c r="E397" s="14"/>
    </row>
    <row r="398" ht="15.75" customHeight="1">
      <c r="A398" s="27"/>
      <c r="B398" s="27"/>
      <c r="C398" s="27"/>
      <c r="D398" s="14" t="str">
        <f t="shared" si="1"/>
        <v/>
      </c>
      <c r="E398" s="14"/>
    </row>
    <row r="399" ht="15.75" customHeight="1">
      <c r="A399" s="27"/>
      <c r="B399" s="27"/>
      <c r="C399" s="27"/>
      <c r="D399" s="14" t="str">
        <f t="shared" si="1"/>
        <v/>
      </c>
      <c r="E399" s="14"/>
    </row>
    <row r="400" ht="15.75" customHeight="1">
      <c r="A400" s="27"/>
      <c r="B400" s="27"/>
      <c r="C400" s="27"/>
      <c r="D400" s="14" t="str">
        <f t="shared" si="1"/>
        <v/>
      </c>
      <c r="E400" s="14"/>
    </row>
    <row r="401" ht="15.75" customHeight="1">
      <c r="A401" s="27"/>
      <c r="B401" s="27"/>
      <c r="C401" s="27"/>
      <c r="D401" s="14" t="str">
        <f t="shared" si="1"/>
        <v/>
      </c>
      <c r="E401" s="14"/>
    </row>
    <row r="402" ht="15.75" customHeight="1">
      <c r="A402" s="27"/>
      <c r="B402" s="27"/>
      <c r="C402" s="27"/>
      <c r="D402" s="14" t="str">
        <f t="shared" si="1"/>
        <v/>
      </c>
      <c r="E402" s="14"/>
    </row>
    <row r="403" ht="15.75" customHeight="1">
      <c r="A403" s="27"/>
      <c r="B403" s="27"/>
      <c r="C403" s="27"/>
      <c r="D403" s="14" t="str">
        <f t="shared" si="1"/>
        <v/>
      </c>
      <c r="E403" s="14"/>
    </row>
    <row r="404" ht="15.75" customHeight="1">
      <c r="A404" s="27"/>
      <c r="B404" s="27"/>
      <c r="C404" s="27"/>
      <c r="D404" s="14" t="str">
        <f t="shared" si="1"/>
        <v/>
      </c>
      <c r="E404" s="14"/>
    </row>
    <row r="405" ht="15.75" customHeight="1">
      <c r="A405" s="27"/>
      <c r="B405" s="27"/>
      <c r="C405" s="27"/>
      <c r="D405" s="14" t="str">
        <f t="shared" si="1"/>
        <v/>
      </c>
      <c r="E405" s="14"/>
    </row>
    <row r="406" ht="15.75" customHeight="1">
      <c r="A406" s="27"/>
      <c r="B406" s="27"/>
      <c r="C406" s="27"/>
      <c r="D406" s="14" t="str">
        <f t="shared" si="1"/>
        <v/>
      </c>
      <c r="E406" s="14"/>
    </row>
    <row r="407" ht="15.75" customHeight="1">
      <c r="A407" s="27"/>
      <c r="B407" s="27"/>
      <c r="C407" s="27"/>
      <c r="D407" s="14" t="str">
        <f t="shared" si="1"/>
        <v/>
      </c>
      <c r="E407" s="14"/>
    </row>
    <row r="408" ht="15.75" customHeight="1">
      <c r="A408" s="27"/>
      <c r="B408" s="27"/>
      <c r="C408" s="27"/>
      <c r="D408" s="14" t="str">
        <f t="shared" si="1"/>
        <v/>
      </c>
      <c r="E408" s="14"/>
    </row>
    <row r="409" ht="15.75" customHeight="1">
      <c r="A409" s="27"/>
      <c r="B409" s="27"/>
      <c r="C409" s="27"/>
      <c r="D409" s="14" t="str">
        <f t="shared" si="1"/>
        <v/>
      </c>
      <c r="E409" s="14"/>
    </row>
    <row r="410" ht="15.75" customHeight="1">
      <c r="A410" s="27"/>
      <c r="B410" s="27"/>
      <c r="C410" s="27"/>
      <c r="D410" s="14" t="str">
        <f t="shared" si="1"/>
        <v/>
      </c>
      <c r="E410" s="14"/>
    </row>
    <row r="411" ht="15.75" customHeight="1">
      <c r="A411" s="27"/>
      <c r="B411" s="27"/>
      <c r="C411" s="27"/>
      <c r="D411" s="14" t="str">
        <f t="shared" si="1"/>
        <v/>
      </c>
      <c r="E411" s="14"/>
    </row>
    <row r="412" ht="15.75" customHeight="1">
      <c r="A412" s="27"/>
      <c r="B412" s="27"/>
      <c r="C412" s="27"/>
      <c r="D412" s="14" t="str">
        <f t="shared" si="1"/>
        <v/>
      </c>
      <c r="E412" s="14"/>
    </row>
    <row r="413" ht="15.75" customHeight="1">
      <c r="A413" s="27"/>
      <c r="B413" s="27"/>
      <c r="C413" s="27"/>
      <c r="D413" s="14" t="str">
        <f t="shared" si="1"/>
        <v/>
      </c>
      <c r="E413" s="14"/>
    </row>
    <row r="414" ht="15.75" customHeight="1">
      <c r="A414" s="27"/>
      <c r="B414" s="27"/>
      <c r="C414" s="27"/>
      <c r="D414" s="14" t="str">
        <f t="shared" si="1"/>
        <v/>
      </c>
      <c r="E414" s="14"/>
    </row>
    <row r="415" ht="15.75" customHeight="1">
      <c r="A415" s="27"/>
      <c r="B415" s="27"/>
      <c r="C415" s="27"/>
      <c r="D415" s="14" t="str">
        <f t="shared" si="1"/>
        <v/>
      </c>
      <c r="E415" s="14"/>
    </row>
    <row r="416" ht="15.75" customHeight="1">
      <c r="A416" s="27"/>
      <c r="B416" s="27"/>
      <c r="C416" s="27"/>
      <c r="D416" s="14" t="str">
        <f t="shared" si="1"/>
        <v/>
      </c>
      <c r="E416" s="14"/>
    </row>
    <row r="417" ht="15.75" customHeight="1">
      <c r="A417" s="27"/>
      <c r="B417" s="27"/>
      <c r="C417" s="27"/>
      <c r="D417" s="14" t="str">
        <f t="shared" si="1"/>
        <v/>
      </c>
      <c r="E417" s="14"/>
    </row>
    <row r="418" ht="15.75" customHeight="1">
      <c r="A418" s="27"/>
      <c r="B418" s="27"/>
      <c r="C418" s="27"/>
      <c r="D418" s="14" t="str">
        <f t="shared" si="1"/>
        <v/>
      </c>
      <c r="E418" s="14"/>
    </row>
    <row r="419" ht="15.75" customHeight="1">
      <c r="A419" s="27"/>
      <c r="B419" s="27"/>
      <c r="C419" s="27"/>
      <c r="D419" s="14" t="str">
        <f t="shared" si="1"/>
        <v/>
      </c>
      <c r="E419" s="14"/>
    </row>
    <row r="420" ht="15.75" customHeight="1">
      <c r="A420" s="27"/>
      <c r="B420" s="27"/>
      <c r="C420" s="27"/>
      <c r="D420" s="14" t="str">
        <f t="shared" si="1"/>
        <v/>
      </c>
      <c r="E420" s="14"/>
    </row>
    <row r="421" ht="15.75" customHeight="1">
      <c r="A421" s="27"/>
      <c r="B421" s="27"/>
      <c r="C421" s="27"/>
      <c r="D421" s="14" t="str">
        <f t="shared" si="1"/>
        <v/>
      </c>
      <c r="E421" s="14"/>
    </row>
    <row r="422" ht="15.75" customHeight="1">
      <c r="A422" s="27"/>
      <c r="B422" s="27"/>
      <c r="C422" s="27"/>
      <c r="D422" s="14" t="str">
        <f t="shared" si="1"/>
        <v/>
      </c>
      <c r="E422" s="14"/>
    </row>
    <row r="423" ht="15.75" customHeight="1">
      <c r="A423" s="27"/>
      <c r="B423" s="27"/>
      <c r="C423" s="27"/>
      <c r="D423" s="14" t="str">
        <f t="shared" si="1"/>
        <v/>
      </c>
      <c r="E423" s="14"/>
    </row>
    <row r="424" ht="15.75" customHeight="1">
      <c r="A424" s="27"/>
      <c r="B424" s="27"/>
      <c r="C424" s="27"/>
      <c r="D424" s="14" t="str">
        <f t="shared" si="1"/>
        <v/>
      </c>
      <c r="E424" s="14"/>
    </row>
    <row r="425" ht="15.75" customHeight="1">
      <c r="A425" s="27"/>
      <c r="B425" s="27"/>
      <c r="C425" s="27"/>
      <c r="D425" s="14" t="str">
        <f t="shared" si="1"/>
        <v/>
      </c>
      <c r="E425" s="14"/>
    </row>
    <row r="426" ht="15.75" customHeight="1">
      <c r="A426" s="27"/>
      <c r="B426" s="27"/>
      <c r="C426" s="27"/>
      <c r="D426" s="14" t="str">
        <f t="shared" si="1"/>
        <v/>
      </c>
      <c r="E426" s="14"/>
    </row>
    <row r="427" ht="15.75" customHeight="1">
      <c r="A427" s="27"/>
      <c r="B427" s="27"/>
      <c r="C427" s="27"/>
      <c r="D427" s="14" t="str">
        <f t="shared" si="1"/>
        <v/>
      </c>
      <c r="E427" s="14"/>
    </row>
    <row r="428" ht="15.75" customHeight="1">
      <c r="A428" s="27"/>
      <c r="B428" s="27"/>
      <c r="C428" s="27"/>
      <c r="D428" s="14" t="str">
        <f t="shared" si="1"/>
        <v/>
      </c>
      <c r="E428" s="14"/>
    </row>
    <row r="429" ht="15.75" customHeight="1">
      <c r="A429" s="27"/>
      <c r="B429" s="27"/>
      <c r="C429" s="27"/>
      <c r="D429" s="14" t="str">
        <f t="shared" si="1"/>
        <v/>
      </c>
      <c r="E429" s="14"/>
    </row>
    <row r="430" ht="15.75" customHeight="1">
      <c r="A430" s="27"/>
      <c r="B430" s="27"/>
      <c r="C430" s="27"/>
      <c r="D430" s="14" t="str">
        <f t="shared" si="1"/>
        <v/>
      </c>
      <c r="E430" s="14"/>
    </row>
    <row r="431" ht="15.75" customHeight="1">
      <c r="A431" s="27"/>
      <c r="B431" s="27"/>
      <c r="C431" s="27"/>
      <c r="D431" s="14" t="str">
        <f t="shared" si="1"/>
        <v/>
      </c>
      <c r="E431" s="14"/>
    </row>
    <row r="432" ht="15.75" customHeight="1">
      <c r="A432" s="27"/>
      <c r="B432" s="27"/>
      <c r="C432" s="27"/>
      <c r="D432" s="14" t="str">
        <f t="shared" si="1"/>
        <v/>
      </c>
      <c r="E432" s="14"/>
    </row>
    <row r="433" ht="15.75" customHeight="1">
      <c r="A433" s="27"/>
      <c r="B433" s="27"/>
      <c r="C433" s="27"/>
      <c r="D433" s="14" t="str">
        <f t="shared" si="1"/>
        <v/>
      </c>
      <c r="E433" s="14"/>
    </row>
    <row r="434" ht="15.75" customHeight="1">
      <c r="A434" s="27"/>
      <c r="B434" s="27"/>
      <c r="C434" s="27"/>
      <c r="D434" s="14" t="str">
        <f t="shared" si="1"/>
        <v/>
      </c>
      <c r="E434" s="14"/>
    </row>
    <row r="435" ht="15.75" customHeight="1">
      <c r="A435" s="27"/>
      <c r="B435" s="27"/>
      <c r="C435" s="27"/>
      <c r="D435" s="14" t="str">
        <f t="shared" si="1"/>
        <v/>
      </c>
      <c r="E435" s="14"/>
    </row>
    <row r="436" ht="15.75" customHeight="1">
      <c r="A436" s="27"/>
      <c r="B436" s="27"/>
      <c r="C436" s="27"/>
      <c r="D436" s="14" t="str">
        <f t="shared" si="1"/>
        <v/>
      </c>
      <c r="E436" s="14"/>
    </row>
    <row r="437" ht="15.75" customHeight="1">
      <c r="A437" s="27"/>
      <c r="B437" s="27"/>
      <c r="C437" s="27"/>
      <c r="D437" s="14" t="str">
        <f t="shared" si="1"/>
        <v/>
      </c>
      <c r="E437" s="14"/>
    </row>
    <row r="438" ht="15.75" customHeight="1">
      <c r="A438" s="27"/>
      <c r="B438" s="27"/>
      <c r="C438" s="27"/>
      <c r="D438" s="14" t="str">
        <f t="shared" si="1"/>
        <v/>
      </c>
      <c r="E438" s="14"/>
    </row>
    <row r="439" ht="15.75" customHeight="1">
      <c r="A439" s="27"/>
      <c r="B439" s="27"/>
      <c r="C439" s="27"/>
      <c r="D439" s="14" t="str">
        <f t="shared" si="1"/>
        <v/>
      </c>
      <c r="E439" s="14"/>
    </row>
    <row r="440" ht="15.75" customHeight="1">
      <c r="A440" s="27"/>
      <c r="B440" s="27"/>
      <c r="C440" s="27"/>
      <c r="D440" s="14" t="str">
        <f t="shared" si="1"/>
        <v/>
      </c>
      <c r="E440" s="14"/>
    </row>
    <row r="441" ht="15.75" customHeight="1">
      <c r="A441" s="27"/>
      <c r="B441" s="27"/>
      <c r="C441" s="27"/>
      <c r="D441" s="14" t="str">
        <f t="shared" si="1"/>
        <v/>
      </c>
      <c r="E441" s="14"/>
    </row>
    <row r="442" ht="15.75" customHeight="1">
      <c r="A442" s="27"/>
      <c r="B442" s="27"/>
      <c r="C442" s="27"/>
      <c r="D442" s="14" t="str">
        <f t="shared" si="1"/>
        <v/>
      </c>
      <c r="E442" s="14"/>
    </row>
    <row r="443" ht="15.75" customHeight="1">
      <c r="A443" s="27"/>
      <c r="B443" s="27"/>
      <c r="C443" s="27"/>
      <c r="D443" s="14" t="str">
        <f t="shared" si="1"/>
        <v/>
      </c>
      <c r="E443" s="14"/>
    </row>
    <row r="444" ht="15.75" customHeight="1">
      <c r="A444" s="27"/>
      <c r="B444" s="27"/>
      <c r="C444" s="27"/>
      <c r="D444" s="14" t="str">
        <f t="shared" si="1"/>
        <v/>
      </c>
      <c r="E444" s="14"/>
    </row>
    <row r="445" ht="15.75" customHeight="1">
      <c r="A445" s="27"/>
      <c r="B445" s="27"/>
      <c r="C445" s="27"/>
      <c r="D445" s="14" t="str">
        <f t="shared" si="1"/>
        <v/>
      </c>
      <c r="E445" s="14"/>
    </row>
    <row r="446" ht="15.75" customHeight="1">
      <c r="A446" s="27"/>
      <c r="B446" s="27"/>
      <c r="C446" s="27"/>
      <c r="D446" s="14" t="str">
        <f t="shared" si="1"/>
        <v/>
      </c>
      <c r="E446" s="14"/>
    </row>
    <row r="447" ht="15.75" customHeight="1">
      <c r="A447" s="27"/>
      <c r="B447" s="27"/>
      <c r="C447" s="27"/>
      <c r="D447" s="14" t="str">
        <f t="shared" si="1"/>
        <v/>
      </c>
      <c r="E447" s="14"/>
    </row>
    <row r="448" ht="15.75" customHeight="1">
      <c r="A448" s="27"/>
      <c r="B448" s="27"/>
      <c r="C448" s="27"/>
      <c r="D448" s="14" t="str">
        <f t="shared" si="1"/>
        <v/>
      </c>
      <c r="E448" s="14"/>
    </row>
    <row r="449" ht="15.75" customHeight="1">
      <c r="A449" s="27"/>
      <c r="B449" s="27"/>
      <c r="C449" s="27"/>
      <c r="D449" s="14" t="str">
        <f t="shared" si="1"/>
        <v/>
      </c>
      <c r="E449" s="14"/>
    </row>
    <row r="450" ht="15.75" customHeight="1">
      <c r="A450" s="27"/>
      <c r="B450" s="27"/>
      <c r="C450" s="27"/>
      <c r="D450" s="14" t="str">
        <f t="shared" si="1"/>
        <v/>
      </c>
      <c r="E450" s="14"/>
    </row>
    <row r="451" ht="15.75" customHeight="1">
      <c r="A451" s="27"/>
      <c r="B451" s="27"/>
      <c r="C451" s="27"/>
      <c r="D451" s="14" t="str">
        <f t="shared" si="1"/>
        <v/>
      </c>
      <c r="E451" s="14"/>
    </row>
    <row r="452" ht="15.75" customHeight="1">
      <c r="A452" s="27"/>
      <c r="B452" s="27"/>
      <c r="C452" s="27"/>
      <c r="D452" s="14" t="str">
        <f t="shared" si="1"/>
        <v/>
      </c>
      <c r="E452" s="14"/>
    </row>
    <row r="453" ht="15.75" customHeight="1">
      <c r="A453" s="27"/>
      <c r="B453" s="27"/>
      <c r="C453" s="27"/>
      <c r="D453" s="14" t="str">
        <f t="shared" si="1"/>
        <v/>
      </c>
      <c r="E453" s="14"/>
    </row>
    <row r="454" ht="15.75" customHeight="1">
      <c r="A454" s="27"/>
      <c r="B454" s="27"/>
      <c r="C454" s="27"/>
      <c r="D454" s="14" t="str">
        <f t="shared" si="1"/>
        <v/>
      </c>
      <c r="E454" s="14"/>
    </row>
    <row r="455" ht="15.75" customHeight="1">
      <c r="A455" s="27"/>
      <c r="B455" s="27"/>
      <c r="C455" s="27"/>
      <c r="D455" s="14" t="str">
        <f t="shared" si="1"/>
        <v/>
      </c>
      <c r="E455" s="14"/>
    </row>
    <row r="456" ht="15.75" customHeight="1">
      <c r="A456" s="27"/>
      <c r="B456" s="27"/>
      <c r="C456" s="27"/>
      <c r="D456" s="14" t="str">
        <f t="shared" si="1"/>
        <v/>
      </c>
      <c r="E456" s="14"/>
    </row>
    <row r="457" ht="15.75" customHeight="1">
      <c r="A457" s="27"/>
      <c r="B457" s="27"/>
      <c r="C457" s="27"/>
      <c r="D457" s="14" t="str">
        <f t="shared" si="1"/>
        <v/>
      </c>
      <c r="E457" s="14"/>
    </row>
    <row r="458" ht="15.75" customHeight="1">
      <c r="A458" s="27"/>
      <c r="B458" s="27"/>
      <c r="C458" s="27"/>
      <c r="D458" s="14" t="str">
        <f t="shared" si="1"/>
        <v/>
      </c>
      <c r="E458" s="14"/>
    </row>
    <row r="459" ht="15.75" customHeight="1">
      <c r="A459" s="27"/>
      <c r="B459" s="27"/>
      <c r="C459" s="27"/>
      <c r="D459" s="14" t="str">
        <f t="shared" si="1"/>
        <v/>
      </c>
      <c r="E459" s="14"/>
    </row>
    <row r="460" ht="15.75" customHeight="1">
      <c r="A460" s="27"/>
      <c r="B460" s="27"/>
      <c r="C460" s="27"/>
      <c r="D460" s="14" t="str">
        <f t="shared" si="1"/>
        <v/>
      </c>
      <c r="E460" s="14"/>
    </row>
    <row r="461" ht="15.75" customHeight="1">
      <c r="A461" s="27"/>
      <c r="B461" s="27"/>
      <c r="C461" s="27"/>
      <c r="D461" s="14" t="str">
        <f t="shared" si="1"/>
        <v/>
      </c>
      <c r="E461" s="14"/>
    </row>
    <row r="462" ht="15.75" customHeight="1">
      <c r="A462" s="27"/>
      <c r="B462" s="27"/>
      <c r="C462" s="27"/>
      <c r="D462" s="14" t="str">
        <f t="shared" si="1"/>
        <v/>
      </c>
      <c r="E462" s="14"/>
    </row>
    <row r="463" ht="15.75" customHeight="1">
      <c r="A463" s="27"/>
      <c r="B463" s="27"/>
      <c r="C463" s="27"/>
      <c r="D463" s="14" t="str">
        <f t="shared" si="1"/>
        <v/>
      </c>
      <c r="E463" s="14"/>
    </row>
    <row r="464" ht="15.75" customHeight="1">
      <c r="A464" s="27"/>
      <c r="B464" s="27"/>
      <c r="C464" s="27"/>
      <c r="D464" s="14" t="str">
        <f t="shared" si="1"/>
        <v/>
      </c>
      <c r="E464" s="14"/>
    </row>
    <row r="465" ht="15.75" customHeight="1">
      <c r="A465" s="27"/>
      <c r="B465" s="27"/>
      <c r="C465" s="27"/>
      <c r="D465" s="14" t="str">
        <f t="shared" si="1"/>
        <v/>
      </c>
      <c r="E465" s="14"/>
    </row>
    <row r="466" ht="15.75" customHeight="1">
      <c r="A466" s="27"/>
      <c r="B466" s="27"/>
      <c r="C466" s="27"/>
      <c r="D466" s="14" t="str">
        <f t="shared" si="1"/>
        <v/>
      </c>
      <c r="E466" s="14"/>
    </row>
    <row r="467" ht="15.75" customHeight="1">
      <c r="A467" s="27"/>
      <c r="B467" s="27"/>
      <c r="C467" s="27"/>
      <c r="D467" s="14" t="str">
        <f t="shared" si="1"/>
        <v/>
      </c>
      <c r="E467" s="14"/>
    </row>
    <row r="468" ht="15.75" customHeight="1">
      <c r="A468" s="27"/>
      <c r="B468" s="27"/>
      <c r="C468" s="27"/>
      <c r="D468" s="14" t="str">
        <f t="shared" si="1"/>
        <v/>
      </c>
      <c r="E468" s="14"/>
    </row>
    <row r="469" ht="15.75" customHeight="1">
      <c r="A469" s="27"/>
      <c r="B469" s="27"/>
      <c r="C469" s="27"/>
      <c r="D469" s="14" t="str">
        <f t="shared" si="1"/>
        <v/>
      </c>
      <c r="E469" s="14"/>
    </row>
    <row r="470" ht="15.75" customHeight="1">
      <c r="A470" s="27"/>
      <c r="B470" s="27"/>
      <c r="C470" s="27"/>
      <c r="D470" s="14" t="str">
        <f t="shared" si="1"/>
        <v/>
      </c>
      <c r="E470" s="14"/>
    </row>
    <row r="471" ht="15.75" customHeight="1">
      <c r="A471" s="27"/>
      <c r="B471" s="27"/>
      <c r="C471" s="27"/>
      <c r="D471" s="14" t="str">
        <f t="shared" si="1"/>
        <v/>
      </c>
      <c r="E471" s="14"/>
    </row>
    <row r="472" ht="15.75" customHeight="1">
      <c r="A472" s="27"/>
      <c r="B472" s="27"/>
      <c r="C472" s="27"/>
      <c r="D472" s="14" t="str">
        <f t="shared" si="1"/>
        <v/>
      </c>
      <c r="E472" s="14"/>
    </row>
    <row r="473" ht="15.75" customHeight="1">
      <c r="A473" s="27"/>
      <c r="B473" s="27"/>
      <c r="C473" s="27"/>
      <c r="D473" s="14" t="str">
        <f t="shared" si="1"/>
        <v/>
      </c>
      <c r="E473" s="14"/>
    </row>
    <row r="474" ht="15.75" customHeight="1">
      <c r="A474" s="27"/>
      <c r="B474" s="27"/>
      <c r="C474" s="27"/>
      <c r="D474" s="14" t="str">
        <f t="shared" si="1"/>
        <v/>
      </c>
      <c r="E474" s="14"/>
    </row>
    <row r="475" ht="15.75" customHeight="1">
      <c r="A475" s="27"/>
      <c r="B475" s="27"/>
      <c r="C475" s="27"/>
      <c r="D475" s="14" t="str">
        <f t="shared" si="1"/>
        <v/>
      </c>
      <c r="E475" s="14"/>
    </row>
    <row r="476" ht="15.75" customHeight="1">
      <c r="A476" s="27"/>
      <c r="B476" s="27"/>
      <c r="C476" s="27"/>
      <c r="D476" s="14" t="str">
        <f t="shared" si="1"/>
        <v/>
      </c>
      <c r="E476" s="14"/>
    </row>
    <row r="477" ht="15.75" customHeight="1">
      <c r="A477" s="27"/>
      <c r="B477" s="27"/>
      <c r="C477" s="27"/>
      <c r="D477" s="14" t="str">
        <f t="shared" si="1"/>
        <v/>
      </c>
      <c r="E477" s="14"/>
    </row>
    <row r="478" ht="15.75" customHeight="1">
      <c r="A478" s="27"/>
      <c r="B478" s="27"/>
      <c r="C478" s="27"/>
      <c r="D478" s="14" t="str">
        <f t="shared" si="1"/>
        <v/>
      </c>
      <c r="E478" s="14"/>
    </row>
    <row r="479" ht="15.75" customHeight="1">
      <c r="A479" s="27"/>
      <c r="B479" s="27"/>
      <c r="C479" s="27"/>
      <c r="D479" s="14" t="str">
        <f t="shared" si="1"/>
        <v/>
      </c>
      <c r="E479" s="14"/>
    </row>
    <row r="480" ht="15.75" customHeight="1">
      <c r="A480" s="27"/>
      <c r="B480" s="27"/>
      <c r="C480" s="27"/>
      <c r="D480" s="14" t="str">
        <f t="shared" si="1"/>
        <v/>
      </c>
      <c r="E480" s="14"/>
    </row>
    <row r="481" ht="15.75" customHeight="1">
      <c r="A481" s="27"/>
      <c r="B481" s="27"/>
      <c r="C481" s="27"/>
      <c r="D481" s="14" t="str">
        <f t="shared" si="1"/>
        <v/>
      </c>
      <c r="E481" s="14"/>
    </row>
    <row r="482" ht="15.75" customHeight="1">
      <c r="A482" s="27"/>
      <c r="B482" s="27"/>
      <c r="C482" s="27"/>
      <c r="D482" s="14" t="str">
        <f t="shared" si="1"/>
        <v/>
      </c>
      <c r="E482" s="14"/>
    </row>
    <row r="483" ht="15.75" customHeight="1">
      <c r="A483" s="27"/>
      <c r="B483" s="27"/>
      <c r="C483" s="27"/>
      <c r="D483" s="14" t="str">
        <f t="shared" si="1"/>
        <v/>
      </c>
      <c r="E483" s="14"/>
    </row>
    <row r="484" ht="15.75" customHeight="1">
      <c r="A484" s="27"/>
      <c r="B484" s="27"/>
      <c r="C484" s="27"/>
      <c r="D484" s="14" t="str">
        <f t="shared" si="1"/>
        <v/>
      </c>
      <c r="E484" s="14"/>
    </row>
    <row r="485" ht="15.75" customHeight="1">
      <c r="A485" s="27"/>
      <c r="B485" s="27"/>
      <c r="C485" s="27"/>
      <c r="D485" s="14" t="str">
        <f t="shared" si="1"/>
        <v/>
      </c>
      <c r="E485" s="14"/>
    </row>
    <row r="486" ht="15.75" customHeight="1">
      <c r="A486" s="27"/>
      <c r="B486" s="27"/>
      <c r="C486" s="27"/>
      <c r="D486" s="14" t="str">
        <f t="shared" si="1"/>
        <v/>
      </c>
      <c r="E486" s="14"/>
    </row>
    <row r="487" ht="15.75" customHeight="1">
      <c r="A487" s="27"/>
      <c r="B487" s="27"/>
      <c r="C487" s="27"/>
      <c r="D487" s="14" t="str">
        <f t="shared" si="1"/>
        <v/>
      </c>
      <c r="E487" s="14"/>
    </row>
    <row r="488" ht="15.75" customHeight="1">
      <c r="A488" s="27"/>
      <c r="B488" s="27"/>
      <c r="C488" s="27"/>
      <c r="D488" s="14" t="str">
        <f t="shared" si="1"/>
        <v/>
      </c>
      <c r="E488" s="14"/>
    </row>
    <row r="489" ht="15.75" customHeight="1">
      <c r="A489" s="27"/>
      <c r="B489" s="27"/>
      <c r="C489" s="27"/>
      <c r="D489" s="14" t="str">
        <f t="shared" si="1"/>
        <v/>
      </c>
      <c r="E489" s="14"/>
    </row>
    <row r="490" ht="15.75" customHeight="1">
      <c r="A490" s="27"/>
      <c r="B490" s="27"/>
      <c r="C490" s="27"/>
      <c r="D490" s="14" t="str">
        <f t="shared" si="1"/>
        <v/>
      </c>
      <c r="E490" s="14"/>
    </row>
    <row r="491" ht="15.75" customHeight="1">
      <c r="A491" s="27"/>
      <c r="B491" s="27"/>
      <c r="C491" s="27"/>
      <c r="D491" s="14" t="str">
        <f t="shared" si="1"/>
        <v/>
      </c>
      <c r="E491" s="14"/>
    </row>
    <row r="492" ht="15.75" customHeight="1">
      <c r="A492" s="27"/>
      <c r="B492" s="27"/>
      <c r="C492" s="27"/>
      <c r="D492" s="14" t="str">
        <f t="shared" si="1"/>
        <v/>
      </c>
      <c r="E492" s="14"/>
    </row>
    <row r="493" ht="15.75" customHeight="1">
      <c r="A493" s="27"/>
      <c r="B493" s="27"/>
      <c r="C493" s="27"/>
      <c r="D493" s="14" t="str">
        <f t="shared" si="1"/>
        <v/>
      </c>
      <c r="E493" s="14"/>
    </row>
    <row r="494" ht="15.75" customHeight="1">
      <c r="A494" s="27"/>
      <c r="B494" s="27"/>
      <c r="C494" s="27"/>
      <c r="D494" s="14" t="str">
        <f t="shared" si="1"/>
        <v/>
      </c>
      <c r="E494" s="14"/>
    </row>
    <row r="495" ht="15.75" customHeight="1">
      <c r="A495" s="27"/>
      <c r="B495" s="27"/>
      <c r="C495" s="27"/>
      <c r="D495" s="14" t="str">
        <f t="shared" si="1"/>
        <v/>
      </c>
      <c r="E495" s="14"/>
    </row>
    <row r="496" ht="15.75" customHeight="1">
      <c r="A496" s="27"/>
      <c r="B496" s="27"/>
      <c r="C496" s="27"/>
      <c r="D496" s="14" t="str">
        <f t="shared" si="1"/>
        <v/>
      </c>
      <c r="E496" s="14"/>
    </row>
    <row r="497" ht="15.75" customHeight="1">
      <c r="A497" s="27"/>
      <c r="B497" s="27"/>
      <c r="C497" s="27"/>
      <c r="D497" s="14" t="str">
        <f t="shared" si="1"/>
        <v/>
      </c>
      <c r="E497" s="14"/>
    </row>
    <row r="498" ht="15.75" customHeight="1">
      <c r="A498" s="27"/>
      <c r="B498" s="27"/>
      <c r="C498" s="27"/>
      <c r="D498" s="14" t="str">
        <f t="shared" si="1"/>
        <v/>
      </c>
      <c r="E498" s="14"/>
    </row>
    <row r="499" ht="15.75" customHeight="1">
      <c r="A499" s="27"/>
      <c r="B499" s="27"/>
      <c r="C499" s="27"/>
      <c r="D499" s="14" t="str">
        <f t="shared" si="1"/>
        <v/>
      </c>
      <c r="E499" s="14"/>
    </row>
    <row r="500" ht="15.75" customHeight="1">
      <c r="A500" s="27"/>
      <c r="B500" s="27"/>
      <c r="C500" s="27"/>
      <c r="D500" s="14" t="str">
        <f t="shared" si="1"/>
        <v/>
      </c>
      <c r="E500" s="14"/>
    </row>
    <row r="501" ht="15.75" customHeight="1">
      <c r="A501" s="27"/>
      <c r="B501" s="27"/>
      <c r="C501" s="27"/>
      <c r="D501" s="14" t="str">
        <f t="shared" si="1"/>
        <v/>
      </c>
      <c r="E501" s="14"/>
    </row>
    <row r="502" ht="15.75" customHeight="1">
      <c r="A502" s="27"/>
      <c r="B502" s="27"/>
      <c r="C502" s="27"/>
      <c r="D502" s="14" t="str">
        <f t="shared" si="1"/>
        <v/>
      </c>
      <c r="E502" s="14"/>
    </row>
    <row r="503" ht="15.75" customHeight="1">
      <c r="A503" s="27"/>
      <c r="B503" s="27"/>
      <c r="C503" s="27"/>
      <c r="D503" s="14" t="str">
        <f t="shared" si="1"/>
        <v/>
      </c>
      <c r="E503" s="14"/>
    </row>
    <row r="504" ht="15.75" customHeight="1">
      <c r="A504" s="27"/>
      <c r="B504" s="27"/>
      <c r="C504" s="27"/>
      <c r="D504" s="14" t="str">
        <f t="shared" si="1"/>
        <v/>
      </c>
      <c r="E504" s="14"/>
    </row>
    <row r="505" ht="15.75" customHeight="1">
      <c r="A505" s="27"/>
      <c r="B505" s="27"/>
      <c r="C505" s="27"/>
      <c r="D505" s="14" t="str">
        <f t="shared" si="1"/>
        <v/>
      </c>
      <c r="E505" s="14"/>
    </row>
    <row r="506" ht="15.75" customHeight="1">
      <c r="A506" s="27"/>
      <c r="B506" s="27"/>
      <c r="C506" s="27"/>
      <c r="D506" s="14" t="str">
        <f t="shared" si="1"/>
        <v/>
      </c>
      <c r="E506" s="14"/>
    </row>
    <row r="507" ht="15.75" customHeight="1">
      <c r="A507" s="27"/>
      <c r="B507" s="27"/>
      <c r="C507" s="27"/>
      <c r="D507" s="14" t="str">
        <f t="shared" si="1"/>
        <v/>
      </c>
      <c r="E507" s="14"/>
    </row>
    <row r="508" ht="15.75" customHeight="1">
      <c r="A508" s="27"/>
      <c r="B508" s="27"/>
      <c r="C508" s="27"/>
      <c r="D508" s="14" t="str">
        <f t="shared" si="1"/>
        <v/>
      </c>
      <c r="E508" s="14"/>
    </row>
    <row r="509" ht="15.75" customHeight="1">
      <c r="A509" s="27"/>
      <c r="B509" s="27"/>
      <c r="C509" s="27"/>
      <c r="D509" s="14" t="str">
        <f t="shared" si="1"/>
        <v/>
      </c>
      <c r="E509" s="14"/>
    </row>
    <row r="510" ht="15.75" customHeight="1">
      <c r="A510" s="27"/>
      <c r="B510" s="27"/>
      <c r="C510" s="27"/>
      <c r="D510" s="14" t="str">
        <f t="shared" si="1"/>
        <v/>
      </c>
      <c r="E510" s="14"/>
    </row>
    <row r="511" ht="15.75" customHeight="1">
      <c r="A511" s="27"/>
      <c r="B511" s="27"/>
      <c r="C511" s="27"/>
      <c r="D511" s="14" t="str">
        <f t="shared" si="1"/>
        <v/>
      </c>
      <c r="E511" s="14"/>
    </row>
    <row r="512" ht="15.75" customHeight="1">
      <c r="A512" s="27"/>
      <c r="B512" s="27"/>
      <c r="C512" s="27"/>
      <c r="D512" s="14" t="str">
        <f t="shared" si="1"/>
        <v/>
      </c>
      <c r="E512" s="14"/>
    </row>
    <row r="513" ht="15.75" customHeight="1">
      <c r="A513" s="27"/>
      <c r="B513" s="27"/>
      <c r="C513" s="27"/>
      <c r="D513" s="14" t="str">
        <f t="shared" si="1"/>
        <v/>
      </c>
      <c r="E513" s="14"/>
    </row>
    <row r="514" ht="15.75" customHeight="1">
      <c r="A514" s="27"/>
      <c r="B514" s="27"/>
      <c r="C514" s="27"/>
      <c r="D514" s="14" t="str">
        <f t="shared" si="1"/>
        <v/>
      </c>
      <c r="E514" s="14"/>
    </row>
    <row r="515" ht="15.75" customHeight="1">
      <c r="A515" s="27"/>
      <c r="B515" s="27"/>
      <c r="C515" s="27"/>
      <c r="D515" s="14" t="str">
        <f t="shared" si="1"/>
        <v/>
      </c>
      <c r="E515" s="14"/>
    </row>
    <row r="516" ht="15.75" customHeight="1">
      <c r="A516" s="27"/>
      <c r="B516" s="27"/>
      <c r="C516" s="27"/>
      <c r="D516" s="14" t="str">
        <f t="shared" si="1"/>
        <v/>
      </c>
      <c r="E516" s="14"/>
    </row>
    <row r="517" ht="15.75" customHeight="1">
      <c r="A517" s="27"/>
      <c r="B517" s="27"/>
      <c r="C517" s="27"/>
      <c r="D517" s="14" t="str">
        <f t="shared" si="1"/>
        <v/>
      </c>
      <c r="E517" s="14"/>
    </row>
    <row r="518" ht="15.75" customHeight="1">
      <c r="A518" s="27"/>
      <c r="B518" s="27"/>
      <c r="C518" s="27"/>
      <c r="D518" s="14" t="str">
        <f t="shared" si="1"/>
        <v/>
      </c>
      <c r="E518" s="14"/>
    </row>
    <row r="519" ht="15.75" customHeight="1">
      <c r="A519" s="27"/>
      <c r="B519" s="27"/>
      <c r="C519" s="27"/>
      <c r="D519" s="14" t="str">
        <f t="shared" si="1"/>
        <v/>
      </c>
      <c r="E519" s="14"/>
    </row>
    <row r="520" ht="15.75" customHeight="1">
      <c r="A520" s="27"/>
      <c r="B520" s="27"/>
      <c r="C520" s="27"/>
      <c r="D520" s="14" t="str">
        <f t="shared" si="1"/>
        <v/>
      </c>
      <c r="E520" s="14"/>
    </row>
    <row r="521" ht="15.75" customHeight="1">
      <c r="A521" s="27"/>
      <c r="B521" s="27"/>
      <c r="C521" s="27"/>
      <c r="D521" s="14" t="str">
        <f t="shared" si="1"/>
        <v/>
      </c>
      <c r="E521" s="14"/>
    </row>
    <row r="522" ht="15.75" customHeight="1">
      <c r="A522" s="27"/>
      <c r="B522" s="27"/>
      <c r="C522" s="27"/>
      <c r="D522" s="14" t="str">
        <f t="shared" si="1"/>
        <v/>
      </c>
      <c r="E522" s="14"/>
    </row>
    <row r="523" ht="15.75" customHeight="1">
      <c r="A523" s="27"/>
      <c r="B523" s="27"/>
      <c r="C523" s="27"/>
      <c r="D523" s="14" t="str">
        <f t="shared" si="1"/>
        <v/>
      </c>
      <c r="E523" s="14"/>
    </row>
    <row r="524" ht="15.75" customHeight="1">
      <c r="A524" s="27"/>
      <c r="B524" s="27"/>
      <c r="C524" s="27"/>
      <c r="D524" s="14" t="str">
        <f t="shared" si="1"/>
        <v/>
      </c>
      <c r="E524" s="14"/>
    </row>
    <row r="525" ht="15.75" customHeight="1">
      <c r="A525" s="27"/>
      <c r="B525" s="27"/>
      <c r="C525" s="27"/>
      <c r="D525" s="14" t="str">
        <f t="shared" si="1"/>
        <v/>
      </c>
      <c r="E525" s="14"/>
    </row>
    <row r="526" ht="15.75" customHeight="1">
      <c r="A526" s="27"/>
      <c r="B526" s="27"/>
      <c r="C526" s="27"/>
      <c r="D526" s="14" t="str">
        <f t="shared" si="1"/>
        <v/>
      </c>
      <c r="E526" s="14"/>
    </row>
    <row r="527" ht="15.75" customHeight="1">
      <c r="A527" s="27"/>
      <c r="B527" s="27"/>
      <c r="C527" s="27"/>
      <c r="D527" s="14" t="str">
        <f t="shared" si="1"/>
        <v/>
      </c>
      <c r="E527" s="14"/>
    </row>
    <row r="528" ht="15.75" customHeight="1">
      <c r="A528" s="27"/>
      <c r="B528" s="27"/>
      <c r="C528" s="27"/>
      <c r="D528" s="14" t="str">
        <f t="shared" si="1"/>
        <v/>
      </c>
      <c r="E528" s="14"/>
    </row>
    <row r="529" ht="15.75" customHeight="1">
      <c r="A529" s="27"/>
      <c r="B529" s="27"/>
      <c r="C529" s="27"/>
      <c r="D529" s="14" t="str">
        <f t="shared" si="1"/>
        <v/>
      </c>
      <c r="E529" s="14"/>
    </row>
    <row r="530" ht="15.75" customHeight="1">
      <c r="A530" s="27"/>
      <c r="B530" s="27"/>
      <c r="C530" s="27"/>
      <c r="D530" s="14" t="str">
        <f t="shared" si="1"/>
        <v/>
      </c>
      <c r="E530" s="14"/>
    </row>
    <row r="531" ht="15.75" customHeight="1">
      <c r="A531" s="27"/>
      <c r="B531" s="27"/>
      <c r="C531" s="27"/>
      <c r="D531" s="14" t="str">
        <f t="shared" si="1"/>
        <v/>
      </c>
      <c r="E531" s="14"/>
    </row>
    <row r="532" ht="15.75" customHeight="1">
      <c r="A532" s="27"/>
      <c r="B532" s="27"/>
      <c r="C532" s="27"/>
      <c r="D532" s="14" t="str">
        <f t="shared" si="1"/>
        <v/>
      </c>
      <c r="E532" s="14"/>
    </row>
    <row r="533" ht="15.75" customHeight="1">
      <c r="A533" s="27"/>
      <c r="B533" s="27"/>
      <c r="C533" s="27"/>
      <c r="D533" s="14" t="str">
        <f t="shared" si="1"/>
        <v/>
      </c>
      <c r="E533" s="14"/>
    </row>
    <row r="534" ht="15.75" customHeight="1">
      <c r="A534" s="27"/>
      <c r="B534" s="27"/>
      <c r="C534" s="27"/>
      <c r="D534" s="14" t="str">
        <f t="shared" si="1"/>
        <v/>
      </c>
      <c r="E534" s="14"/>
    </row>
    <row r="535" ht="15.75" customHeight="1">
      <c r="A535" s="27"/>
      <c r="B535" s="27"/>
      <c r="C535" s="27"/>
      <c r="D535" s="14" t="str">
        <f t="shared" si="1"/>
        <v/>
      </c>
      <c r="E535" s="14"/>
    </row>
    <row r="536" ht="15.75" customHeight="1">
      <c r="A536" s="27"/>
      <c r="B536" s="27"/>
      <c r="C536" s="27"/>
      <c r="D536" s="14" t="str">
        <f t="shared" si="1"/>
        <v/>
      </c>
      <c r="E536" s="14"/>
    </row>
    <row r="537" ht="15.75" customHeight="1">
      <c r="A537" s="27"/>
      <c r="B537" s="27"/>
      <c r="C537" s="27"/>
      <c r="D537" s="14" t="str">
        <f t="shared" si="1"/>
        <v/>
      </c>
      <c r="E537" s="14"/>
    </row>
    <row r="538" ht="15.75" customHeight="1">
      <c r="A538" s="27"/>
      <c r="B538" s="27"/>
      <c r="C538" s="27"/>
      <c r="D538" s="14" t="str">
        <f t="shared" si="1"/>
        <v/>
      </c>
      <c r="E538" s="14"/>
    </row>
    <row r="539" ht="15.75" customHeight="1">
      <c r="A539" s="27"/>
      <c r="B539" s="27"/>
      <c r="C539" s="27"/>
      <c r="D539" s="14" t="str">
        <f t="shared" si="1"/>
        <v/>
      </c>
      <c r="E539" s="14"/>
    </row>
    <row r="540" ht="15.75" customHeight="1">
      <c r="A540" s="27"/>
      <c r="B540" s="27"/>
      <c r="C540" s="27"/>
      <c r="D540" s="14" t="str">
        <f t="shared" si="1"/>
        <v/>
      </c>
      <c r="E540" s="14"/>
    </row>
    <row r="541" ht="15.75" customHeight="1">
      <c r="A541" s="27"/>
      <c r="B541" s="27"/>
      <c r="C541" s="27"/>
      <c r="D541" s="14" t="str">
        <f t="shared" si="1"/>
        <v/>
      </c>
      <c r="E541" s="14"/>
    </row>
    <row r="542" ht="15.75" customHeight="1">
      <c r="A542" s="27"/>
      <c r="B542" s="27"/>
      <c r="C542" s="27"/>
      <c r="D542" s="14" t="str">
        <f t="shared" si="1"/>
        <v/>
      </c>
      <c r="E542" s="14"/>
    </row>
    <row r="543" ht="15.75" customHeight="1">
      <c r="A543" s="27"/>
      <c r="B543" s="27"/>
      <c r="C543" s="27"/>
      <c r="D543" s="14" t="str">
        <f t="shared" si="1"/>
        <v/>
      </c>
      <c r="E543" s="14"/>
    </row>
    <row r="544" ht="15.75" customHeight="1">
      <c r="A544" s="27"/>
      <c r="B544" s="27"/>
      <c r="C544" s="27"/>
      <c r="D544" s="14" t="str">
        <f t="shared" si="1"/>
        <v/>
      </c>
      <c r="E544" s="14"/>
    </row>
    <row r="545" ht="15.75" customHeight="1">
      <c r="A545" s="27"/>
      <c r="B545" s="27"/>
      <c r="C545" s="27"/>
      <c r="D545" s="14" t="str">
        <f t="shared" si="1"/>
        <v/>
      </c>
      <c r="E545" s="14"/>
    </row>
    <row r="546" ht="15.75" customHeight="1">
      <c r="A546" s="27"/>
      <c r="B546" s="27"/>
      <c r="C546" s="27"/>
      <c r="D546" s="14" t="str">
        <f t="shared" si="1"/>
        <v/>
      </c>
      <c r="E546" s="14"/>
    </row>
    <row r="547" ht="15.75" customHeight="1">
      <c r="A547" s="27"/>
      <c r="B547" s="27"/>
      <c r="C547" s="27"/>
      <c r="D547" s="14" t="str">
        <f t="shared" si="1"/>
        <v/>
      </c>
      <c r="E547" s="14"/>
    </row>
    <row r="548" ht="15.75" customHeight="1">
      <c r="A548" s="27"/>
      <c r="B548" s="27"/>
      <c r="C548" s="27"/>
      <c r="D548" s="14" t="str">
        <f t="shared" si="1"/>
        <v/>
      </c>
      <c r="E548" s="14"/>
    </row>
    <row r="549" ht="15.75" customHeight="1">
      <c r="A549" s="27"/>
      <c r="B549" s="27"/>
      <c r="C549" s="27"/>
      <c r="D549" s="14" t="str">
        <f t="shared" si="1"/>
        <v/>
      </c>
      <c r="E549" s="14"/>
    </row>
    <row r="550" ht="15.75" customHeight="1">
      <c r="A550" s="27"/>
      <c r="B550" s="27"/>
      <c r="C550" s="27"/>
      <c r="D550" s="14" t="str">
        <f t="shared" si="1"/>
        <v/>
      </c>
      <c r="E550" s="14"/>
    </row>
    <row r="551" ht="15.75" customHeight="1">
      <c r="A551" s="27"/>
      <c r="B551" s="27"/>
      <c r="C551" s="27"/>
      <c r="D551" s="14" t="str">
        <f t="shared" si="1"/>
        <v/>
      </c>
      <c r="E551" s="14"/>
    </row>
    <row r="552" ht="15.75" customHeight="1">
      <c r="A552" s="27"/>
      <c r="B552" s="27"/>
      <c r="C552" s="27"/>
      <c r="D552" s="14" t="str">
        <f t="shared" si="1"/>
        <v/>
      </c>
      <c r="E552" s="14"/>
    </row>
    <row r="553" ht="15.75" customHeight="1">
      <c r="A553" s="27"/>
      <c r="B553" s="27"/>
      <c r="C553" s="27"/>
      <c r="D553" s="14" t="str">
        <f t="shared" si="1"/>
        <v/>
      </c>
      <c r="E553" s="14"/>
    </row>
    <row r="554" ht="15.75" customHeight="1">
      <c r="A554" s="27"/>
      <c r="B554" s="27"/>
      <c r="C554" s="27"/>
      <c r="D554" s="14" t="str">
        <f t="shared" si="1"/>
        <v/>
      </c>
      <c r="E554" s="14"/>
    </row>
    <row r="555" ht="15.75" customHeight="1">
      <c r="A555" s="27"/>
      <c r="B555" s="27"/>
      <c r="C555" s="27"/>
      <c r="D555" s="14" t="str">
        <f t="shared" si="1"/>
        <v/>
      </c>
      <c r="E555" s="14"/>
    </row>
    <row r="556" ht="15.75" customHeight="1">
      <c r="A556" s="27"/>
      <c r="B556" s="27"/>
      <c r="C556" s="27"/>
      <c r="D556" s="14" t="str">
        <f t="shared" si="1"/>
        <v/>
      </c>
      <c r="E556" s="14"/>
    </row>
    <row r="557" ht="15.75" customHeight="1">
      <c r="A557" s="27"/>
      <c r="B557" s="27"/>
      <c r="C557" s="27"/>
      <c r="D557" s="14" t="str">
        <f t="shared" si="1"/>
        <v/>
      </c>
      <c r="E557" s="14"/>
    </row>
    <row r="558" ht="15.75" customHeight="1">
      <c r="A558" s="27"/>
      <c r="B558" s="27"/>
      <c r="C558" s="27"/>
      <c r="D558" s="14" t="str">
        <f t="shared" si="1"/>
        <v/>
      </c>
      <c r="E558" s="14"/>
    </row>
    <row r="559" ht="15.75" customHeight="1">
      <c r="A559" s="27"/>
      <c r="B559" s="27"/>
      <c r="C559" s="27"/>
      <c r="D559" s="14" t="str">
        <f t="shared" si="1"/>
        <v/>
      </c>
      <c r="E559" s="14"/>
    </row>
    <row r="560" ht="15.75" customHeight="1">
      <c r="A560" s="27"/>
      <c r="B560" s="27"/>
      <c r="C560" s="27"/>
      <c r="D560" s="14" t="str">
        <f t="shared" si="1"/>
        <v/>
      </c>
      <c r="E560" s="14"/>
    </row>
    <row r="561" ht="15.75" customHeight="1">
      <c r="A561" s="27"/>
      <c r="B561" s="27"/>
      <c r="C561" s="27"/>
      <c r="D561" s="14" t="str">
        <f t="shared" si="1"/>
        <v/>
      </c>
      <c r="E561" s="14"/>
    </row>
    <row r="562" ht="15.75" customHeight="1">
      <c r="A562" s="27"/>
      <c r="B562" s="27"/>
      <c r="C562" s="27"/>
      <c r="D562" s="14" t="str">
        <f t="shared" si="1"/>
        <v/>
      </c>
      <c r="E562" s="14"/>
    </row>
    <row r="563" ht="15.75" customHeight="1">
      <c r="A563" s="27"/>
      <c r="B563" s="27"/>
      <c r="C563" s="27"/>
      <c r="D563" s="14" t="str">
        <f t="shared" si="1"/>
        <v/>
      </c>
      <c r="E563" s="14"/>
    </row>
    <row r="564" ht="15.75" customHeight="1">
      <c r="A564" s="27"/>
      <c r="B564" s="27"/>
      <c r="C564" s="27"/>
      <c r="D564" s="14" t="str">
        <f t="shared" si="1"/>
        <v/>
      </c>
      <c r="E564" s="14"/>
    </row>
    <row r="565" ht="15.75" customHeight="1">
      <c r="A565" s="27"/>
      <c r="B565" s="27"/>
      <c r="C565" s="27"/>
      <c r="D565" s="14" t="str">
        <f t="shared" si="1"/>
        <v/>
      </c>
      <c r="E565" s="14"/>
    </row>
    <row r="566" ht="15.75" customHeight="1">
      <c r="A566" s="27"/>
      <c r="B566" s="27"/>
      <c r="C566" s="27"/>
      <c r="D566" s="14" t="str">
        <f t="shared" si="1"/>
        <v/>
      </c>
      <c r="E566" s="14"/>
    </row>
    <row r="567" ht="15.75" customHeight="1">
      <c r="A567" s="27"/>
      <c r="B567" s="27"/>
      <c r="C567" s="27"/>
      <c r="D567" s="14" t="str">
        <f t="shared" si="1"/>
        <v/>
      </c>
      <c r="E567" s="14"/>
    </row>
    <row r="568" ht="15.75" customHeight="1">
      <c r="A568" s="27"/>
      <c r="B568" s="27"/>
      <c r="C568" s="27"/>
      <c r="D568" s="14" t="str">
        <f t="shared" si="1"/>
        <v/>
      </c>
      <c r="E568" s="14"/>
    </row>
    <row r="569" ht="15.75" customHeight="1">
      <c r="A569" s="27"/>
      <c r="B569" s="27"/>
      <c r="C569" s="27"/>
      <c r="D569" s="14" t="str">
        <f t="shared" si="1"/>
        <v/>
      </c>
      <c r="E569" s="14"/>
    </row>
    <row r="570" ht="15.75" customHeight="1">
      <c r="A570" s="27"/>
      <c r="B570" s="27"/>
      <c r="C570" s="27"/>
      <c r="D570" s="14" t="str">
        <f t="shared" si="1"/>
        <v/>
      </c>
      <c r="E570" s="14"/>
    </row>
    <row r="571" ht="15.75" customHeight="1">
      <c r="A571" s="27"/>
      <c r="B571" s="27"/>
      <c r="C571" s="27"/>
      <c r="D571" s="14" t="str">
        <f t="shared" si="1"/>
        <v/>
      </c>
      <c r="E571" s="14"/>
    </row>
    <row r="572" ht="15.75" customHeight="1">
      <c r="A572" s="27"/>
      <c r="B572" s="27"/>
      <c r="C572" s="27"/>
      <c r="D572" s="14" t="str">
        <f t="shared" si="1"/>
        <v/>
      </c>
      <c r="E572" s="14"/>
    </row>
    <row r="573" ht="15.75" customHeight="1">
      <c r="A573" s="27"/>
      <c r="B573" s="27"/>
      <c r="C573" s="27"/>
      <c r="D573" s="14" t="str">
        <f t="shared" si="1"/>
        <v/>
      </c>
      <c r="E573" s="14"/>
    </row>
    <row r="574" ht="15.75" customHeight="1">
      <c r="A574" s="27"/>
      <c r="B574" s="27"/>
      <c r="C574" s="27"/>
      <c r="D574" s="14" t="str">
        <f t="shared" si="1"/>
        <v/>
      </c>
      <c r="E574" s="14"/>
    </row>
    <row r="575" ht="15.75" customHeight="1">
      <c r="A575" s="27"/>
      <c r="B575" s="27"/>
      <c r="C575" s="27"/>
      <c r="D575" s="14" t="str">
        <f t="shared" si="1"/>
        <v/>
      </c>
      <c r="E575" s="14"/>
    </row>
    <row r="576" ht="15.75" customHeight="1">
      <c r="A576" s="27"/>
      <c r="B576" s="27"/>
      <c r="C576" s="27"/>
      <c r="D576" s="14" t="str">
        <f t="shared" si="1"/>
        <v/>
      </c>
      <c r="E576" s="14"/>
    </row>
    <row r="577" ht="15.75" customHeight="1">
      <c r="A577" s="27"/>
      <c r="B577" s="27"/>
      <c r="C577" s="27"/>
      <c r="D577" s="14" t="str">
        <f t="shared" si="1"/>
        <v/>
      </c>
      <c r="E577" s="14"/>
    </row>
    <row r="578" ht="15.75" customHeight="1">
      <c r="A578" s="27"/>
      <c r="B578" s="27"/>
      <c r="C578" s="27"/>
      <c r="D578" s="14" t="str">
        <f t="shared" si="1"/>
        <v/>
      </c>
      <c r="E578" s="14"/>
    </row>
    <row r="579" ht="15.75" customHeight="1">
      <c r="A579" s="27"/>
      <c r="B579" s="27"/>
      <c r="C579" s="27"/>
      <c r="D579" s="14" t="str">
        <f t="shared" si="1"/>
        <v/>
      </c>
      <c r="E579" s="14"/>
    </row>
    <row r="580" ht="15.75" customHeight="1">
      <c r="A580" s="27"/>
      <c r="B580" s="27"/>
      <c r="C580" s="27"/>
      <c r="D580" s="14" t="str">
        <f t="shared" si="1"/>
        <v/>
      </c>
      <c r="E580" s="14"/>
    </row>
    <row r="581" ht="15.75" customHeight="1">
      <c r="A581" s="27"/>
      <c r="B581" s="27"/>
      <c r="C581" s="27"/>
      <c r="D581" s="14" t="str">
        <f t="shared" si="1"/>
        <v/>
      </c>
      <c r="E581" s="14"/>
    </row>
    <row r="582" ht="15.75" customHeight="1">
      <c r="A582" s="27"/>
      <c r="B582" s="27"/>
      <c r="C582" s="27"/>
      <c r="D582" s="14" t="str">
        <f t="shared" si="1"/>
        <v/>
      </c>
      <c r="E582" s="14"/>
    </row>
    <row r="583" ht="15.75" customHeight="1">
      <c r="A583" s="27"/>
      <c r="B583" s="27"/>
      <c r="C583" s="27"/>
      <c r="D583" s="14" t="str">
        <f t="shared" si="1"/>
        <v/>
      </c>
      <c r="E583" s="14"/>
    </row>
    <row r="584" ht="15.75" customHeight="1">
      <c r="A584" s="27"/>
      <c r="B584" s="27"/>
      <c r="C584" s="27"/>
      <c r="D584" s="14" t="str">
        <f t="shared" si="1"/>
        <v/>
      </c>
      <c r="E584" s="14"/>
    </row>
    <row r="585" ht="15.75" customHeight="1">
      <c r="A585" s="27"/>
      <c r="B585" s="27"/>
      <c r="C585" s="27"/>
      <c r="D585" s="14" t="str">
        <f t="shared" si="1"/>
        <v/>
      </c>
      <c r="E585" s="14"/>
    </row>
    <row r="586" ht="15.75" customHeight="1">
      <c r="A586" s="27"/>
      <c r="B586" s="27"/>
      <c r="C586" s="27"/>
      <c r="D586" s="14" t="str">
        <f t="shared" si="1"/>
        <v/>
      </c>
      <c r="E586" s="14"/>
    </row>
    <row r="587" ht="15.75" customHeight="1">
      <c r="A587" s="27"/>
      <c r="B587" s="27"/>
      <c r="C587" s="27"/>
      <c r="D587" s="14" t="str">
        <f t="shared" si="1"/>
        <v/>
      </c>
      <c r="E587" s="14"/>
    </row>
    <row r="588" ht="15.75" customHeight="1">
      <c r="A588" s="27"/>
      <c r="B588" s="27"/>
      <c r="C588" s="27"/>
      <c r="D588" s="14" t="str">
        <f t="shared" si="1"/>
        <v/>
      </c>
      <c r="E588" s="14"/>
    </row>
    <row r="589" ht="15.75" customHeight="1">
      <c r="A589" s="27"/>
      <c r="B589" s="27"/>
      <c r="C589" s="27"/>
      <c r="D589" s="14" t="str">
        <f t="shared" si="1"/>
        <v/>
      </c>
      <c r="E589" s="14"/>
    </row>
    <row r="590" ht="15.75" customHeight="1">
      <c r="A590" s="27"/>
      <c r="B590" s="27"/>
      <c r="C590" s="27"/>
      <c r="D590" s="14" t="str">
        <f t="shared" si="1"/>
        <v/>
      </c>
      <c r="E590" s="14"/>
    </row>
    <row r="591" ht="15.75" customHeight="1">
      <c r="A591" s="27"/>
      <c r="B591" s="27"/>
      <c r="C591" s="27"/>
      <c r="D591" s="14" t="str">
        <f t="shared" si="1"/>
        <v/>
      </c>
      <c r="E591" s="14"/>
    </row>
    <row r="592" ht="15.75" customHeight="1">
      <c r="A592" s="27"/>
      <c r="B592" s="27"/>
      <c r="C592" s="27"/>
      <c r="D592" s="14" t="str">
        <f t="shared" si="1"/>
        <v/>
      </c>
      <c r="E592" s="14"/>
    </row>
    <row r="593" ht="15.75" customHeight="1">
      <c r="A593" s="27"/>
      <c r="B593" s="27"/>
      <c r="C593" s="27"/>
      <c r="D593" s="14" t="str">
        <f t="shared" si="1"/>
        <v/>
      </c>
      <c r="E593" s="14"/>
    </row>
    <row r="594" ht="15.75" customHeight="1">
      <c r="A594" s="27"/>
      <c r="B594" s="27"/>
      <c r="C594" s="27"/>
      <c r="D594" s="14" t="str">
        <f t="shared" si="1"/>
        <v/>
      </c>
      <c r="E594" s="14"/>
    </row>
    <row r="595" ht="15.75" customHeight="1">
      <c r="A595" s="27"/>
      <c r="B595" s="27"/>
      <c r="C595" s="27"/>
      <c r="D595" s="14" t="str">
        <f t="shared" si="1"/>
        <v/>
      </c>
      <c r="E595" s="14"/>
    </row>
    <row r="596" ht="15.75" customHeight="1">
      <c r="A596" s="27"/>
      <c r="B596" s="27"/>
      <c r="C596" s="27"/>
      <c r="D596" s="14" t="str">
        <f t="shared" si="1"/>
        <v/>
      </c>
      <c r="E596" s="14"/>
    </row>
    <row r="597" ht="15.75" customHeight="1">
      <c r="A597" s="27"/>
      <c r="B597" s="27"/>
      <c r="C597" s="27"/>
      <c r="D597" s="14" t="str">
        <f t="shared" si="1"/>
        <v/>
      </c>
      <c r="E597" s="14"/>
    </row>
    <row r="598" ht="15.75" customHeight="1">
      <c r="A598" s="27"/>
      <c r="B598" s="27"/>
      <c r="C598" s="27"/>
      <c r="D598" s="14" t="str">
        <f t="shared" si="1"/>
        <v/>
      </c>
      <c r="E598" s="14"/>
    </row>
    <row r="599" ht="15.75" customHeight="1">
      <c r="A599" s="27"/>
      <c r="B599" s="27"/>
      <c r="C599" s="27"/>
      <c r="D599" s="14" t="str">
        <f t="shared" si="1"/>
        <v/>
      </c>
      <c r="E599" s="14"/>
    </row>
    <row r="600" ht="15.75" customHeight="1">
      <c r="A600" s="27"/>
      <c r="B600" s="27"/>
      <c r="C600" s="27"/>
      <c r="D600" s="14" t="str">
        <f t="shared" si="1"/>
        <v/>
      </c>
      <c r="E600" s="14"/>
    </row>
    <row r="601" ht="15.75" customHeight="1">
      <c r="A601" s="27"/>
      <c r="B601" s="27"/>
      <c r="C601" s="27"/>
      <c r="D601" s="14" t="str">
        <f t="shared" si="1"/>
        <v/>
      </c>
      <c r="E601" s="14"/>
    </row>
    <row r="602" ht="15.75" customHeight="1">
      <c r="A602" s="27"/>
      <c r="B602" s="27"/>
      <c r="C602" s="27"/>
      <c r="D602" s="14" t="str">
        <f t="shared" si="1"/>
        <v/>
      </c>
      <c r="E602" s="14"/>
    </row>
    <row r="603" ht="15.75" customHeight="1">
      <c r="A603" s="27"/>
      <c r="B603" s="27"/>
      <c r="C603" s="27"/>
      <c r="D603" s="14" t="str">
        <f t="shared" si="1"/>
        <v/>
      </c>
      <c r="E603" s="14"/>
    </row>
    <row r="604" ht="15.75" customHeight="1">
      <c r="A604" s="27"/>
      <c r="B604" s="27"/>
      <c r="C604" s="27"/>
      <c r="D604" s="14" t="str">
        <f t="shared" si="1"/>
        <v/>
      </c>
      <c r="E604" s="14"/>
    </row>
    <row r="605" ht="15.75" customHeight="1">
      <c r="A605" s="27"/>
      <c r="B605" s="27"/>
      <c r="C605" s="27"/>
      <c r="D605" s="14" t="str">
        <f t="shared" si="1"/>
        <v/>
      </c>
      <c r="E605" s="14"/>
    </row>
    <row r="606" ht="15.75" customHeight="1">
      <c r="A606" s="27"/>
      <c r="B606" s="27"/>
      <c r="C606" s="27"/>
      <c r="D606" s="14" t="str">
        <f t="shared" si="1"/>
        <v/>
      </c>
      <c r="E606" s="14"/>
    </row>
    <row r="607" ht="15.75" customHeight="1">
      <c r="A607" s="27"/>
      <c r="B607" s="27"/>
      <c r="C607" s="27"/>
      <c r="D607" s="14" t="str">
        <f t="shared" si="1"/>
        <v/>
      </c>
      <c r="E607" s="14"/>
    </row>
    <row r="608" ht="15.75" customHeight="1">
      <c r="A608" s="27"/>
      <c r="B608" s="27"/>
      <c r="C608" s="27"/>
      <c r="D608" s="14" t="str">
        <f t="shared" si="1"/>
        <v/>
      </c>
      <c r="E608" s="14"/>
    </row>
    <row r="609" ht="15.75" customHeight="1">
      <c r="A609" s="27"/>
      <c r="B609" s="27"/>
      <c r="C609" s="27"/>
      <c r="D609" s="14" t="str">
        <f t="shared" si="1"/>
        <v/>
      </c>
      <c r="E609" s="14"/>
    </row>
    <row r="610" ht="15.75" customHeight="1">
      <c r="A610" s="27"/>
      <c r="B610" s="27"/>
      <c r="C610" s="27"/>
      <c r="D610" s="14" t="str">
        <f t="shared" si="1"/>
        <v/>
      </c>
      <c r="E610" s="14"/>
    </row>
    <row r="611" ht="15.75" customHeight="1">
      <c r="A611" s="27"/>
      <c r="B611" s="27"/>
      <c r="C611" s="27"/>
      <c r="D611" s="14" t="str">
        <f t="shared" si="1"/>
        <v/>
      </c>
      <c r="E611" s="14"/>
    </row>
    <row r="612" ht="15.75" customHeight="1">
      <c r="A612" s="27"/>
      <c r="B612" s="27"/>
      <c r="C612" s="27"/>
      <c r="D612" s="14" t="str">
        <f t="shared" si="1"/>
        <v/>
      </c>
      <c r="E612" s="14"/>
    </row>
    <row r="613" ht="15.75" customHeight="1">
      <c r="A613" s="27"/>
      <c r="B613" s="27"/>
      <c r="C613" s="27"/>
      <c r="D613" s="14" t="str">
        <f t="shared" si="1"/>
        <v/>
      </c>
      <c r="E613" s="14"/>
    </row>
    <row r="614" ht="15.75" customHeight="1">
      <c r="A614" s="27"/>
      <c r="B614" s="27"/>
      <c r="C614" s="27"/>
      <c r="D614" s="14" t="str">
        <f t="shared" si="1"/>
        <v/>
      </c>
      <c r="E614" s="14"/>
    </row>
    <row r="615" ht="15.75" customHeight="1">
      <c r="A615" s="27"/>
      <c r="B615" s="27"/>
      <c r="C615" s="27"/>
      <c r="D615" s="14" t="str">
        <f t="shared" si="1"/>
        <v/>
      </c>
      <c r="E615" s="14"/>
    </row>
    <row r="616" ht="15.75" customHeight="1">
      <c r="A616" s="27"/>
      <c r="B616" s="27"/>
      <c r="C616" s="27"/>
      <c r="D616" s="14" t="str">
        <f t="shared" si="1"/>
        <v/>
      </c>
      <c r="E616" s="14"/>
    </row>
    <row r="617" ht="15.75" customHeight="1">
      <c r="A617" s="27"/>
      <c r="B617" s="27"/>
      <c r="C617" s="27"/>
      <c r="D617" s="14" t="str">
        <f t="shared" si="1"/>
        <v/>
      </c>
      <c r="E617" s="14"/>
    </row>
    <row r="618" ht="15.75" customHeight="1">
      <c r="A618" s="27"/>
      <c r="B618" s="27"/>
      <c r="C618" s="27"/>
      <c r="D618" s="14" t="str">
        <f t="shared" si="1"/>
        <v/>
      </c>
      <c r="E618" s="14"/>
    </row>
    <row r="619" ht="15.75" customHeight="1">
      <c r="A619" s="27"/>
      <c r="B619" s="27"/>
      <c r="C619" s="27"/>
      <c r="D619" s="14" t="str">
        <f t="shared" si="1"/>
        <v/>
      </c>
      <c r="E619" s="14"/>
    </row>
    <row r="620" ht="15.75" customHeight="1">
      <c r="A620" s="27"/>
      <c r="B620" s="27"/>
      <c r="C620" s="27"/>
      <c r="D620" s="14" t="str">
        <f t="shared" si="1"/>
        <v/>
      </c>
      <c r="E620" s="14"/>
    </row>
    <row r="621" ht="15.75" customHeight="1">
      <c r="A621" s="27"/>
      <c r="B621" s="27"/>
      <c r="C621" s="27"/>
      <c r="D621" s="14" t="str">
        <f t="shared" si="1"/>
        <v/>
      </c>
      <c r="E621" s="14"/>
    </row>
    <row r="622" ht="15.75" customHeight="1">
      <c r="A622" s="27"/>
      <c r="B622" s="27"/>
      <c r="C622" s="27"/>
      <c r="D622" s="14" t="str">
        <f t="shared" si="1"/>
        <v/>
      </c>
      <c r="E622" s="14"/>
    </row>
    <row r="623" ht="15.75" customHeight="1">
      <c r="A623" s="27"/>
      <c r="B623" s="27"/>
      <c r="C623" s="27"/>
      <c r="D623" s="14" t="str">
        <f t="shared" si="1"/>
        <v/>
      </c>
      <c r="E623" s="14"/>
    </row>
    <row r="624" ht="15.75" customHeight="1">
      <c r="A624" s="27"/>
      <c r="B624" s="27"/>
      <c r="C624" s="27"/>
      <c r="D624" s="14" t="str">
        <f t="shared" si="1"/>
        <v/>
      </c>
      <c r="E624" s="14"/>
    </row>
    <row r="625" ht="15.75" customHeight="1">
      <c r="A625" s="27"/>
      <c r="B625" s="27"/>
      <c r="C625" s="27"/>
      <c r="D625" s="14" t="str">
        <f t="shared" si="1"/>
        <v/>
      </c>
      <c r="E625" s="14"/>
    </row>
    <row r="626" ht="15.75" customHeight="1">
      <c r="A626" s="27"/>
      <c r="B626" s="27"/>
      <c r="C626" s="27"/>
      <c r="D626" s="14" t="str">
        <f t="shared" si="1"/>
        <v/>
      </c>
      <c r="E626" s="14"/>
    </row>
    <row r="627" ht="15.75" customHeight="1">
      <c r="A627" s="27"/>
      <c r="B627" s="27"/>
      <c r="C627" s="27"/>
      <c r="D627" s="14" t="str">
        <f t="shared" si="1"/>
        <v/>
      </c>
      <c r="E627" s="14"/>
    </row>
    <row r="628" ht="15.75" customHeight="1">
      <c r="A628" s="27"/>
      <c r="B628" s="27"/>
      <c r="C628" s="27"/>
      <c r="D628" s="14" t="str">
        <f t="shared" si="1"/>
        <v/>
      </c>
      <c r="E628" s="14"/>
    </row>
    <row r="629" ht="15.75" customHeight="1">
      <c r="A629" s="27"/>
      <c r="B629" s="27"/>
      <c r="C629" s="27"/>
      <c r="D629" s="14" t="str">
        <f t="shared" si="1"/>
        <v/>
      </c>
      <c r="E629" s="14"/>
    </row>
    <row r="630" ht="15.75" customHeight="1">
      <c r="A630" s="27"/>
      <c r="B630" s="27"/>
      <c r="C630" s="27"/>
      <c r="D630" s="14" t="str">
        <f t="shared" si="1"/>
        <v/>
      </c>
      <c r="E630" s="14"/>
    </row>
    <row r="631" ht="15.75" customHeight="1">
      <c r="A631" s="27"/>
      <c r="B631" s="27"/>
      <c r="C631" s="27"/>
      <c r="D631" s="14" t="str">
        <f t="shared" si="1"/>
        <v/>
      </c>
      <c r="E631" s="14"/>
    </row>
    <row r="632" ht="15.75" customHeight="1">
      <c r="A632" s="27"/>
      <c r="B632" s="27"/>
      <c r="C632" s="27"/>
      <c r="D632" s="14" t="str">
        <f t="shared" si="1"/>
        <v/>
      </c>
      <c r="E632" s="14"/>
    </row>
    <row r="633" ht="15.75" customHeight="1">
      <c r="A633" s="27"/>
      <c r="B633" s="27"/>
      <c r="C633" s="27"/>
      <c r="D633" s="14" t="str">
        <f t="shared" si="1"/>
        <v/>
      </c>
      <c r="E633" s="14"/>
    </row>
    <row r="634" ht="15.75" customHeight="1">
      <c r="A634" s="27"/>
      <c r="B634" s="27"/>
      <c r="C634" s="27"/>
      <c r="D634" s="14" t="str">
        <f t="shared" si="1"/>
        <v/>
      </c>
      <c r="E634" s="14"/>
    </row>
    <row r="635" ht="15.75" customHeight="1">
      <c r="A635" s="27"/>
      <c r="B635" s="27"/>
      <c r="C635" s="27"/>
      <c r="D635" s="14" t="str">
        <f t="shared" si="1"/>
        <v/>
      </c>
      <c r="E635" s="14"/>
    </row>
    <row r="636" ht="15.75" customHeight="1">
      <c r="A636" s="27"/>
      <c r="B636" s="27"/>
      <c r="C636" s="27"/>
      <c r="D636" s="14" t="str">
        <f t="shared" si="1"/>
        <v/>
      </c>
      <c r="E636" s="14"/>
    </row>
    <row r="637" ht="15.75" customHeight="1">
      <c r="A637" s="27"/>
      <c r="B637" s="27"/>
      <c r="C637" s="27"/>
      <c r="D637" s="14" t="str">
        <f t="shared" si="1"/>
        <v/>
      </c>
      <c r="E637" s="14"/>
    </row>
    <row r="638" ht="15.75" customHeight="1">
      <c r="A638" s="27"/>
      <c r="B638" s="27"/>
      <c r="C638" s="27"/>
      <c r="D638" s="14" t="str">
        <f t="shared" si="1"/>
        <v/>
      </c>
      <c r="E638" s="14"/>
    </row>
    <row r="639" ht="15.75" customHeight="1">
      <c r="A639" s="27"/>
      <c r="B639" s="27"/>
      <c r="C639" s="27"/>
      <c r="D639" s="14" t="str">
        <f t="shared" si="1"/>
        <v/>
      </c>
      <c r="E639" s="14"/>
    </row>
    <row r="640" ht="15.75" customHeight="1">
      <c r="A640" s="27"/>
      <c r="B640" s="27"/>
      <c r="C640" s="27"/>
      <c r="D640" s="14" t="str">
        <f t="shared" si="1"/>
        <v/>
      </c>
      <c r="E640" s="14"/>
    </row>
    <row r="641" ht="15.75" customHeight="1">
      <c r="A641" s="27"/>
      <c r="B641" s="27"/>
      <c r="C641" s="27"/>
      <c r="D641" s="14" t="str">
        <f t="shared" si="1"/>
        <v/>
      </c>
      <c r="E641" s="14"/>
    </row>
    <row r="642" ht="15.75" customHeight="1">
      <c r="A642" s="27"/>
      <c r="B642" s="27"/>
      <c r="C642" s="27"/>
      <c r="D642" s="14" t="str">
        <f t="shared" si="1"/>
        <v/>
      </c>
      <c r="E642" s="14"/>
    </row>
    <row r="643" ht="15.75" customHeight="1">
      <c r="A643" s="27"/>
      <c r="B643" s="27"/>
      <c r="C643" s="27"/>
      <c r="D643" s="14" t="str">
        <f t="shared" si="1"/>
        <v/>
      </c>
      <c r="E643" s="14"/>
    </row>
    <row r="644" ht="15.75" customHeight="1">
      <c r="A644" s="27"/>
      <c r="B644" s="27"/>
      <c r="C644" s="27"/>
      <c r="D644" s="14" t="str">
        <f t="shared" si="1"/>
        <v/>
      </c>
      <c r="E644" s="14"/>
    </row>
    <row r="645" ht="15.75" customHeight="1">
      <c r="A645" s="27"/>
      <c r="B645" s="27"/>
      <c r="C645" s="27"/>
      <c r="D645" s="14" t="str">
        <f t="shared" si="1"/>
        <v/>
      </c>
      <c r="E645" s="14"/>
    </row>
    <row r="646" ht="15.75" customHeight="1">
      <c r="A646" s="27"/>
      <c r="B646" s="27"/>
      <c r="C646" s="27"/>
      <c r="D646" s="14" t="str">
        <f t="shared" si="1"/>
        <v/>
      </c>
      <c r="E646" s="14"/>
    </row>
    <row r="647" ht="15.75" customHeight="1">
      <c r="A647" s="27"/>
      <c r="B647" s="27"/>
      <c r="C647" s="27"/>
      <c r="D647" s="14" t="str">
        <f t="shared" si="1"/>
        <v/>
      </c>
      <c r="E647" s="14"/>
    </row>
    <row r="648" ht="15.75" customHeight="1">
      <c r="A648" s="27"/>
      <c r="B648" s="27"/>
      <c r="C648" s="27"/>
      <c r="D648" s="14" t="str">
        <f t="shared" si="1"/>
        <v/>
      </c>
      <c r="E648" s="14"/>
    </row>
    <row r="649" ht="15.75" customHeight="1">
      <c r="A649" s="27"/>
      <c r="B649" s="27"/>
      <c r="C649" s="27"/>
      <c r="D649" s="14" t="str">
        <f t="shared" si="1"/>
        <v/>
      </c>
      <c r="E649" s="14"/>
    </row>
    <row r="650" ht="15.75" customHeight="1">
      <c r="A650" s="27"/>
      <c r="B650" s="27"/>
      <c r="C650" s="27"/>
      <c r="D650" s="14" t="str">
        <f t="shared" si="1"/>
        <v/>
      </c>
      <c r="E650" s="14"/>
    </row>
    <row r="651" ht="15.75" customHeight="1">
      <c r="A651" s="27"/>
      <c r="B651" s="27"/>
      <c r="C651" s="27"/>
      <c r="D651" s="14" t="str">
        <f t="shared" si="1"/>
        <v/>
      </c>
      <c r="E651" s="14"/>
    </row>
    <row r="652" ht="15.75" customHeight="1">
      <c r="A652" s="27"/>
      <c r="B652" s="27"/>
      <c r="C652" s="27"/>
      <c r="D652" s="14" t="str">
        <f t="shared" si="1"/>
        <v/>
      </c>
      <c r="E652" s="14"/>
    </row>
    <row r="653" ht="15.75" customHeight="1">
      <c r="A653" s="27"/>
      <c r="B653" s="27"/>
      <c r="C653" s="27"/>
      <c r="D653" s="14" t="str">
        <f t="shared" si="1"/>
        <v/>
      </c>
      <c r="E653" s="14"/>
    </row>
    <row r="654" ht="15.75" customHeight="1">
      <c r="A654" s="27"/>
      <c r="B654" s="27"/>
      <c r="C654" s="27"/>
      <c r="D654" s="14" t="str">
        <f t="shared" si="1"/>
        <v/>
      </c>
      <c r="E654" s="14"/>
    </row>
    <row r="655" ht="15.75" customHeight="1">
      <c r="A655" s="27"/>
      <c r="B655" s="27"/>
      <c r="C655" s="27"/>
      <c r="D655" s="14" t="str">
        <f t="shared" si="1"/>
        <v/>
      </c>
      <c r="E655" s="14"/>
    </row>
    <row r="656" ht="15.75" customHeight="1">
      <c r="A656" s="27"/>
      <c r="B656" s="27"/>
      <c r="C656" s="27"/>
      <c r="D656" s="14" t="str">
        <f t="shared" si="1"/>
        <v/>
      </c>
      <c r="E656" s="14"/>
    </row>
    <row r="657" ht="15.75" customHeight="1">
      <c r="A657" s="27"/>
      <c r="B657" s="27"/>
      <c r="C657" s="27"/>
      <c r="D657" s="14" t="str">
        <f t="shared" si="1"/>
        <v/>
      </c>
      <c r="E657" s="14"/>
    </row>
    <row r="658" ht="15.75" customHeight="1">
      <c r="A658" s="27"/>
      <c r="B658" s="27"/>
      <c r="C658" s="27"/>
      <c r="D658" s="14" t="str">
        <f t="shared" si="1"/>
        <v/>
      </c>
      <c r="E658" s="14"/>
    </row>
    <row r="659" ht="15.75" customHeight="1">
      <c r="A659" s="27"/>
      <c r="B659" s="27"/>
      <c r="C659" s="27"/>
      <c r="D659" s="14" t="str">
        <f t="shared" si="1"/>
        <v/>
      </c>
      <c r="E659" s="14"/>
    </row>
    <row r="660" ht="15.75" customHeight="1">
      <c r="A660" s="27"/>
      <c r="B660" s="27"/>
      <c r="C660" s="27"/>
      <c r="D660" s="14" t="str">
        <f t="shared" si="1"/>
        <v/>
      </c>
      <c r="E660" s="14"/>
    </row>
    <row r="661" ht="15.75" customHeight="1">
      <c r="A661" s="27"/>
      <c r="B661" s="27"/>
      <c r="C661" s="27"/>
      <c r="D661" s="14" t="str">
        <f t="shared" si="1"/>
        <v/>
      </c>
      <c r="E661" s="14"/>
    </row>
    <row r="662" ht="15.75" customHeight="1">
      <c r="A662" s="27"/>
      <c r="B662" s="27"/>
      <c r="C662" s="27"/>
      <c r="D662" s="14" t="str">
        <f t="shared" si="1"/>
        <v/>
      </c>
      <c r="E662" s="14"/>
    </row>
    <row r="663" ht="15.75" customHeight="1">
      <c r="A663" s="27"/>
      <c r="B663" s="27"/>
      <c r="C663" s="27"/>
      <c r="D663" s="14" t="str">
        <f t="shared" si="1"/>
        <v/>
      </c>
      <c r="E663" s="14"/>
    </row>
    <row r="664" ht="15.75" customHeight="1">
      <c r="A664" s="27"/>
      <c r="B664" s="27"/>
      <c r="C664" s="27"/>
      <c r="D664" s="14" t="str">
        <f t="shared" si="1"/>
        <v/>
      </c>
      <c r="E664" s="14"/>
    </row>
    <row r="665" ht="15.75" customHeight="1">
      <c r="A665" s="27"/>
      <c r="B665" s="27"/>
      <c r="C665" s="27"/>
      <c r="D665" s="14" t="str">
        <f t="shared" si="1"/>
        <v/>
      </c>
      <c r="E665" s="14"/>
    </row>
    <row r="666" ht="15.75" customHeight="1">
      <c r="A666" s="27"/>
      <c r="B666" s="27"/>
      <c r="C666" s="27"/>
      <c r="D666" s="14" t="str">
        <f t="shared" si="1"/>
        <v/>
      </c>
      <c r="E666" s="14"/>
    </row>
    <row r="667" ht="15.75" customHeight="1">
      <c r="A667" s="27"/>
      <c r="B667" s="27"/>
      <c r="C667" s="27"/>
      <c r="D667" s="14" t="str">
        <f t="shared" si="1"/>
        <v/>
      </c>
      <c r="E667" s="14"/>
    </row>
    <row r="668" ht="15.75" customHeight="1">
      <c r="A668" s="27"/>
      <c r="B668" s="27"/>
      <c r="C668" s="27"/>
      <c r="D668" s="14" t="str">
        <f t="shared" si="1"/>
        <v/>
      </c>
      <c r="E668" s="14"/>
    </row>
    <row r="669" ht="15.75" customHeight="1">
      <c r="A669" s="27"/>
      <c r="B669" s="27"/>
      <c r="C669" s="27"/>
      <c r="D669" s="14" t="str">
        <f t="shared" si="1"/>
        <v/>
      </c>
      <c r="E669" s="14"/>
    </row>
    <row r="670" ht="15.75" customHeight="1">
      <c r="A670" s="27"/>
      <c r="B670" s="27"/>
      <c r="C670" s="27"/>
      <c r="D670" s="14" t="str">
        <f t="shared" si="1"/>
        <v/>
      </c>
      <c r="E670" s="14"/>
    </row>
    <row r="671" ht="15.75" customHeight="1">
      <c r="A671" s="27"/>
      <c r="B671" s="27"/>
      <c r="C671" s="27"/>
      <c r="D671" s="14" t="str">
        <f t="shared" si="1"/>
        <v/>
      </c>
      <c r="E671" s="14"/>
    </row>
    <row r="672" ht="15.75" customHeight="1">
      <c r="A672" s="27"/>
      <c r="B672" s="27"/>
      <c r="C672" s="27"/>
      <c r="D672" s="14" t="str">
        <f t="shared" si="1"/>
        <v/>
      </c>
      <c r="E672" s="14"/>
    </row>
    <row r="673" ht="15.75" customHeight="1">
      <c r="A673" s="27"/>
      <c r="B673" s="27"/>
      <c r="C673" s="27"/>
      <c r="D673" s="14" t="str">
        <f t="shared" si="1"/>
        <v/>
      </c>
      <c r="E673" s="14"/>
    </row>
    <row r="674" ht="15.75" customHeight="1">
      <c r="A674" s="27"/>
      <c r="B674" s="27"/>
      <c r="C674" s="27"/>
      <c r="D674" s="14" t="str">
        <f t="shared" si="1"/>
        <v/>
      </c>
      <c r="E674" s="14"/>
    </row>
    <row r="675" ht="15.75" customHeight="1">
      <c r="A675" s="27"/>
      <c r="B675" s="27"/>
      <c r="C675" s="27"/>
      <c r="D675" s="14" t="str">
        <f t="shared" si="1"/>
        <v/>
      </c>
      <c r="E675" s="14"/>
    </row>
    <row r="676" ht="15.75" customHeight="1">
      <c r="A676" s="27"/>
      <c r="B676" s="27"/>
      <c r="C676" s="27"/>
      <c r="D676" s="14" t="str">
        <f t="shared" si="1"/>
        <v/>
      </c>
      <c r="E676" s="14"/>
    </row>
    <row r="677" ht="15.75" customHeight="1">
      <c r="A677" s="27"/>
      <c r="B677" s="27"/>
      <c r="C677" s="27"/>
      <c r="D677" s="14" t="str">
        <f t="shared" si="1"/>
        <v/>
      </c>
      <c r="E677" s="14"/>
    </row>
    <row r="678" ht="15.75" customHeight="1">
      <c r="A678" s="27"/>
      <c r="B678" s="27"/>
      <c r="C678" s="27"/>
      <c r="D678" s="14" t="str">
        <f t="shared" si="1"/>
        <v/>
      </c>
      <c r="E678" s="14"/>
    </row>
    <row r="679" ht="15.75" customHeight="1">
      <c r="A679" s="27"/>
      <c r="B679" s="27"/>
      <c r="C679" s="27"/>
      <c r="D679" s="14" t="str">
        <f t="shared" si="1"/>
        <v/>
      </c>
      <c r="E679" s="14"/>
    </row>
    <row r="680" ht="15.75" customHeight="1">
      <c r="A680" s="27"/>
      <c r="B680" s="27"/>
      <c r="C680" s="27"/>
      <c r="D680" s="14" t="str">
        <f t="shared" si="1"/>
        <v/>
      </c>
      <c r="E680" s="14"/>
    </row>
    <row r="681" ht="15.75" customHeight="1">
      <c r="A681" s="27"/>
      <c r="B681" s="27"/>
      <c r="C681" s="27"/>
      <c r="D681" s="14" t="str">
        <f t="shared" si="1"/>
        <v/>
      </c>
      <c r="E681" s="14"/>
    </row>
    <row r="682" ht="15.75" customHeight="1">
      <c r="A682" s="27"/>
      <c r="B682" s="27"/>
      <c r="C682" s="27"/>
      <c r="D682" s="14" t="str">
        <f t="shared" si="1"/>
        <v/>
      </c>
      <c r="E682" s="14"/>
    </row>
    <row r="683" ht="15.75" customHeight="1">
      <c r="A683" s="27"/>
      <c r="B683" s="27"/>
      <c r="C683" s="27"/>
      <c r="D683" s="14" t="str">
        <f t="shared" si="1"/>
        <v/>
      </c>
      <c r="E683" s="14"/>
    </row>
    <row r="684" ht="15.75" customHeight="1">
      <c r="A684" s="27"/>
      <c r="B684" s="27"/>
      <c r="C684" s="27"/>
      <c r="D684" s="14" t="str">
        <f t="shared" si="1"/>
        <v/>
      </c>
      <c r="E684" s="14"/>
    </row>
    <row r="685" ht="15.75" customHeight="1">
      <c r="A685" s="27"/>
      <c r="B685" s="27"/>
      <c r="C685" s="27"/>
      <c r="D685" s="14" t="str">
        <f t="shared" si="1"/>
        <v/>
      </c>
      <c r="E685" s="14"/>
    </row>
    <row r="686" ht="15.75" customHeight="1">
      <c r="A686" s="27"/>
      <c r="B686" s="27"/>
      <c r="C686" s="27"/>
      <c r="D686" s="14" t="str">
        <f t="shared" si="1"/>
        <v/>
      </c>
      <c r="E686" s="14"/>
    </row>
    <row r="687" ht="15.75" customHeight="1">
      <c r="A687" s="27"/>
      <c r="B687" s="27"/>
      <c r="C687" s="27"/>
      <c r="D687" s="14" t="str">
        <f t="shared" si="1"/>
        <v/>
      </c>
      <c r="E687" s="14"/>
    </row>
    <row r="688" ht="15.75" customHeight="1">
      <c r="A688" s="27"/>
      <c r="B688" s="27"/>
      <c r="C688" s="27"/>
      <c r="D688" s="14" t="str">
        <f t="shared" si="1"/>
        <v/>
      </c>
      <c r="E688" s="14"/>
    </row>
    <row r="689" ht="15.75" customHeight="1">
      <c r="A689" s="27"/>
      <c r="B689" s="27"/>
      <c r="C689" s="27"/>
      <c r="D689" s="14" t="str">
        <f t="shared" si="1"/>
        <v/>
      </c>
      <c r="E689" s="14"/>
    </row>
    <row r="690" ht="15.75" customHeight="1">
      <c r="A690" s="27"/>
      <c r="B690" s="27"/>
      <c r="C690" s="27"/>
      <c r="D690" s="14" t="str">
        <f t="shared" si="1"/>
        <v/>
      </c>
      <c r="E690" s="14"/>
    </row>
    <row r="691" ht="15.75" customHeight="1">
      <c r="A691" s="27"/>
      <c r="B691" s="27"/>
      <c r="C691" s="27"/>
      <c r="D691" s="14" t="str">
        <f t="shared" si="1"/>
        <v/>
      </c>
      <c r="E691" s="14"/>
    </row>
    <row r="692" ht="15.75" customHeight="1">
      <c r="A692" s="27"/>
      <c r="B692" s="27"/>
      <c r="C692" s="27"/>
      <c r="D692" s="14" t="str">
        <f t="shared" si="1"/>
        <v/>
      </c>
      <c r="E692" s="14"/>
    </row>
    <row r="693" ht="15.75" customHeight="1">
      <c r="A693" s="27"/>
      <c r="B693" s="27"/>
      <c r="C693" s="27"/>
      <c r="D693" s="14" t="str">
        <f t="shared" si="1"/>
        <v/>
      </c>
      <c r="E693" s="14"/>
    </row>
    <row r="694" ht="15.75" customHeight="1">
      <c r="A694" s="27"/>
      <c r="B694" s="27"/>
      <c r="C694" s="27"/>
      <c r="D694" s="14" t="str">
        <f t="shared" si="1"/>
        <v/>
      </c>
      <c r="E694" s="14"/>
    </row>
    <row r="695" ht="15.75" customHeight="1">
      <c r="A695" s="27"/>
      <c r="B695" s="27"/>
      <c r="C695" s="27"/>
      <c r="D695" s="14" t="str">
        <f t="shared" si="1"/>
        <v/>
      </c>
      <c r="E695" s="14"/>
    </row>
    <row r="696" ht="15.75" customHeight="1">
      <c r="A696" s="27"/>
      <c r="B696" s="27"/>
      <c r="C696" s="27"/>
      <c r="D696" s="14" t="str">
        <f t="shared" si="1"/>
        <v/>
      </c>
      <c r="E696" s="14"/>
    </row>
    <row r="697" ht="15.75" customHeight="1">
      <c r="A697" s="27"/>
      <c r="B697" s="27"/>
      <c r="C697" s="27"/>
      <c r="D697" s="14" t="str">
        <f t="shared" si="1"/>
        <v/>
      </c>
      <c r="E697" s="14"/>
    </row>
    <row r="698" ht="15.75" customHeight="1">
      <c r="A698" s="27"/>
      <c r="B698" s="27"/>
      <c r="C698" s="27"/>
      <c r="D698" s="14" t="str">
        <f t="shared" si="1"/>
        <v/>
      </c>
      <c r="E698" s="14"/>
    </row>
    <row r="699" ht="15.75" customHeight="1">
      <c r="A699" s="27"/>
      <c r="B699" s="27"/>
      <c r="C699" s="27"/>
      <c r="D699" s="14" t="str">
        <f t="shared" si="1"/>
        <v/>
      </c>
      <c r="E699" s="14"/>
    </row>
    <row r="700" ht="15.75" customHeight="1">
      <c r="A700" s="27"/>
      <c r="B700" s="27"/>
      <c r="C700" s="27"/>
      <c r="D700" s="14" t="str">
        <f t="shared" si="1"/>
        <v/>
      </c>
      <c r="E700" s="14"/>
    </row>
    <row r="701" ht="15.75" customHeight="1">
      <c r="A701" s="27"/>
      <c r="B701" s="27"/>
      <c r="C701" s="27"/>
      <c r="D701" s="14" t="str">
        <f t="shared" si="1"/>
        <v/>
      </c>
      <c r="E701" s="14"/>
    </row>
    <row r="702" ht="15.75" customHeight="1">
      <c r="A702" s="27"/>
      <c r="B702" s="27"/>
      <c r="C702" s="27"/>
      <c r="D702" s="14" t="str">
        <f t="shared" si="1"/>
        <v/>
      </c>
      <c r="E702" s="14"/>
    </row>
    <row r="703" ht="15.75" customHeight="1">
      <c r="A703" s="27"/>
      <c r="B703" s="27"/>
      <c r="C703" s="27"/>
      <c r="D703" s="14" t="str">
        <f t="shared" si="1"/>
        <v/>
      </c>
      <c r="E703" s="14"/>
    </row>
    <row r="704" ht="15.75" customHeight="1">
      <c r="A704" s="27"/>
      <c r="B704" s="27"/>
      <c r="C704" s="27"/>
      <c r="D704" s="14" t="str">
        <f t="shared" si="1"/>
        <v/>
      </c>
      <c r="E704" s="14"/>
    </row>
    <row r="705" ht="15.75" customHeight="1">
      <c r="A705" s="27"/>
      <c r="B705" s="27"/>
      <c r="C705" s="27"/>
      <c r="D705" s="14" t="str">
        <f t="shared" si="1"/>
        <v/>
      </c>
      <c r="E705" s="14"/>
    </row>
    <row r="706" ht="15.75" customHeight="1">
      <c r="A706" s="27"/>
      <c r="B706" s="27"/>
      <c r="C706" s="27"/>
      <c r="D706" s="14" t="str">
        <f t="shared" si="1"/>
        <v/>
      </c>
      <c r="E706" s="14"/>
    </row>
    <row r="707" ht="15.75" customHeight="1">
      <c r="A707" s="27"/>
      <c r="B707" s="27"/>
      <c r="C707" s="27"/>
      <c r="D707" s="14" t="str">
        <f t="shared" si="1"/>
        <v/>
      </c>
      <c r="E707" s="14"/>
    </row>
    <row r="708" ht="15.75" customHeight="1">
      <c r="A708" s="27"/>
      <c r="B708" s="27"/>
      <c r="C708" s="27"/>
      <c r="D708" s="14" t="str">
        <f t="shared" si="1"/>
        <v/>
      </c>
      <c r="E708" s="14"/>
    </row>
    <row r="709" ht="15.75" customHeight="1">
      <c r="A709" s="27"/>
      <c r="B709" s="27"/>
      <c r="C709" s="27"/>
      <c r="D709" s="14" t="str">
        <f t="shared" si="1"/>
        <v/>
      </c>
      <c r="E709" s="14"/>
    </row>
    <row r="710" ht="15.75" customHeight="1">
      <c r="A710" s="27"/>
      <c r="B710" s="27"/>
      <c r="C710" s="27"/>
      <c r="D710" s="14" t="str">
        <f t="shared" si="1"/>
        <v/>
      </c>
      <c r="E710" s="14"/>
    </row>
    <row r="711" ht="15.75" customHeight="1">
      <c r="A711" s="27"/>
      <c r="B711" s="27"/>
      <c r="C711" s="27"/>
      <c r="D711" s="14" t="str">
        <f t="shared" si="1"/>
        <v/>
      </c>
      <c r="E711" s="14"/>
    </row>
    <row r="712" ht="15.75" customHeight="1">
      <c r="A712" s="27"/>
      <c r="B712" s="27"/>
      <c r="C712" s="27"/>
      <c r="D712" s="14" t="str">
        <f t="shared" si="1"/>
        <v/>
      </c>
      <c r="E712" s="14"/>
    </row>
    <row r="713" ht="15.75" customHeight="1">
      <c r="A713" s="27"/>
      <c r="B713" s="27"/>
      <c r="C713" s="27"/>
      <c r="D713" s="14" t="str">
        <f t="shared" si="1"/>
        <v/>
      </c>
      <c r="E713" s="14"/>
    </row>
    <row r="714" ht="15.75" customHeight="1">
      <c r="A714" s="27"/>
      <c r="B714" s="27"/>
      <c r="C714" s="27"/>
      <c r="D714" s="14" t="str">
        <f t="shared" si="1"/>
        <v/>
      </c>
      <c r="E714" s="14"/>
    </row>
    <row r="715" ht="15.75" customHeight="1">
      <c r="A715" s="27"/>
      <c r="B715" s="27"/>
      <c r="C715" s="27"/>
      <c r="D715" s="14" t="str">
        <f t="shared" si="1"/>
        <v/>
      </c>
      <c r="E715" s="14"/>
    </row>
    <row r="716" ht="15.75" customHeight="1">
      <c r="A716" s="27"/>
      <c r="B716" s="27"/>
      <c r="C716" s="27"/>
      <c r="D716" s="14" t="str">
        <f t="shared" si="1"/>
        <v/>
      </c>
      <c r="E716" s="14"/>
    </row>
    <row r="717" ht="15.75" customHeight="1">
      <c r="A717" s="27"/>
      <c r="B717" s="27"/>
      <c r="C717" s="27"/>
      <c r="D717" s="14" t="str">
        <f t="shared" si="1"/>
        <v/>
      </c>
      <c r="E717" s="14"/>
    </row>
    <row r="718" ht="15.75" customHeight="1">
      <c r="A718" s="27"/>
      <c r="B718" s="27"/>
      <c r="C718" s="27"/>
      <c r="D718" s="14" t="str">
        <f t="shared" si="1"/>
        <v/>
      </c>
      <c r="E718" s="14"/>
    </row>
    <row r="719" ht="15.75" customHeight="1">
      <c r="A719" s="27"/>
      <c r="B719" s="27"/>
      <c r="C719" s="27"/>
      <c r="D719" s="14" t="str">
        <f t="shared" si="1"/>
        <v/>
      </c>
      <c r="E719" s="14"/>
    </row>
    <row r="720" ht="15.75" customHeight="1">
      <c r="A720" s="27"/>
      <c r="B720" s="27"/>
      <c r="C720" s="27"/>
      <c r="D720" s="14" t="str">
        <f t="shared" si="1"/>
        <v/>
      </c>
      <c r="E720" s="14"/>
    </row>
    <row r="721" ht="15.75" customHeight="1">
      <c r="A721" s="27"/>
      <c r="B721" s="27"/>
      <c r="C721" s="27"/>
      <c r="D721" s="14" t="str">
        <f t="shared" si="1"/>
        <v/>
      </c>
      <c r="E721" s="14"/>
    </row>
    <row r="722" ht="15.75" customHeight="1">
      <c r="A722" s="27"/>
      <c r="B722" s="27"/>
      <c r="C722" s="27"/>
      <c r="D722" s="14" t="str">
        <f t="shared" si="1"/>
        <v/>
      </c>
      <c r="E722" s="14"/>
    </row>
    <row r="723" ht="15.75" customHeight="1">
      <c r="A723" s="27"/>
      <c r="B723" s="27"/>
      <c r="C723" s="27"/>
      <c r="D723" s="14" t="str">
        <f t="shared" si="1"/>
        <v/>
      </c>
      <c r="E723" s="14"/>
    </row>
    <row r="724" ht="15.75" customHeight="1">
      <c r="A724" s="27"/>
      <c r="B724" s="27"/>
      <c r="C724" s="27"/>
      <c r="D724" s="14" t="str">
        <f t="shared" si="1"/>
        <v/>
      </c>
      <c r="E724" s="14"/>
    </row>
    <row r="725" ht="15.75" customHeight="1">
      <c r="A725" s="27"/>
      <c r="B725" s="27"/>
      <c r="C725" s="27"/>
      <c r="D725" s="14" t="str">
        <f t="shared" si="1"/>
        <v/>
      </c>
      <c r="E725" s="14"/>
    </row>
    <row r="726" ht="15.75" customHeight="1">
      <c r="A726" s="27"/>
      <c r="B726" s="27"/>
      <c r="C726" s="27"/>
      <c r="D726" s="14" t="str">
        <f t="shared" si="1"/>
        <v/>
      </c>
      <c r="E726" s="14"/>
    </row>
    <row r="727" ht="15.75" customHeight="1">
      <c r="A727" s="27"/>
      <c r="B727" s="27"/>
      <c r="C727" s="27"/>
      <c r="D727" s="14" t="str">
        <f t="shared" si="1"/>
        <v/>
      </c>
      <c r="E727" s="14"/>
    </row>
    <row r="728" ht="15.75" customHeight="1">
      <c r="A728" s="27"/>
      <c r="B728" s="27"/>
      <c r="C728" s="27"/>
      <c r="D728" s="14" t="str">
        <f t="shared" si="1"/>
        <v/>
      </c>
      <c r="E728" s="14"/>
    </row>
    <row r="729" ht="15.75" customHeight="1">
      <c r="A729" s="27"/>
      <c r="B729" s="27"/>
      <c r="C729" s="27"/>
      <c r="D729" s="14" t="str">
        <f t="shared" si="1"/>
        <v/>
      </c>
      <c r="E729" s="14"/>
    </row>
    <row r="730" ht="15.75" customHeight="1">
      <c r="A730" s="27"/>
      <c r="B730" s="27"/>
      <c r="C730" s="27"/>
      <c r="D730" s="14" t="str">
        <f t="shared" si="1"/>
        <v/>
      </c>
      <c r="E730" s="14"/>
    </row>
    <row r="731" ht="15.75" customHeight="1">
      <c r="A731" s="27"/>
      <c r="B731" s="27"/>
      <c r="C731" s="27"/>
      <c r="D731" s="14" t="str">
        <f t="shared" si="1"/>
        <v/>
      </c>
      <c r="E731" s="14"/>
    </row>
    <row r="732" ht="15.75" customHeight="1">
      <c r="A732" s="27"/>
      <c r="B732" s="27"/>
      <c r="C732" s="27"/>
      <c r="D732" s="14" t="str">
        <f t="shared" si="1"/>
        <v/>
      </c>
      <c r="E732" s="14"/>
    </row>
    <row r="733" ht="15.75" customHeight="1">
      <c r="A733" s="27"/>
      <c r="B733" s="27"/>
      <c r="C733" s="27"/>
      <c r="D733" s="14" t="str">
        <f t="shared" si="1"/>
        <v/>
      </c>
      <c r="E733" s="14"/>
    </row>
    <row r="734" ht="15.75" customHeight="1">
      <c r="A734" s="27"/>
      <c r="B734" s="27"/>
      <c r="C734" s="27"/>
      <c r="D734" s="14" t="str">
        <f t="shared" si="1"/>
        <v/>
      </c>
      <c r="E734" s="14"/>
    </row>
    <row r="735" ht="15.75" customHeight="1">
      <c r="A735" s="27"/>
      <c r="B735" s="27"/>
      <c r="C735" s="27"/>
      <c r="D735" s="14" t="str">
        <f t="shared" si="1"/>
        <v/>
      </c>
      <c r="E735" s="14"/>
    </row>
    <row r="736" ht="15.75" customHeight="1">
      <c r="A736" s="27"/>
      <c r="B736" s="27"/>
      <c r="C736" s="27"/>
      <c r="D736" s="14" t="str">
        <f t="shared" si="1"/>
        <v/>
      </c>
      <c r="E736" s="14"/>
    </row>
    <row r="737" ht="15.75" customHeight="1">
      <c r="A737" s="27"/>
      <c r="B737" s="27"/>
      <c r="C737" s="27"/>
      <c r="D737" s="14" t="str">
        <f t="shared" si="1"/>
        <v/>
      </c>
      <c r="E737" s="14"/>
    </row>
    <row r="738" ht="15.75" customHeight="1">
      <c r="A738" s="27"/>
      <c r="B738" s="27"/>
      <c r="C738" s="27"/>
      <c r="D738" s="14" t="str">
        <f t="shared" si="1"/>
        <v/>
      </c>
      <c r="E738" s="14"/>
    </row>
    <row r="739" ht="15.75" customHeight="1">
      <c r="A739" s="27"/>
      <c r="B739" s="27"/>
      <c r="C739" s="27"/>
      <c r="D739" s="14" t="str">
        <f t="shared" si="1"/>
        <v/>
      </c>
      <c r="E739" s="14"/>
    </row>
    <row r="740" ht="15.75" customHeight="1">
      <c r="A740" s="27"/>
      <c r="B740" s="27"/>
      <c r="C740" s="27"/>
      <c r="D740" s="14" t="str">
        <f t="shared" si="1"/>
        <v/>
      </c>
      <c r="E740" s="14"/>
    </row>
    <row r="741" ht="15.75" customHeight="1">
      <c r="A741" s="27"/>
      <c r="B741" s="27"/>
      <c r="C741" s="27"/>
      <c r="D741" s="14" t="str">
        <f t="shared" si="1"/>
        <v/>
      </c>
      <c r="E741" s="14"/>
    </row>
    <row r="742" ht="15.75" customHeight="1">
      <c r="A742" s="27"/>
      <c r="B742" s="27"/>
      <c r="C742" s="27"/>
      <c r="D742" s="14" t="str">
        <f t="shared" si="1"/>
        <v/>
      </c>
      <c r="E742" s="14"/>
    </row>
    <row r="743" ht="15.75" customHeight="1">
      <c r="A743" s="27"/>
      <c r="B743" s="27"/>
      <c r="C743" s="27"/>
      <c r="D743" s="14" t="str">
        <f t="shared" si="1"/>
        <v/>
      </c>
      <c r="E743" s="14"/>
    </row>
    <row r="744" ht="15.75" customHeight="1">
      <c r="A744" s="27"/>
      <c r="B744" s="27"/>
      <c r="C744" s="27"/>
      <c r="D744" s="14" t="str">
        <f t="shared" si="1"/>
        <v/>
      </c>
      <c r="E744" s="14"/>
    </row>
    <row r="745" ht="15.75" customHeight="1">
      <c r="A745" s="27"/>
      <c r="B745" s="27"/>
      <c r="C745" s="27"/>
      <c r="D745" s="14" t="str">
        <f t="shared" si="1"/>
        <v/>
      </c>
      <c r="E745" s="14"/>
    </row>
    <row r="746" ht="15.75" customHeight="1">
      <c r="A746" s="27"/>
      <c r="B746" s="27"/>
      <c r="C746" s="27"/>
      <c r="D746" s="14" t="str">
        <f t="shared" si="1"/>
        <v/>
      </c>
      <c r="E746" s="14"/>
    </row>
    <row r="747" ht="15.75" customHeight="1">
      <c r="A747" s="27"/>
      <c r="B747" s="27"/>
      <c r="C747" s="27"/>
      <c r="D747" s="14" t="str">
        <f t="shared" si="1"/>
        <v/>
      </c>
      <c r="E747" s="14"/>
    </row>
    <row r="748" ht="15.75" customHeight="1">
      <c r="A748" s="27"/>
      <c r="B748" s="27"/>
      <c r="C748" s="27"/>
      <c r="D748" s="14" t="str">
        <f t="shared" si="1"/>
        <v/>
      </c>
      <c r="E748" s="14"/>
    </row>
    <row r="749" ht="15.75" customHeight="1">
      <c r="A749" s="27"/>
      <c r="B749" s="27"/>
      <c r="C749" s="27"/>
      <c r="D749" s="14" t="str">
        <f t="shared" si="1"/>
        <v/>
      </c>
      <c r="E749" s="14"/>
    </row>
    <row r="750" ht="15.75" customHeight="1">
      <c r="A750" s="27"/>
      <c r="B750" s="27"/>
      <c r="C750" s="27"/>
      <c r="D750" s="14" t="str">
        <f t="shared" si="1"/>
        <v/>
      </c>
      <c r="E750" s="14"/>
    </row>
    <row r="751" ht="15.75" customHeight="1">
      <c r="A751" s="27"/>
      <c r="B751" s="27"/>
      <c r="C751" s="27"/>
      <c r="D751" s="14" t="str">
        <f t="shared" si="1"/>
        <v/>
      </c>
      <c r="E751" s="14"/>
    </row>
    <row r="752" ht="15.75" customHeight="1">
      <c r="A752" s="27"/>
      <c r="B752" s="27"/>
      <c r="C752" s="27"/>
      <c r="D752" s="14" t="str">
        <f t="shared" si="1"/>
        <v/>
      </c>
      <c r="E752" s="14"/>
    </row>
    <row r="753" ht="15.75" customHeight="1">
      <c r="A753" s="27"/>
      <c r="B753" s="27"/>
      <c r="C753" s="27"/>
      <c r="D753" s="14" t="str">
        <f t="shared" si="1"/>
        <v/>
      </c>
      <c r="E753" s="14"/>
    </row>
    <row r="754" ht="15.75" customHeight="1">
      <c r="A754" s="27"/>
      <c r="B754" s="27"/>
      <c r="C754" s="27"/>
      <c r="D754" s="14" t="str">
        <f t="shared" si="1"/>
        <v/>
      </c>
      <c r="E754" s="14"/>
    </row>
    <row r="755" ht="15.75" customHeight="1">
      <c r="A755" s="27"/>
      <c r="B755" s="27"/>
      <c r="C755" s="27"/>
      <c r="D755" s="14" t="str">
        <f t="shared" si="1"/>
        <v/>
      </c>
      <c r="E755" s="14"/>
    </row>
    <row r="756" ht="15.75" customHeight="1">
      <c r="A756" s="27"/>
      <c r="B756" s="27"/>
      <c r="C756" s="27"/>
      <c r="D756" s="14" t="str">
        <f t="shared" si="1"/>
        <v/>
      </c>
      <c r="E756" s="14"/>
    </row>
    <row r="757" ht="15.75" customHeight="1">
      <c r="A757" s="27"/>
      <c r="B757" s="27"/>
      <c r="C757" s="27"/>
      <c r="D757" s="14" t="str">
        <f t="shared" si="1"/>
        <v/>
      </c>
      <c r="E757" s="14"/>
    </row>
    <row r="758" ht="15.75" customHeight="1">
      <c r="A758" s="27"/>
      <c r="B758" s="27"/>
      <c r="C758" s="27"/>
      <c r="D758" s="14" t="str">
        <f t="shared" si="1"/>
        <v/>
      </c>
      <c r="E758" s="14"/>
    </row>
    <row r="759" ht="15.75" customHeight="1">
      <c r="A759" s="27"/>
      <c r="B759" s="27"/>
      <c r="C759" s="27"/>
      <c r="D759" s="14" t="str">
        <f t="shared" si="1"/>
        <v/>
      </c>
      <c r="E759" s="14"/>
    </row>
    <row r="760" ht="15.75" customHeight="1">
      <c r="A760" s="27"/>
      <c r="B760" s="27"/>
      <c r="C760" s="27"/>
      <c r="D760" s="14" t="str">
        <f t="shared" si="1"/>
        <v/>
      </c>
      <c r="E760" s="14"/>
    </row>
    <row r="761" ht="15.75" customHeight="1">
      <c r="A761" s="27"/>
      <c r="B761" s="27"/>
      <c r="C761" s="27"/>
      <c r="D761" s="14" t="str">
        <f t="shared" si="1"/>
        <v/>
      </c>
      <c r="E761" s="14"/>
    </row>
    <row r="762" ht="15.75" customHeight="1">
      <c r="A762" s="27"/>
      <c r="B762" s="27"/>
      <c r="C762" s="27"/>
      <c r="D762" s="14" t="str">
        <f t="shared" si="1"/>
        <v/>
      </c>
      <c r="E762" s="14"/>
    </row>
    <row r="763" ht="15.75" customHeight="1">
      <c r="A763" s="27"/>
      <c r="B763" s="27"/>
      <c r="C763" s="27"/>
      <c r="D763" s="14" t="str">
        <f t="shared" si="1"/>
        <v/>
      </c>
      <c r="E763" s="14"/>
    </row>
    <row r="764" ht="15.75" customHeight="1">
      <c r="A764" s="27"/>
      <c r="B764" s="27"/>
      <c r="C764" s="27"/>
      <c r="D764" s="14" t="str">
        <f t="shared" si="1"/>
        <v/>
      </c>
      <c r="E764" s="14"/>
    </row>
    <row r="765" ht="15.75" customHeight="1">
      <c r="A765" s="27"/>
      <c r="B765" s="27"/>
      <c r="C765" s="27"/>
      <c r="D765" s="14" t="str">
        <f t="shared" si="1"/>
        <v/>
      </c>
      <c r="E765" s="14"/>
    </row>
    <row r="766" ht="15.75" customHeight="1">
      <c r="A766" s="27"/>
      <c r="B766" s="27"/>
      <c r="C766" s="27"/>
      <c r="D766" s="14" t="str">
        <f t="shared" si="1"/>
        <v/>
      </c>
      <c r="E766" s="14"/>
    </row>
    <row r="767" ht="15.75" customHeight="1">
      <c r="A767" s="27"/>
      <c r="B767" s="27"/>
      <c r="C767" s="27"/>
      <c r="D767" s="14" t="str">
        <f t="shared" si="1"/>
        <v/>
      </c>
      <c r="E767" s="14"/>
    </row>
    <row r="768" ht="15.75" customHeight="1">
      <c r="A768" s="27"/>
      <c r="B768" s="27"/>
      <c r="C768" s="27"/>
      <c r="D768" s="14" t="str">
        <f t="shared" si="1"/>
        <v/>
      </c>
      <c r="E768" s="14"/>
    </row>
    <row r="769" ht="15.75" customHeight="1">
      <c r="A769" s="27"/>
      <c r="B769" s="27"/>
      <c r="C769" s="27"/>
      <c r="D769" s="14" t="str">
        <f t="shared" si="1"/>
        <v/>
      </c>
      <c r="E769" s="14"/>
    </row>
    <row r="770" ht="15.75" customHeight="1">
      <c r="A770" s="27"/>
      <c r="B770" s="27"/>
      <c r="C770" s="27"/>
      <c r="D770" s="14" t="str">
        <f t="shared" si="1"/>
        <v/>
      </c>
      <c r="E770" s="14"/>
    </row>
    <row r="771" ht="15.75" customHeight="1">
      <c r="A771" s="27"/>
      <c r="B771" s="27"/>
      <c r="C771" s="27"/>
      <c r="D771" s="14" t="str">
        <f t="shared" si="1"/>
        <v/>
      </c>
      <c r="E771" s="14"/>
    </row>
    <row r="772" ht="15.75" customHeight="1">
      <c r="A772" s="27"/>
      <c r="B772" s="27"/>
      <c r="C772" s="27"/>
      <c r="D772" s="14" t="str">
        <f t="shared" si="1"/>
        <v/>
      </c>
      <c r="E772" s="14"/>
    </row>
    <row r="773" ht="15.75" customHeight="1">
      <c r="A773" s="27"/>
      <c r="B773" s="27"/>
      <c r="C773" s="27"/>
      <c r="D773" s="14" t="str">
        <f t="shared" si="1"/>
        <v/>
      </c>
      <c r="E773" s="14"/>
    </row>
    <row r="774" ht="15.75" customHeight="1">
      <c r="A774" s="27"/>
      <c r="B774" s="27"/>
      <c r="C774" s="27"/>
      <c r="D774" s="14" t="str">
        <f t="shared" si="1"/>
        <v/>
      </c>
      <c r="E774" s="14"/>
    </row>
    <row r="775" ht="15.75" customHeight="1">
      <c r="A775" s="27"/>
      <c r="B775" s="27"/>
      <c r="C775" s="27"/>
      <c r="D775" s="14" t="str">
        <f t="shared" si="1"/>
        <v/>
      </c>
      <c r="E775" s="14"/>
    </row>
    <row r="776" ht="15.75" customHeight="1">
      <c r="A776" s="27"/>
      <c r="B776" s="27"/>
      <c r="C776" s="27"/>
      <c r="D776" s="14" t="str">
        <f t="shared" si="1"/>
        <v/>
      </c>
      <c r="E776" s="14"/>
    </row>
    <row r="777" ht="15.75" customHeight="1">
      <c r="A777" s="27"/>
      <c r="B777" s="27"/>
      <c r="C777" s="27"/>
      <c r="D777" s="14" t="str">
        <f t="shared" si="1"/>
        <v/>
      </c>
      <c r="E777" s="14"/>
    </row>
    <row r="778" ht="15.75" customHeight="1">
      <c r="A778" s="27"/>
      <c r="B778" s="27"/>
      <c r="C778" s="27"/>
      <c r="D778" s="14" t="str">
        <f t="shared" si="1"/>
        <v/>
      </c>
      <c r="E778" s="14"/>
    </row>
    <row r="779" ht="15.75" customHeight="1">
      <c r="A779" s="27"/>
      <c r="B779" s="27"/>
      <c r="C779" s="27"/>
      <c r="D779" s="14" t="str">
        <f t="shared" si="1"/>
        <v/>
      </c>
      <c r="E779" s="14"/>
    </row>
    <row r="780" ht="15.75" customHeight="1">
      <c r="A780" s="27"/>
      <c r="B780" s="27"/>
      <c r="C780" s="27"/>
      <c r="D780" s="14" t="str">
        <f t="shared" si="1"/>
        <v/>
      </c>
      <c r="E780" s="14"/>
    </row>
    <row r="781" ht="15.75" customHeight="1">
      <c r="A781" s="27"/>
      <c r="B781" s="27"/>
      <c r="C781" s="27"/>
      <c r="D781" s="14" t="str">
        <f t="shared" si="1"/>
        <v/>
      </c>
      <c r="E781" s="14"/>
    </row>
    <row r="782" ht="15.75" customHeight="1">
      <c r="A782" s="27"/>
      <c r="B782" s="27"/>
      <c r="C782" s="27"/>
      <c r="D782" s="14" t="str">
        <f t="shared" si="1"/>
        <v/>
      </c>
      <c r="E782" s="14"/>
    </row>
    <row r="783" ht="15.75" customHeight="1">
      <c r="A783" s="27"/>
      <c r="B783" s="27"/>
      <c r="C783" s="27"/>
      <c r="D783" s="14" t="str">
        <f t="shared" si="1"/>
        <v/>
      </c>
      <c r="E783" s="14"/>
    </row>
    <row r="784" ht="15.75" customHeight="1">
      <c r="A784" s="27"/>
      <c r="B784" s="27"/>
      <c r="C784" s="27"/>
      <c r="D784" s="14" t="str">
        <f t="shared" si="1"/>
        <v/>
      </c>
      <c r="E784" s="14"/>
    </row>
    <row r="785" ht="15.75" customHeight="1">
      <c r="A785" s="27"/>
      <c r="B785" s="27"/>
      <c r="C785" s="27"/>
      <c r="D785" s="14" t="str">
        <f t="shared" si="1"/>
        <v/>
      </c>
      <c r="E785" s="14"/>
    </row>
    <row r="786" ht="15.75" customHeight="1">
      <c r="A786" s="27"/>
      <c r="B786" s="27"/>
      <c r="C786" s="27"/>
      <c r="D786" s="14" t="str">
        <f t="shared" si="1"/>
        <v/>
      </c>
      <c r="E786" s="14"/>
    </row>
    <row r="787" ht="15.75" customHeight="1">
      <c r="A787" s="27"/>
      <c r="B787" s="27"/>
      <c r="C787" s="27"/>
      <c r="D787" s="14" t="str">
        <f t="shared" si="1"/>
        <v/>
      </c>
      <c r="E787" s="14"/>
    </row>
    <row r="788" ht="15.75" customHeight="1">
      <c r="A788" s="27"/>
      <c r="B788" s="27"/>
      <c r="C788" s="27"/>
      <c r="D788" s="14" t="str">
        <f t="shared" si="1"/>
        <v/>
      </c>
      <c r="E788" s="14"/>
    </row>
    <row r="789" ht="15.75" customHeight="1">
      <c r="A789" s="27"/>
      <c r="B789" s="27"/>
      <c r="C789" s="27"/>
      <c r="D789" s="14" t="str">
        <f t="shared" si="1"/>
        <v/>
      </c>
      <c r="E789" s="14"/>
    </row>
    <row r="790" ht="15.75" customHeight="1">
      <c r="A790" s="27"/>
      <c r="B790" s="27"/>
      <c r="C790" s="27"/>
      <c r="D790" s="14" t="str">
        <f t="shared" si="1"/>
        <v/>
      </c>
      <c r="E790" s="14"/>
    </row>
    <row r="791" ht="15.75" customHeight="1">
      <c r="A791" s="27"/>
      <c r="B791" s="27"/>
      <c r="C791" s="27"/>
      <c r="D791" s="14" t="str">
        <f t="shared" si="1"/>
        <v/>
      </c>
      <c r="E791" s="14"/>
    </row>
    <row r="792" ht="15.75" customHeight="1">
      <c r="A792" s="27"/>
      <c r="B792" s="27"/>
      <c r="C792" s="27"/>
      <c r="D792" s="14" t="str">
        <f t="shared" si="1"/>
        <v/>
      </c>
      <c r="E792" s="14"/>
    </row>
    <row r="793" ht="15.75" customHeight="1">
      <c r="A793" s="27"/>
      <c r="B793" s="27"/>
      <c r="C793" s="27"/>
      <c r="D793" s="14" t="str">
        <f t="shared" si="1"/>
        <v/>
      </c>
      <c r="E793" s="14"/>
    </row>
    <row r="794" ht="15.75" customHeight="1">
      <c r="A794" s="27"/>
      <c r="B794" s="27"/>
      <c r="C794" s="27"/>
      <c r="D794" s="14" t="str">
        <f t="shared" si="1"/>
        <v/>
      </c>
      <c r="E794" s="14"/>
    </row>
    <row r="795" ht="15.75" customHeight="1">
      <c r="A795" s="27"/>
      <c r="B795" s="27"/>
      <c r="C795" s="27"/>
      <c r="D795" s="14" t="str">
        <f t="shared" si="1"/>
        <v/>
      </c>
      <c r="E795" s="14"/>
    </row>
    <row r="796" ht="15.75" customHeight="1">
      <c r="A796" s="27"/>
      <c r="B796" s="27"/>
      <c r="C796" s="27"/>
      <c r="D796" s="14" t="str">
        <f t="shared" si="1"/>
        <v/>
      </c>
      <c r="E796" s="14"/>
    </row>
    <row r="797" ht="15.75" customHeight="1">
      <c r="A797" s="27"/>
      <c r="B797" s="27"/>
      <c r="C797" s="27"/>
      <c r="D797" s="14" t="str">
        <f t="shared" si="1"/>
        <v/>
      </c>
      <c r="E797" s="14"/>
    </row>
    <row r="798" ht="15.75" customHeight="1">
      <c r="A798" s="27"/>
      <c r="B798" s="27"/>
      <c r="C798" s="27"/>
      <c r="D798" s="14" t="str">
        <f t="shared" si="1"/>
        <v/>
      </c>
      <c r="E798" s="14"/>
    </row>
    <row r="799" ht="15.75" customHeight="1">
      <c r="A799" s="27"/>
      <c r="B799" s="27"/>
      <c r="C799" s="27"/>
      <c r="D799" s="14" t="str">
        <f t="shared" si="1"/>
        <v/>
      </c>
      <c r="E799" s="14"/>
    </row>
    <row r="800" ht="15.75" customHeight="1">
      <c r="A800" s="27"/>
      <c r="B800" s="27"/>
      <c r="C800" s="27"/>
      <c r="D800" s="14" t="str">
        <f t="shared" si="1"/>
        <v/>
      </c>
      <c r="E800" s="14"/>
    </row>
    <row r="801" ht="15.75" customHeight="1">
      <c r="A801" s="27"/>
      <c r="B801" s="27"/>
      <c r="C801" s="27"/>
      <c r="D801" s="14" t="str">
        <f t="shared" si="1"/>
        <v/>
      </c>
      <c r="E801" s="14"/>
    </row>
    <row r="802" ht="15.75" customHeight="1">
      <c r="A802" s="27"/>
      <c r="B802" s="27"/>
      <c r="C802" s="27"/>
      <c r="D802" s="14" t="str">
        <f t="shared" si="1"/>
        <v/>
      </c>
      <c r="E802" s="14"/>
    </row>
    <row r="803" ht="15.75" customHeight="1">
      <c r="A803" s="27"/>
      <c r="B803" s="27"/>
      <c r="C803" s="27"/>
      <c r="D803" s="14" t="str">
        <f t="shared" si="1"/>
        <v/>
      </c>
      <c r="E803" s="14"/>
    </row>
    <row r="804" ht="15.75" customHeight="1">
      <c r="A804" s="27"/>
      <c r="B804" s="27"/>
      <c r="C804" s="27"/>
      <c r="D804" s="14" t="str">
        <f t="shared" si="1"/>
        <v/>
      </c>
      <c r="E804" s="14"/>
    </row>
    <row r="805" ht="15.75" customHeight="1">
      <c r="A805" s="27"/>
      <c r="B805" s="27"/>
      <c r="C805" s="27"/>
      <c r="D805" s="14" t="str">
        <f t="shared" si="1"/>
        <v/>
      </c>
      <c r="E805" s="14"/>
    </row>
    <row r="806" ht="15.75" customHeight="1">
      <c r="A806" s="27"/>
      <c r="B806" s="27"/>
      <c r="C806" s="27"/>
      <c r="D806" s="14" t="str">
        <f t="shared" si="1"/>
        <v/>
      </c>
      <c r="E806" s="14"/>
    </row>
    <row r="807" ht="15.75" customHeight="1">
      <c r="A807" s="27"/>
      <c r="B807" s="27"/>
      <c r="C807" s="27"/>
      <c r="D807" s="14" t="str">
        <f t="shared" si="1"/>
        <v/>
      </c>
      <c r="E807" s="14"/>
    </row>
    <row r="808" ht="15.75" customHeight="1">
      <c r="A808" s="27"/>
      <c r="B808" s="27"/>
      <c r="C808" s="27"/>
      <c r="D808" s="14" t="str">
        <f t="shared" si="1"/>
        <v/>
      </c>
      <c r="E808" s="14"/>
    </row>
    <row r="809" ht="15.75" customHeight="1">
      <c r="A809" s="27"/>
      <c r="B809" s="27"/>
      <c r="C809" s="27"/>
      <c r="D809" s="14" t="str">
        <f t="shared" si="1"/>
        <v/>
      </c>
      <c r="E809" s="14"/>
    </row>
    <row r="810" ht="15.75" customHeight="1">
      <c r="A810" s="27"/>
      <c r="B810" s="27"/>
      <c r="C810" s="27"/>
      <c r="D810" s="14" t="str">
        <f t="shared" si="1"/>
        <v/>
      </c>
      <c r="E810" s="14"/>
    </row>
    <row r="811" ht="15.75" customHeight="1">
      <c r="A811" s="27"/>
      <c r="B811" s="27"/>
      <c r="C811" s="27"/>
      <c r="D811" s="14" t="str">
        <f t="shared" si="1"/>
        <v/>
      </c>
      <c r="E811" s="14"/>
    </row>
    <row r="812" ht="15.75" customHeight="1">
      <c r="A812" s="27"/>
      <c r="B812" s="27"/>
      <c r="C812" s="27"/>
      <c r="D812" s="14" t="str">
        <f t="shared" si="1"/>
        <v/>
      </c>
      <c r="E812" s="14"/>
    </row>
    <row r="813" ht="15.75" customHeight="1">
      <c r="A813" s="27"/>
      <c r="B813" s="27"/>
      <c r="C813" s="27"/>
      <c r="D813" s="14" t="str">
        <f t="shared" si="1"/>
        <v/>
      </c>
      <c r="E813" s="14"/>
    </row>
    <row r="814" ht="15.75" customHeight="1">
      <c r="A814" s="27"/>
      <c r="B814" s="27"/>
      <c r="C814" s="27"/>
      <c r="D814" s="14" t="str">
        <f t="shared" si="1"/>
        <v/>
      </c>
      <c r="E814" s="14"/>
    </row>
    <row r="815" ht="15.75" customHeight="1">
      <c r="A815" s="27"/>
      <c r="B815" s="27"/>
      <c r="C815" s="27"/>
      <c r="D815" s="14" t="str">
        <f t="shared" si="1"/>
        <v/>
      </c>
      <c r="E815" s="14"/>
    </row>
    <row r="816" ht="15.75" customHeight="1">
      <c r="A816" s="27"/>
      <c r="B816" s="27"/>
      <c r="C816" s="27"/>
      <c r="D816" s="14" t="str">
        <f t="shared" si="1"/>
        <v/>
      </c>
      <c r="E816" s="14"/>
    </row>
    <row r="817" ht="15.75" customHeight="1">
      <c r="A817" s="27"/>
      <c r="B817" s="27"/>
      <c r="C817" s="27"/>
      <c r="D817" s="14" t="str">
        <f t="shared" si="1"/>
        <v/>
      </c>
      <c r="E817" s="14"/>
    </row>
    <row r="818" ht="15.75" customHeight="1">
      <c r="A818" s="27"/>
      <c r="B818" s="27"/>
      <c r="C818" s="27"/>
      <c r="D818" s="14" t="str">
        <f t="shared" si="1"/>
        <v/>
      </c>
      <c r="E818" s="14"/>
    </row>
    <row r="819" ht="15.75" customHeight="1">
      <c r="A819" s="27"/>
      <c r="B819" s="27"/>
      <c r="C819" s="27"/>
      <c r="D819" s="14" t="str">
        <f t="shared" si="1"/>
        <v/>
      </c>
      <c r="E819" s="14"/>
    </row>
    <row r="820" ht="15.75" customHeight="1">
      <c r="A820" s="27"/>
      <c r="B820" s="27"/>
      <c r="C820" s="27"/>
      <c r="D820" s="14" t="str">
        <f t="shared" si="1"/>
        <v/>
      </c>
      <c r="E820" s="14"/>
    </row>
    <row r="821" ht="15.75" customHeight="1">
      <c r="A821" s="27"/>
      <c r="B821" s="27"/>
      <c r="C821" s="27"/>
      <c r="D821" s="14" t="str">
        <f t="shared" si="1"/>
        <v/>
      </c>
      <c r="E821" s="14"/>
    </row>
    <row r="822" ht="15.75" customHeight="1">
      <c r="A822" s="27"/>
      <c r="B822" s="27"/>
      <c r="C822" s="27"/>
      <c r="D822" s="14" t="str">
        <f t="shared" si="1"/>
        <v/>
      </c>
      <c r="E822" s="14"/>
    </row>
    <row r="823" ht="15.75" customHeight="1">
      <c r="A823" s="27"/>
      <c r="B823" s="27"/>
      <c r="C823" s="27"/>
      <c r="D823" s="14" t="str">
        <f t="shared" si="1"/>
        <v/>
      </c>
      <c r="E823" s="14"/>
    </row>
    <row r="824" ht="15.75" customHeight="1">
      <c r="A824" s="27"/>
      <c r="B824" s="27"/>
      <c r="C824" s="27"/>
      <c r="D824" s="14" t="str">
        <f t="shared" si="1"/>
        <v/>
      </c>
      <c r="E824" s="14"/>
    </row>
    <row r="825" ht="15.75" customHeight="1">
      <c r="A825" s="27"/>
      <c r="B825" s="27"/>
      <c r="C825" s="27"/>
      <c r="D825" s="14" t="str">
        <f t="shared" si="1"/>
        <v/>
      </c>
      <c r="E825" s="14"/>
    </row>
    <row r="826" ht="15.75" customHeight="1">
      <c r="A826" s="27"/>
      <c r="B826" s="27"/>
      <c r="C826" s="27"/>
      <c r="D826" s="14" t="str">
        <f t="shared" si="1"/>
        <v/>
      </c>
      <c r="E826" s="14"/>
    </row>
    <row r="827" ht="15.75" customHeight="1">
      <c r="A827" s="27"/>
      <c r="B827" s="27"/>
      <c r="C827" s="27"/>
      <c r="D827" s="14" t="str">
        <f t="shared" si="1"/>
        <v/>
      </c>
      <c r="E827" s="14"/>
    </row>
    <row r="828" ht="15.75" customHeight="1">
      <c r="A828" s="27"/>
      <c r="B828" s="27"/>
      <c r="C828" s="27"/>
      <c r="D828" s="14" t="str">
        <f t="shared" si="1"/>
        <v/>
      </c>
      <c r="E828" s="14"/>
    </row>
    <row r="829" ht="15.75" customHeight="1">
      <c r="A829" s="27"/>
      <c r="B829" s="27"/>
      <c r="C829" s="27"/>
      <c r="D829" s="14" t="str">
        <f t="shared" si="1"/>
        <v/>
      </c>
      <c r="E829" s="14"/>
    </row>
    <row r="830" ht="15.75" customHeight="1">
      <c r="A830" s="27"/>
      <c r="B830" s="27"/>
      <c r="C830" s="27"/>
      <c r="D830" s="14" t="str">
        <f t="shared" si="1"/>
        <v/>
      </c>
      <c r="E830" s="14"/>
    </row>
    <row r="831" ht="15.75" customHeight="1">
      <c r="A831" s="27"/>
      <c r="B831" s="27"/>
      <c r="C831" s="27"/>
      <c r="D831" s="14" t="str">
        <f t="shared" si="1"/>
        <v/>
      </c>
      <c r="E831" s="14"/>
    </row>
    <row r="832" ht="15.75" customHeight="1">
      <c r="A832" s="27"/>
      <c r="B832" s="27"/>
      <c r="C832" s="27"/>
      <c r="D832" s="14" t="str">
        <f t="shared" si="1"/>
        <v/>
      </c>
      <c r="E832" s="14"/>
    </row>
    <row r="833" ht="15.75" customHeight="1">
      <c r="A833" s="27"/>
      <c r="B833" s="27"/>
      <c r="C833" s="27"/>
      <c r="D833" s="14" t="str">
        <f t="shared" si="1"/>
        <v/>
      </c>
      <c r="E833" s="14"/>
    </row>
    <row r="834" ht="15.75" customHeight="1">
      <c r="A834" s="27"/>
      <c r="B834" s="27"/>
      <c r="C834" s="27"/>
      <c r="D834" s="14" t="str">
        <f t="shared" si="1"/>
        <v/>
      </c>
      <c r="E834" s="14"/>
    </row>
    <row r="835" ht="15.75" customHeight="1">
      <c r="A835" s="27"/>
      <c r="B835" s="27"/>
      <c r="C835" s="27"/>
      <c r="D835" s="14" t="str">
        <f t="shared" si="1"/>
        <v/>
      </c>
      <c r="E835" s="14"/>
    </row>
    <row r="836" ht="15.75" customHeight="1">
      <c r="A836" s="27"/>
      <c r="B836" s="27"/>
      <c r="C836" s="27"/>
      <c r="D836" s="14" t="str">
        <f t="shared" si="1"/>
        <v/>
      </c>
      <c r="E836" s="14"/>
    </row>
    <row r="837" ht="15.75" customHeight="1">
      <c r="A837" s="27"/>
      <c r="B837" s="27"/>
      <c r="C837" s="27"/>
      <c r="D837" s="14" t="str">
        <f t="shared" si="1"/>
        <v/>
      </c>
      <c r="E837" s="14"/>
    </row>
    <row r="838" ht="15.75" customHeight="1">
      <c r="A838" s="27"/>
      <c r="B838" s="27"/>
      <c r="C838" s="27"/>
      <c r="D838" s="14" t="str">
        <f t="shared" si="1"/>
        <v/>
      </c>
      <c r="E838" s="14"/>
    </row>
    <row r="839" ht="15.75" customHeight="1">
      <c r="A839" s="27"/>
      <c r="B839" s="27"/>
      <c r="C839" s="27"/>
      <c r="D839" s="14" t="str">
        <f t="shared" si="1"/>
        <v/>
      </c>
      <c r="E839" s="14"/>
    </row>
    <row r="840" ht="15.75" customHeight="1">
      <c r="A840" s="27"/>
      <c r="B840" s="27"/>
      <c r="C840" s="27"/>
      <c r="D840" s="14" t="str">
        <f t="shared" si="1"/>
        <v/>
      </c>
      <c r="E840" s="14"/>
    </row>
    <row r="841" ht="15.75" customHeight="1">
      <c r="A841" s="27"/>
      <c r="B841" s="27"/>
      <c r="C841" s="27"/>
      <c r="D841" s="14" t="str">
        <f t="shared" si="1"/>
        <v/>
      </c>
      <c r="E841" s="14"/>
    </row>
    <row r="842" ht="15.75" customHeight="1">
      <c r="A842" s="27"/>
      <c r="B842" s="27"/>
      <c r="C842" s="27"/>
      <c r="D842" s="14" t="str">
        <f t="shared" si="1"/>
        <v/>
      </c>
      <c r="E842" s="14"/>
    </row>
    <row r="843" ht="15.75" customHeight="1">
      <c r="A843" s="27"/>
      <c r="B843" s="27"/>
      <c r="C843" s="27"/>
      <c r="D843" s="14" t="str">
        <f t="shared" si="1"/>
        <v/>
      </c>
      <c r="E843" s="14"/>
    </row>
    <row r="844" ht="15.75" customHeight="1">
      <c r="A844" s="27"/>
      <c r="B844" s="27"/>
      <c r="C844" s="27"/>
      <c r="D844" s="14" t="str">
        <f t="shared" si="1"/>
        <v/>
      </c>
      <c r="E844" s="14"/>
    </row>
    <row r="845" ht="15.75" customHeight="1">
      <c r="A845" s="27"/>
      <c r="B845" s="27"/>
      <c r="C845" s="27"/>
      <c r="D845" s="14" t="str">
        <f t="shared" si="1"/>
        <v/>
      </c>
      <c r="E845" s="14"/>
    </row>
    <row r="846" ht="15.75" customHeight="1">
      <c r="A846" s="27"/>
      <c r="B846" s="27"/>
      <c r="C846" s="27"/>
      <c r="D846" s="14" t="str">
        <f t="shared" si="1"/>
        <v/>
      </c>
      <c r="E846" s="14"/>
    </row>
    <row r="847" ht="15.75" customHeight="1">
      <c r="A847" s="27"/>
      <c r="B847" s="27"/>
      <c r="C847" s="27"/>
      <c r="D847" s="14" t="str">
        <f t="shared" si="1"/>
        <v/>
      </c>
      <c r="E847" s="14"/>
    </row>
    <row r="848" ht="15.75" customHeight="1">
      <c r="A848" s="27"/>
      <c r="B848" s="27"/>
      <c r="C848" s="27"/>
      <c r="D848" s="14" t="str">
        <f t="shared" si="1"/>
        <v/>
      </c>
      <c r="E848" s="14"/>
    </row>
    <row r="849" ht="15.75" customHeight="1">
      <c r="A849" s="27"/>
      <c r="B849" s="27"/>
      <c r="C849" s="27"/>
      <c r="D849" s="14" t="str">
        <f t="shared" si="1"/>
        <v/>
      </c>
      <c r="E849" s="14"/>
    </row>
    <row r="850" ht="15.75" customHeight="1">
      <c r="A850" s="27"/>
      <c r="B850" s="27"/>
      <c r="C850" s="27"/>
      <c r="D850" s="14" t="str">
        <f t="shared" si="1"/>
        <v/>
      </c>
      <c r="E850" s="14"/>
    </row>
    <row r="851" ht="15.75" customHeight="1">
      <c r="A851" s="27"/>
      <c r="B851" s="27"/>
      <c r="C851" s="27"/>
      <c r="D851" s="14" t="str">
        <f t="shared" si="1"/>
        <v/>
      </c>
      <c r="E851" s="14"/>
    </row>
    <row r="852" ht="15.75" customHeight="1">
      <c r="A852" s="27"/>
      <c r="B852" s="27"/>
      <c r="C852" s="27"/>
      <c r="D852" s="14" t="str">
        <f t="shared" si="1"/>
        <v/>
      </c>
      <c r="E852" s="14"/>
    </row>
    <row r="853" ht="15.75" customHeight="1">
      <c r="A853" s="27"/>
      <c r="B853" s="27"/>
      <c r="C853" s="27"/>
      <c r="D853" s="14" t="str">
        <f t="shared" si="1"/>
        <v/>
      </c>
      <c r="E853" s="14"/>
    </row>
    <row r="854" ht="15.75" customHeight="1">
      <c r="A854" s="27"/>
      <c r="B854" s="27"/>
      <c r="C854" s="27"/>
      <c r="D854" s="14" t="str">
        <f t="shared" si="1"/>
        <v/>
      </c>
      <c r="E854" s="14"/>
    </row>
    <row r="855" ht="15.75" customHeight="1">
      <c r="A855" s="27"/>
      <c r="B855" s="27"/>
      <c r="C855" s="27"/>
      <c r="D855" s="14" t="str">
        <f t="shared" si="1"/>
        <v/>
      </c>
      <c r="E855" s="14"/>
    </row>
    <row r="856" ht="15.75" customHeight="1">
      <c r="A856" s="27"/>
      <c r="B856" s="27"/>
      <c r="C856" s="27"/>
      <c r="D856" s="14" t="str">
        <f t="shared" si="1"/>
        <v/>
      </c>
      <c r="E856" s="14"/>
    </row>
    <row r="857" ht="15.75" customHeight="1">
      <c r="A857" s="27"/>
      <c r="B857" s="27"/>
      <c r="C857" s="27"/>
      <c r="D857" s="14" t="str">
        <f t="shared" si="1"/>
        <v/>
      </c>
      <c r="E857" s="14"/>
    </row>
    <row r="858" ht="15.75" customHeight="1">
      <c r="A858" s="27"/>
      <c r="B858" s="27"/>
      <c r="C858" s="27"/>
      <c r="D858" s="14" t="str">
        <f t="shared" si="1"/>
        <v/>
      </c>
      <c r="E858" s="14"/>
    </row>
    <row r="859" ht="15.75" customHeight="1">
      <c r="A859" s="27"/>
      <c r="B859" s="27"/>
      <c r="C859" s="27"/>
      <c r="D859" s="14" t="str">
        <f t="shared" si="1"/>
        <v/>
      </c>
      <c r="E859" s="14"/>
    </row>
    <row r="860" ht="15.75" customHeight="1">
      <c r="A860" s="27"/>
      <c r="B860" s="27"/>
      <c r="C860" s="27"/>
      <c r="D860" s="14" t="str">
        <f t="shared" si="1"/>
        <v/>
      </c>
      <c r="E860" s="14"/>
    </row>
    <row r="861" ht="15.75" customHeight="1">
      <c r="A861" s="27"/>
      <c r="B861" s="27"/>
      <c r="C861" s="27"/>
      <c r="D861" s="14" t="str">
        <f t="shared" si="1"/>
        <v/>
      </c>
      <c r="E861" s="14"/>
    </row>
    <row r="862" ht="15.75" customHeight="1">
      <c r="A862" s="27"/>
      <c r="B862" s="27"/>
      <c r="C862" s="27"/>
      <c r="D862" s="14" t="str">
        <f t="shared" si="1"/>
        <v/>
      </c>
      <c r="E862" s="14"/>
    </row>
    <row r="863" ht="15.75" customHeight="1">
      <c r="A863" s="27"/>
      <c r="B863" s="27"/>
      <c r="C863" s="27"/>
      <c r="D863" s="14" t="str">
        <f t="shared" si="1"/>
        <v/>
      </c>
      <c r="E863" s="14"/>
    </row>
    <row r="864" ht="15.75" customHeight="1">
      <c r="A864" s="27"/>
      <c r="B864" s="27"/>
      <c r="C864" s="27"/>
      <c r="D864" s="14" t="str">
        <f t="shared" si="1"/>
        <v/>
      </c>
      <c r="E864" s="14"/>
    </row>
    <row r="865" ht="15.75" customHeight="1">
      <c r="A865" s="27"/>
      <c r="B865" s="27"/>
      <c r="C865" s="27"/>
      <c r="D865" s="14" t="str">
        <f t="shared" si="1"/>
        <v/>
      </c>
      <c r="E865" s="14"/>
    </row>
    <row r="866" ht="15.75" customHeight="1">
      <c r="A866" s="27"/>
      <c r="B866" s="27"/>
      <c r="C866" s="27"/>
      <c r="D866" s="14" t="str">
        <f t="shared" si="1"/>
        <v/>
      </c>
      <c r="E866" s="14"/>
    </row>
    <row r="867" ht="15.75" customHeight="1">
      <c r="A867" s="27"/>
      <c r="B867" s="27"/>
      <c r="C867" s="27"/>
      <c r="D867" s="14" t="str">
        <f t="shared" si="1"/>
        <v/>
      </c>
      <c r="E867" s="14"/>
    </row>
    <row r="868" ht="15.75" customHeight="1">
      <c r="A868" s="27"/>
      <c r="B868" s="27"/>
      <c r="C868" s="27"/>
      <c r="D868" s="14" t="str">
        <f t="shared" si="1"/>
        <v/>
      </c>
      <c r="E868" s="14"/>
    </row>
    <row r="869" ht="15.75" customHeight="1">
      <c r="A869" s="27"/>
      <c r="B869" s="27"/>
      <c r="C869" s="27"/>
      <c r="D869" s="14" t="str">
        <f t="shared" si="1"/>
        <v/>
      </c>
      <c r="E869" s="14"/>
    </row>
    <row r="870" ht="15.75" customHeight="1">
      <c r="A870" s="27"/>
      <c r="B870" s="27"/>
      <c r="C870" s="27"/>
      <c r="D870" s="14" t="str">
        <f t="shared" si="1"/>
        <v/>
      </c>
      <c r="E870" s="14"/>
    </row>
    <row r="871" ht="15.75" customHeight="1">
      <c r="A871" s="27"/>
      <c r="B871" s="27"/>
      <c r="C871" s="27"/>
      <c r="D871" s="14" t="str">
        <f t="shared" si="1"/>
        <v/>
      </c>
      <c r="E871" s="14"/>
    </row>
    <row r="872" ht="15.75" customHeight="1">
      <c r="A872" s="27"/>
      <c r="B872" s="27"/>
      <c r="C872" s="27"/>
      <c r="D872" s="14" t="str">
        <f t="shared" si="1"/>
        <v/>
      </c>
      <c r="E872" s="14"/>
    </row>
    <row r="873" ht="15.75" customHeight="1">
      <c r="A873" s="27"/>
      <c r="B873" s="27"/>
      <c r="C873" s="27"/>
      <c r="D873" s="14" t="str">
        <f t="shared" si="1"/>
        <v/>
      </c>
      <c r="E873" s="14"/>
    </row>
    <row r="874" ht="15.75" customHeight="1">
      <c r="A874" s="27"/>
      <c r="B874" s="27"/>
      <c r="C874" s="27"/>
      <c r="D874" s="14" t="str">
        <f t="shared" si="1"/>
        <v/>
      </c>
      <c r="E874" s="14"/>
    </row>
    <row r="875" ht="15.75" customHeight="1">
      <c r="A875" s="27"/>
      <c r="B875" s="27"/>
      <c r="C875" s="27"/>
      <c r="D875" s="14" t="str">
        <f t="shared" si="1"/>
        <v/>
      </c>
      <c r="E875" s="14"/>
    </row>
    <row r="876" ht="15.75" customHeight="1">
      <c r="A876" s="27"/>
      <c r="B876" s="27"/>
      <c r="C876" s="27"/>
      <c r="D876" s="14" t="str">
        <f t="shared" si="1"/>
        <v/>
      </c>
      <c r="E876" s="14"/>
    </row>
    <row r="877" ht="15.75" customHeight="1">
      <c r="A877" s="27"/>
      <c r="B877" s="27"/>
      <c r="C877" s="27"/>
      <c r="D877" s="14" t="str">
        <f t="shared" si="1"/>
        <v/>
      </c>
      <c r="E877" s="14"/>
    </row>
    <row r="878" ht="15.75" customHeight="1">
      <c r="A878" s="27"/>
      <c r="B878" s="27"/>
      <c r="C878" s="27"/>
      <c r="D878" s="14" t="str">
        <f t="shared" si="1"/>
        <v/>
      </c>
      <c r="E878" s="14"/>
    </row>
    <row r="879" ht="15.75" customHeight="1">
      <c r="A879" s="27"/>
      <c r="B879" s="27"/>
      <c r="C879" s="27"/>
      <c r="D879" s="14" t="str">
        <f t="shared" si="1"/>
        <v/>
      </c>
      <c r="E879" s="14"/>
    </row>
    <row r="880" ht="15.75" customHeight="1">
      <c r="A880" s="27"/>
      <c r="B880" s="27"/>
      <c r="C880" s="27"/>
      <c r="D880" s="14" t="str">
        <f t="shared" si="1"/>
        <v/>
      </c>
      <c r="E880" s="14"/>
    </row>
    <row r="881" ht="15.75" customHeight="1">
      <c r="A881" s="27"/>
      <c r="B881" s="27"/>
      <c r="C881" s="27"/>
      <c r="D881" s="14" t="str">
        <f t="shared" si="1"/>
        <v/>
      </c>
      <c r="E881" s="14"/>
    </row>
    <row r="882" ht="15.75" customHeight="1">
      <c r="A882" s="27"/>
      <c r="B882" s="27"/>
      <c r="C882" s="27"/>
      <c r="D882" s="14" t="str">
        <f t="shared" si="1"/>
        <v/>
      </c>
      <c r="E882" s="14"/>
    </row>
    <row r="883" ht="15.75" customHeight="1">
      <c r="A883" s="27"/>
      <c r="B883" s="27"/>
      <c r="C883" s="27"/>
      <c r="D883" s="14" t="str">
        <f t="shared" si="1"/>
        <v/>
      </c>
      <c r="E883" s="14"/>
    </row>
    <row r="884" ht="15.75" customHeight="1">
      <c r="A884" s="27"/>
      <c r="B884" s="27"/>
      <c r="C884" s="27"/>
      <c r="D884" s="14" t="str">
        <f t="shared" si="1"/>
        <v/>
      </c>
      <c r="E884" s="14"/>
    </row>
    <row r="885" ht="15.75" customHeight="1">
      <c r="A885" s="27"/>
      <c r="B885" s="27"/>
      <c r="C885" s="27"/>
      <c r="D885" s="14" t="str">
        <f t="shared" si="1"/>
        <v/>
      </c>
      <c r="E885" s="14"/>
    </row>
    <row r="886" ht="15.75" customHeight="1">
      <c r="A886" s="27"/>
      <c r="B886" s="27"/>
      <c r="C886" s="27"/>
      <c r="D886" s="14" t="str">
        <f t="shared" si="1"/>
        <v/>
      </c>
      <c r="E886" s="14"/>
    </row>
    <row r="887" ht="15.75" customHeight="1">
      <c r="A887" s="27"/>
      <c r="B887" s="27"/>
      <c r="C887" s="27"/>
      <c r="D887" s="14" t="str">
        <f t="shared" si="1"/>
        <v/>
      </c>
      <c r="E887" s="14"/>
    </row>
    <row r="888" ht="15.75" customHeight="1">
      <c r="A888" s="27"/>
      <c r="B888" s="27"/>
      <c r="C888" s="27"/>
      <c r="D888" s="14" t="str">
        <f t="shared" si="1"/>
        <v/>
      </c>
      <c r="E888" s="14"/>
    </row>
    <row r="889" ht="15.75" customHeight="1">
      <c r="A889" s="27"/>
      <c r="B889" s="27"/>
      <c r="C889" s="27"/>
      <c r="D889" s="14" t="str">
        <f t="shared" si="1"/>
        <v/>
      </c>
      <c r="E889" s="14"/>
    </row>
    <row r="890" ht="15.75" customHeight="1">
      <c r="A890" s="27"/>
      <c r="B890" s="27"/>
      <c r="C890" s="27"/>
      <c r="D890" s="14" t="str">
        <f t="shared" si="1"/>
        <v/>
      </c>
      <c r="E890" s="14"/>
    </row>
    <row r="891" ht="15.75" customHeight="1">
      <c r="A891" s="27"/>
      <c r="B891" s="27"/>
      <c r="C891" s="27"/>
      <c r="D891" s="14" t="str">
        <f t="shared" si="1"/>
        <v/>
      </c>
      <c r="E891" s="14"/>
    </row>
    <row r="892" ht="15.75" customHeight="1">
      <c r="A892" s="27"/>
      <c r="B892" s="27"/>
      <c r="C892" s="27"/>
      <c r="D892" s="14" t="str">
        <f t="shared" si="1"/>
        <v/>
      </c>
      <c r="E892" s="14"/>
    </row>
    <row r="893" ht="15.75" customHeight="1">
      <c r="A893" s="27"/>
      <c r="B893" s="27"/>
      <c r="C893" s="27"/>
      <c r="D893" s="14" t="str">
        <f t="shared" si="1"/>
        <v/>
      </c>
      <c r="E893" s="14"/>
    </row>
    <row r="894" ht="15.75" customHeight="1">
      <c r="A894" s="27"/>
      <c r="B894" s="27"/>
      <c r="C894" s="27"/>
      <c r="D894" s="14" t="str">
        <f t="shared" si="1"/>
        <v/>
      </c>
      <c r="E894" s="14"/>
    </row>
    <row r="895" ht="15.75" customHeight="1">
      <c r="A895" s="27"/>
      <c r="B895" s="27"/>
      <c r="C895" s="27"/>
      <c r="D895" s="14" t="str">
        <f t="shared" si="1"/>
        <v/>
      </c>
      <c r="E895" s="14"/>
    </row>
    <row r="896" ht="15.75" customHeight="1">
      <c r="A896" s="27"/>
      <c r="B896" s="27"/>
      <c r="C896" s="27"/>
      <c r="D896" s="14" t="str">
        <f t="shared" si="1"/>
        <v/>
      </c>
      <c r="E896" s="14"/>
    </row>
    <row r="897" ht="15.75" customHeight="1">
      <c r="A897" s="27"/>
      <c r="B897" s="27"/>
      <c r="C897" s="27"/>
      <c r="D897" s="14" t="str">
        <f t="shared" si="1"/>
        <v/>
      </c>
      <c r="E897" s="14"/>
    </row>
    <row r="898" ht="15.75" customHeight="1">
      <c r="A898" s="27"/>
      <c r="B898" s="27"/>
      <c r="C898" s="27"/>
      <c r="D898" s="14" t="str">
        <f t="shared" si="1"/>
        <v/>
      </c>
      <c r="E898" s="14"/>
    </row>
    <row r="899" ht="15.75" customHeight="1">
      <c r="A899" s="27"/>
      <c r="B899" s="27"/>
      <c r="C899" s="27"/>
      <c r="D899" s="14" t="str">
        <f t="shared" si="1"/>
        <v/>
      </c>
      <c r="E899" s="14"/>
    </row>
    <row r="900" ht="15.75" customHeight="1">
      <c r="A900" s="27"/>
      <c r="B900" s="27"/>
      <c r="C900" s="27"/>
      <c r="D900" s="14" t="str">
        <f t="shared" si="1"/>
        <v/>
      </c>
      <c r="E900" s="14"/>
    </row>
    <row r="901" ht="15.75" customHeight="1">
      <c r="A901" s="27"/>
      <c r="B901" s="27"/>
      <c r="C901" s="27"/>
      <c r="D901" s="14" t="str">
        <f t="shared" si="1"/>
        <v/>
      </c>
      <c r="E901" s="14"/>
    </row>
    <row r="902" ht="15.75" customHeight="1">
      <c r="A902" s="27"/>
      <c r="B902" s="27"/>
      <c r="C902" s="27"/>
      <c r="D902" s="14" t="str">
        <f t="shared" si="1"/>
        <v/>
      </c>
      <c r="E902" s="14"/>
    </row>
    <row r="903" ht="15.75" customHeight="1">
      <c r="A903" s="27"/>
      <c r="B903" s="27"/>
      <c r="C903" s="27"/>
      <c r="D903" s="14" t="str">
        <f t="shared" si="1"/>
        <v/>
      </c>
      <c r="E903" s="14"/>
    </row>
    <row r="904" ht="15.75" customHeight="1">
      <c r="A904" s="27"/>
      <c r="B904" s="27"/>
      <c r="C904" s="27"/>
      <c r="D904" s="14" t="str">
        <f t="shared" si="1"/>
        <v/>
      </c>
      <c r="E904" s="14"/>
    </row>
    <row r="905" ht="15.75" customHeight="1">
      <c r="A905" s="27"/>
      <c r="B905" s="27"/>
      <c r="C905" s="27"/>
      <c r="D905" s="14" t="str">
        <f t="shared" si="1"/>
        <v/>
      </c>
      <c r="E905" s="14"/>
    </row>
    <row r="906" ht="15.75" customHeight="1">
      <c r="A906" s="27"/>
      <c r="B906" s="27"/>
      <c r="C906" s="27"/>
      <c r="D906" s="14" t="str">
        <f t="shared" si="1"/>
        <v/>
      </c>
      <c r="E906" s="14"/>
    </row>
    <row r="907" ht="15.75" customHeight="1">
      <c r="A907" s="27"/>
      <c r="B907" s="27"/>
      <c r="C907" s="27"/>
      <c r="D907" s="14" t="str">
        <f t="shared" si="1"/>
        <v/>
      </c>
      <c r="E907" s="14"/>
    </row>
    <row r="908" ht="15.75" customHeight="1">
      <c r="A908" s="27"/>
      <c r="B908" s="27"/>
      <c r="C908" s="27"/>
      <c r="D908" s="14" t="str">
        <f t="shared" si="1"/>
        <v/>
      </c>
      <c r="E908" s="14"/>
    </row>
    <row r="909" ht="15.75" customHeight="1">
      <c r="A909" s="27"/>
      <c r="B909" s="27"/>
      <c r="C909" s="27"/>
      <c r="D909" s="14" t="str">
        <f t="shared" si="1"/>
        <v/>
      </c>
      <c r="E909" s="14"/>
    </row>
    <row r="910" ht="15.75" customHeight="1">
      <c r="A910" s="27"/>
      <c r="B910" s="27"/>
      <c r="C910" s="27"/>
      <c r="D910" s="14" t="str">
        <f t="shared" si="1"/>
        <v/>
      </c>
      <c r="E910" s="14"/>
    </row>
    <row r="911" ht="15.75" customHeight="1">
      <c r="A911" s="27"/>
      <c r="B911" s="27"/>
      <c r="C911" s="27"/>
      <c r="D911" s="14" t="str">
        <f t="shared" si="1"/>
        <v/>
      </c>
      <c r="E911" s="14"/>
    </row>
    <row r="912" ht="15.75" customHeight="1">
      <c r="A912" s="27"/>
      <c r="B912" s="27"/>
      <c r="C912" s="27"/>
      <c r="D912" s="14" t="str">
        <f t="shared" si="1"/>
        <v/>
      </c>
      <c r="E912" s="14"/>
    </row>
    <row r="913" ht="15.75" customHeight="1">
      <c r="A913" s="27"/>
      <c r="B913" s="27"/>
      <c r="C913" s="27"/>
      <c r="D913" s="14" t="str">
        <f t="shared" si="1"/>
        <v/>
      </c>
      <c r="E913" s="14"/>
    </row>
    <row r="914" ht="15.75" customHeight="1">
      <c r="A914" s="27"/>
      <c r="B914" s="27"/>
      <c r="C914" s="27"/>
      <c r="D914" s="14" t="str">
        <f t="shared" si="1"/>
        <v/>
      </c>
      <c r="E914" s="14"/>
    </row>
    <row r="915" ht="15.75" customHeight="1">
      <c r="A915" s="27"/>
      <c r="B915" s="27"/>
      <c r="C915" s="27"/>
      <c r="D915" s="14" t="str">
        <f t="shared" si="1"/>
        <v/>
      </c>
      <c r="E915" s="14"/>
    </row>
    <row r="916" ht="15.75" customHeight="1">
      <c r="A916" s="27"/>
      <c r="B916" s="27"/>
      <c r="C916" s="27"/>
      <c r="D916" s="14" t="str">
        <f t="shared" si="1"/>
        <v/>
      </c>
      <c r="E916" s="14"/>
    </row>
    <row r="917" ht="15.75" customHeight="1">
      <c r="A917" s="27"/>
      <c r="B917" s="27"/>
      <c r="C917" s="27"/>
      <c r="D917" s="14" t="str">
        <f t="shared" si="1"/>
        <v/>
      </c>
      <c r="E917" s="14"/>
    </row>
    <row r="918" ht="15.75" customHeight="1">
      <c r="A918" s="27"/>
      <c r="B918" s="27"/>
      <c r="C918" s="27"/>
      <c r="D918" s="14" t="str">
        <f t="shared" si="1"/>
        <v/>
      </c>
      <c r="E918" s="14"/>
    </row>
    <row r="919" ht="15.75" customHeight="1">
      <c r="A919" s="27"/>
      <c r="B919" s="27"/>
      <c r="C919" s="27"/>
      <c r="D919" s="14" t="str">
        <f t="shared" si="1"/>
        <v/>
      </c>
      <c r="E919" s="14"/>
    </row>
    <row r="920" ht="15.75" customHeight="1">
      <c r="A920" s="27"/>
      <c r="B920" s="27"/>
      <c r="C920" s="27"/>
      <c r="D920" s="14" t="str">
        <f t="shared" si="1"/>
        <v/>
      </c>
      <c r="E920" s="14"/>
    </row>
    <row r="921" ht="15.75" customHeight="1">
      <c r="A921" s="27"/>
      <c r="B921" s="27"/>
      <c r="C921" s="27"/>
      <c r="D921" s="14" t="str">
        <f t="shared" si="1"/>
        <v/>
      </c>
      <c r="E921" s="14"/>
    </row>
    <row r="922" ht="15.75" customHeight="1">
      <c r="A922" s="27"/>
      <c r="B922" s="27"/>
      <c r="C922" s="27"/>
      <c r="D922" s="14" t="str">
        <f t="shared" si="1"/>
        <v/>
      </c>
      <c r="E922" s="14"/>
    </row>
    <row r="923" ht="15.75" customHeight="1">
      <c r="A923" s="27"/>
      <c r="B923" s="27"/>
      <c r="C923" s="27"/>
      <c r="D923" s="14" t="str">
        <f t="shared" si="1"/>
        <v/>
      </c>
      <c r="E923" s="14"/>
    </row>
    <row r="924" ht="15.75" customHeight="1">
      <c r="A924" s="27"/>
      <c r="B924" s="27"/>
      <c r="C924" s="27"/>
      <c r="D924" s="14" t="str">
        <f t="shared" si="1"/>
        <v/>
      </c>
      <c r="E924" s="14"/>
    </row>
    <row r="925" ht="15.75" customHeight="1">
      <c r="A925" s="27"/>
      <c r="B925" s="27"/>
      <c r="C925" s="27"/>
      <c r="D925" s="14" t="str">
        <f t="shared" si="1"/>
        <v/>
      </c>
      <c r="E925" s="14"/>
    </row>
    <row r="926" ht="15.75" customHeight="1">
      <c r="A926" s="27"/>
      <c r="B926" s="27"/>
      <c r="C926" s="27"/>
      <c r="D926" s="14" t="str">
        <f t="shared" si="1"/>
        <v/>
      </c>
      <c r="E926" s="14"/>
    </row>
    <row r="927" ht="15.75" customHeight="1">
      <c r="A927" s="27"/>
      <c r="B927" s="27"/>
      <c r="C927" s="27"/>
      <c r="D927" s="14" t="str">
        <f t="shared" si="1"/>
        <v/>
      </c>
      <c r="E927" s="14"/>
    </row>
    <row r="928" ht="15.75" customHeight="1">
      <c r="A928" s="27"/>
      <c r="B928" s="27"/>
      <c r="C928" s="27"/>
      <c r="D928" s="14" t="str">
        <f t="shared" si="1"/>
        <v/>
      </c>
      <c r="E928" s="14"/>
    </row>
    <row r="929" ht="15.75" customHeight="1">
      <c r="A929" s="27"/>
      <c r="B929" s="27"/>
      <c r="C929" s="27"/>
      <c r="D929" s="14" t="str">
        <f t="shared" si="1"/>
        <v/>
      </c>
      <c r="E929" s="14"/>
    </row>
    <row r="930" ht="15.75" customHeight="1">
      <c r="A930" s="27"/>
      <c r="B930" s="27"/>
      <c r="C930" s="27"/>
      <c r="D930" s="14" t="str">
        <f t="shared" si="1"/>
        <v/>
      </c>
      <c r="E930" s="14"/>
    </row>
    <row r="931" ht="15.75" customHeight="1">
      <c r="A931" s="27"/>
      <c r="B931" s="27"/>
      <c r="C931" s="27"/>
      <c r="D931" s="14" t="str">
        <f t="shared" si="1"/>
        <v/>
      </c>
      <c r="E931" s="14"/>
    </row>
    <row r="932" ht="15.75" customHeight="1">
      <c r="A932" s="27"/>
      <c r="B932" s="27"/>
      <c r="C932" s="27"/>
      <c r="D932" s="14" t="str">
        <f t="shared" si="1"/>
        <v/>
      </c>
      <c r="E932" s="14"/>
    </row>
    <row r="933" ht="15.75" customHeight="1">
      <c r="A933" s="27"/>
      <c r="B933" s="27"/>
      <c r="C933" s="27"/>
      <c r="D933" s="14" t="str">
        <f t="shared" si="1"/>
        <v/>
      </c>
      <c r="E933" s="14"/>
    </row>
    <row r="934" ht="15.75" customHeight="1">
      <c r="A934" s="27"/>
      <c r="B934" s="27"/>
      <c r="C934" s="27"/>
      <c r="D934" s="14" t="str">
        <f t="shared" si="1"/>
        <v/>
      </c>
      <c r="E934" s="14"/>
    </row>
    <row r="935" ht="15.75" customHeight="1">
      <c r="A935" s="27"/>
      <c r="B935" s="27"/>
      <c r="C935" s="27"/>
      <c r="D935" s="14" t="str">
        <f t="shared" si="1"/>
        <v/>
      </c>
      <c r="E935" s="14"/>
    </row>
    <row r="936" ht="15.75" customHeight="1">
      <c r="A936" s="27"/>
      <c r="B936" s="27"/>
      <c r="C936" s="27"/>
      <c r="D936" s="14" t="str">
        <f t="shared" si="1"/>
        <v/>
      </c>
      <c r="E936" s="14"/>
    </row>
    <row r="937" ht="15.75" customHeight="1">
      <c r="A937" s="27"/>
      <c r="B937" s="27"/>
      <c r="C937" s="27"/>
      <c r="D937" s="14" t="str">
        <f t="shared" si="1"/>
        <v/>
      </c>
      <c r="E937" s="14"/>
    </row>
    <row r="938" ht="15.75" customHeight="1">
      <c r="A938" s="27"/>
      <c r="B938" s="27"/>
      <c r="C938" s="27"/>
      <c r="D938" s="14" t="str">
        <f t="shared" si="1"/>
        <v/>
      </c>
      <c r="E938" s="14"/>
    </row>
    <row r="939" ht="15.75" customHeight="1">
      <c r="A939" s="27"/>
      <c r="B939" s="27"/>
      <c r="C939" s="27"/>
      <c r="D939" s="14" t="str">
        <f t="shared" si="1"/>
        <v/>
      </c>
      <c r="E939" s="14"/>
    </row>
    <row r="940" ht="15.75" customHeight="1">
      <c r="A940" s="27"/>
      <c r="B940" s="27"/>
      <c r="C940" s="27"/>
      <c r="D940" s="14" t="str">
        <f t="shared" si="1"/>
        <v/>
      </c>
      <c r="E940" s="14"/>
    </row>
    <row r="941" ht="15.75" customHeight="1">
      <c r="A941" s="27"/>
      <c r="B941" s="27"/>
      <c r="C941" s="27"/>
      <c r="D941" s="14" t="str">
        <f t="shared" si="1"/>
        <v/>
      </c>
      <c r="E941" s="14"/>
    </row>
    <row r="942" ht="15.75" customHeight="1">
      <c r="A942" s="27"/>
      <c r="B942" s="27"/>
      <c r="C942" s="27"/>
      <c r="D942" s="14" t="str">
        <f t="shared" si="1"/>
        <v/>
      </c>
      <c r="E942" s="14"/>
    </row>
    <row r="943" ht="15.75" customHeight="1">
      <c r="A943" s="27"/>
      <c r="B943" s="27"/>
      <c r="C943" s="27"/>
      <c r="D943" s="14" t="str">
        <f t="shared" si="1"/>
        <v/>
      </c>
      <c r="E943" s="14"/>
    </row>
    <row r="944" ht="15.75" customHeight="1">
      <c r="A944" s="27"/>
      <c r="B944" s="27"/>
      <c r="C944" s="27"/>
      <c r="D944" s="14" t="str">
        <f t="shared" si="1"/>
        <v/>
      </c>
      <c r="E944" s="14"/>
    </row>
    <row r="945" ht="15.75" customHeight="1">
      <c r="A945" s="27"/>
      <c r="B945" s="27"/>
      <c r="C945" s="27"/>
      <c r="D945" s="14" t="str">
        <f t="shared" si="1"/>
        <v/>
      </c>
      <c r="E945" s="14"/>
    </row>
    <row r="946" ht="15.75" customHeight="1">
      <c r="A946" s="27"/>
      <c r="B946" s="27"/>
      <c r="C946" s="27"/>
      <c r="D946" s="14" t="str">
        <f t="shared" si="1"/>
        <v/>
      </c>
      <c r="E946" s="14"/>
    </row>
    <row r="947" ht="15.75" customHeight="1">
      <c r="A947" s="27"/>
      <c r="B947" s="27"/>
      <c r="C947" s="27"/>
      <c r="D947" s="14" t="str">
        <f t="shared" si="1"/>
        <v/>
      </c>
      <c r="E947" s="14"/>
    </row>
    <row r="948" ht="15.75" customHeight="1">
      <c r="A948" s="27"/>
      <c r="B948" s="27"/>
      <c r="C948" s="27"/>
      <c r="D948" s="14" t="str">
        <f t="shared" si="1"/>
        <v/>
      </c>
      <c r="E948" s="14"/>
    </row>
    <row r="949" ht="15.75" customHeight="1">
      <c r="A949" s="27"/>
      <c r="B949" s="27"/>
      <c r="C949" s="27"/>
      <c r="D949" s="14" t="str">
        <f t="shared" si="1"/>
        <v/>
      </c>
      <c r="E949" s="14"/>
    </row>
    <row r="950" ht="15.75" customHeight="1">
      <c r="A950" s="27"/>
      <c r="B950" s="27"/>
      <c r="C950" s="27"/>
      <c r="D950" s="14" t="str">
        <f t="shared" si="1"/>
        <v/>
      </c>
      <c r="E950" s="14"/>
    </row>
    <row r="951" ht="15.75" customHeight="1">
      <c r="A951" s="27"/>
      <c r="B951" s="27"/>
      <c r="C951" s="27"/>
      <c r="D951" s="14" t="str">
        <f t="shared" si="1"/>
        <v/>
      </c>
      <c r="E951" s="14"/>
    </row>
    <row r="952" ht="15.75" customHeight="1">
      <c r="A952" s="27"/>
      <c r="B952" s="27"/>
      <c r="C952" s="27"/>
      <c r="D952" s="14" t="str">
        <f t="shared" si="1"/>
        <v/>
      </c>
      <c r="E952" s="14"/>
    </row>
    <row r="953" ht="15.75" customHeight="1">
      <c r="A953" s="27"/>
      <c r="B953" s="27"/>
      <c r="C953" s="27"/>
      <c r="D953" s="14" t="str">
        <f t="shared" si="1"/>
        <v/>
      </c>
      <c r="E953" s="14"/>
    </row>
    <row r="954" ht="15.75" customHeight="1">
      <c r="A954" s="27"/>
      <c r="B954" s="27"/>
      <c r="C954" s="27"/>
      <c r="D954" s="14" t="str">
        <f t="shared" si="1"/>
        <v/>
      </c>
      <c r="E954" s="14"/>
    </row>
    <row r="955" ht="15.75" customHeight="1">
      <c r="A955" s="27"/>
      <c r="B955" s="27"/>
      <c r="C955" s="27"/>
      <c r="D955" s="14" t="str">
        <f t="shared" si="1"/>
        <v/>
      </c>
      <c r="E955" s="14"/>
    </row>
    <row r="956" ht="15.75" customHeight="1">
      <c r="A956" s="27"/>
      <c r="B956" s="27"/>
      <c r="C956" s="27"/>
      <c r="D956" s="14" t="str">
        <f t="shared" si="1"/>
        <v/>
      </c>
      <c r="E956" s="14"/>
    </row>
    <row r="957" ht="15.75" customHeight="1">
      <c r="A957" s="27"/>
      <c r="B957" s="27"/>
      <c r="C957" s="27"/>
      <c r="D957" s="14" t="str">
        <f t="shared" si="1"/>
        <v/>
      </c>
      <c r="E957" s="14"/>
    </row>
    <row r="958" ht="15.75" customHeight="1">
      <c r="A958" s="27"/>
      <c r="B958" s="27"/>
      <c r="C958" s="27"/>
      <c r="D958" s="14" t="str">
        <f t="shared" si="1"/>
        <v/>
      </c>
      <c r="E958" s="14"/>
    </row>
    <row r="959" ht="15.75" customHeight="1">
      <c r="A959" s="27"/>
      <c r="B959" s="27"/>
      <c r="C959" s="27"/>
      <c r="D959" s="14" t="str">
        <f t="shared" si="1"/>
        <v/>
      </c>
      <c r="E959" s="14"/>
    </row>
    <row r="960" ht="15.75" customHeight="1">
      <c r="A960" s="27"/>
      <c r="B960" s="27"/>
      <c r="C960" s="27"/>
      <c r="D960" s="14" t="str">
        <f t="shared" si="1"/>
        <v/>
      </c>
      <c r="E960" s="14"/>
    </row>
    <row r="961" ht="15.75" customHeight="1">
      <c r="A961" s="27"/>
      <c r="B961" s="27"/>
      <c r="C961" s="27"/>
      <c r="D961" s="14" t="str">
        <f t="shared" si="1"/>
        <v/>
      </c>
      <c r="E961" s="14"/>
    </row>
    <row r="962" ht="15.75" customHeight="1">
      <c r="A962" s="27"/>
      <c r="B962" s="27"/>
      <c r="C962" s="27"/>
      <c r="D962" s="14" t="str">
        <f t="shared" si="1"/>
        <v/>
      </c>
      <c r="E962" s="14"/>
    </row>
    <row r="963" ht="15.75" customHeight="1">
      <c r="A963" s="27"/>
      <c r="B963" s="27"/>
      <c r="C963" s="27"/>
      <c r="D963" s="14" t="str">
        <f t="shared" si="1"/>
        <v/>
      </c>
      <c r="E963" s="14"/>
    </row>
    <row r="964" ht="15.75" customHeight="1">
      <c r="A964" s="27"/>
      <c r="B964" s="27"/>
      <c r="C964" s="27"/>
      <c r="D964" s="14" t="str">
        <f t="shared" si="1"/>
        <v/>
      </c>
      <c r="E964" s="14"/>
    </row>
    <row r="965" ht="15.75" customHeight="1">
      <c r="A965" s="27"/>
      <c r="B965" s="27"/>
      <c r="C965" s="27"/>
      <c r="D965" s="14" t="str">
        <f t="shared" si="1"/>
        <v/>
      </c>
      <c r="E965" s="14"/>
    </row>
    <row r="966" ht="15.75" customHeight="1">
      <c r="A966" s="27"/>
      <c r="B966" s="27"/>
      <c r="C966" s="27"/>
      <c r="D966" s="14" t="str">
        <f t="shared" si="1"/>
        <v/>
      </c>
      <c r="E966" s="14"/>
    </row>
    <row r="967" ht="15.75" customHeight="1">
      <c r="A967" s="27"/>
      <c r="B967" s="27"/>
      <c r="C967" s="27"/>
      <c r="D967" s="14" t="str">
        <f t="shared" si="1"/>
        <v/>
      </c>
      <c r="E967" s="14"/>
    </row>
    <row r="968" ht="15.75" customHeight="1">
      <c r="A968" s="27"/>
      <c r="B968" s="27"/>
      <c r="C968" s="27"/>
      <c r="D968" s="14" t="str">
        <f t="shared" si="1"/>
        <v/>
      </c>
      <c r="E968" s="14"/>
    </row>
    <row r="969" ht="15.75" customHeight="1">
      <c r="A969" s="27"/>
      <c r="B969" s="27"/>
      <c r="C969" s="27"/>
      <c r="D969" s="14" t="str">
        <f t="shared" si="1"/>
        <v/>
      </c>
      <c r="E969" s="14"/>
    </row>
    <row r="970" ht="15.75" customHeight="1">
      <c r="A970" s="27"/>
      <c r="B970" s="27"/>
      <c r="C970" s="27"/>
      <c r="D970" s="14" t="str">
        <f t="shared" si="1"/>
        <v/>
      </c>
      <c r="E970" s="14"/>
    </row>
    <row r="971" ht="15.75" customHeight="1">
      <c r="A971" s="27"/>
      <c r="B971" s="27"/>
      <c r="C971" s="27"/>
      <c r="D971" s="14" t="str">
        <f t="shared" si="1"/>
        <v/>
      </c>
      <c r="E971" s="14"/>
    </row>
    <row r="972" ht="15.75" customHeight="1">
      <c r="A972" s="27"/>
      <c r="B972" s="27"/>
      <c r="C972" s="27"/>
      <c r="D972" s="14" t="str">
        <f t="shared" si="1"/>
        <v/>
      </c>
      <c r="E972" s="14"/>
    </row>
    <row r="973" ht="15.75" customHeight="1">
      <c r="A973" s="27"/>
      <c r="B973" s="27"/>
      <c r="C973" s="27"/>
      <c r="D973" s="14" t="str">
        <f t="shared" si="1"/>
        <v/>
      </c>
      <c r="E973" s="14"/>
    </row>
    <row r="974" ht="15.75" customHeight="1">
      <c r="A974" s="27"/>
      <c r="B974" s="27"/>
      <c r="C974" s="27"/>
      <c r="D974" s="14" t="str">
        <f t="shared" si="1"/>
        <v/>
      </c>
      <c r="E974" s="14"/>
    </row>
    <row r="975" ht="15.75" customHeight="1">
      <c r="A975" s="27"/>
      <c r="B975" s="27"/>
      <c r="C975" s="27"/>
      <c r="D975" s="14" t="str">
        <f t="shared" si="1"/>
        <v/>
      </c>
      <c r="E975" s="14"/>
    </row>
    <row r="976" ht="15.75" customHeight="1">
      <c r="A976" s="27"/>
      <c r="B976" s="27"/>
      <c r="C976" s="27"/>
      <c r="D976" s="14" t="str">
        <f t="shared" si="1"/>
        <v/>
      </c>
      <c r="E976" s="14"/>
    </row>
    <row r="977" ht="15.75" customHeight="1">
      <c r="A977" s="27"/>
      <c r="B977" s="27"/>
      <c r="C977" s="27"/>
      <c r="D977" s="14" t="str">
        <f t="shared" si="1"/>
        <v/>
      </c>
      <c r="E977" s="14"/>
    </row>
    <row r="978" ht="15.75" customHeight="1">
      <c r="A978" s="27"/>
      <c r="B978" s="27"/>
      <c r="C978" s="27"/>
      <c r="D978" s="14" t="str">
        <f t="shared" si="1"/>
        <v/>
      </c>
      <c r="E978" s="14"/>
    </row>
    <row r="979" ht="15.75" customHeight="1">
      <c r="A979" s="27"/>
      <c r="B979" s="27"/>
      <c r="C979" s="27"/>
      <c r="D979" s="14" t="str">
        <f t="shared" si="1"/>
        <v/>
      </c>
      <c r="E979" s="14"/>
    </row>
    <row r="980" ht="15.75" customHeight="1">
      <c r="A980" s="27"/>
      <c r="B980" s="27"/>
      <c r="C980" s="27"/>
      <c r="D980" s="14" t="str">
        <f t="shared" si="1"/>
        <v/>
      </c>
      <c r="E980" s="14"/>
    </row>
    <row r="981" ht="15.75" customHeight="1">
      <c r="A981" s="27"/>
      <c r="B981" s="27"/>
      <c r="C981" s="27"/>
      <c r="D981" s="14" t="str">
        <f t="shared" si="1"/>
        <v/>
      </c>
      <c r="E981" s="14"/>
    </row>
    <row r="982" ht="15.75" customHeight="1">
      <c r="A982" s="27"/>
      <c r="B982" s="27"/>
      <c r="C982" s="27"/>
      <c r="D982" s="14" t="str">
        <f t="shared" si="1"/>
        <v/>
      </c>
      <c r="E982" s="14"/>
    </row>
    <row r="983" ht="15.75" customHeight="1">
      <c r="A983" s="27"/>
      <c r="B983" s="27"/>
      <c r="C983" s="27"/>
      <c r="D983" s="14" t="str">
        <f t="shared" si="1"/>
        <v/>
      </c>
      <c r="E983" s="14"/>
    </row>
    <row r="984" ht="15.75" customHeight="1">
      <c r="A984" s="27"/>
      <c r="B984" s="27"/>
      <c r="C984" s="27"/>
      <c r="D984" s="14" t="str">
        <f t="shared" si="1"/>
        <v/>
      </c>
      <c r="E984" s="14"/>
    </row>
    <row r="985" ht="15.75" customHeight="1">
      <c r="A985" s="27"/>
      <c r="B985" s="27"/>
      <c r="C985" s="27"/>
      <c r="D985" s="14" t="str">
        <f t="shared" si="1"/>
        <v/>
      </c>
      <c r="E985" s="14"/>
    </row>
    <row r="986" ht="15.75" customHeight="1">
      <c r="A986" s="27"/>
      <c r="B986" s="27"/>
      <c r="C986" s="27"/>
      <c r="D986" s="14" t="str">
        <f t="shared" si="1"/>
        <v/>
      </c>
      <c r="E986" s="14"/>
    </row>
    <row r="987" ht="15.75" customHeight="1">
      <c r="A987" s="27"/>
      <c r="B987" s="27"/>
      <c r="C987" s="27"/>
      <c r="D987" s="14" t="str">
        <f t="shared" si="1"/>
        <v/>
      </c>
      <c r="E987" s="14"/>
    </row>
    <row r="988" ht="15.75" customHeight="1">
      <c r="A988" s="27"/>
      <c r="B988" s="27"/>
      <c r="C988" s="27"/>
      <c r="D988" s="14" t="str">
        <f t="shared" si="1"/>
        <v/>
      </c>
      <c r="E988" s="14"/>
    </row>
    <row r="989" ht="15.75" customHeight="1">
      <c r="A989" s="27"/>
      <c r="B989" s="27"/>
      <c r="C989" s="27"/>
      <c r="D989" s="14" t="str">
        <f t="shared" si="1"/>
        <v/>
      </c>
      <c r="E989" s="14"/>
    </row>
    <row r="990" ht="15.75" customHeight="1">
      <c r="A990" s="27"/>
      <c r="B990" s="27"/>
      <c r="C990" s="27"/>
      <c r="D990" s="14" t="str">
        <f t="shared" si="1"/>
        <v/>
      </c>
      <c r="E990" s="14"/>
    </row>
    <row r="991" ht="15.75" customHeight="1">
      <c r="A991" s="27"/>
      <c r="B991" s="27"/>
      <c r="C991" s="27"/>
      <c r="D991" s="14" t="str">
        <f t="shared" si="1"/>
        <v/>
      </c>
      <c r="E991" s="14"/>
    </row>
    <row r="992" ht="15.75" customHeight="1">
      <c r="A992" s="27"/>
      <c r="B992" s="27"/>
      <c r="C992" s="27"/>
      <c r="D992" s="14" t="str">
        <f t="shared" si="1"/>
        <v/>
      </c>
      <c r="E992" s="14"/>
    </row>
    <row r="993" ht="15.75" customHeight="1">
      <c r="A993" s="27"/>
      <c r="B993" s="27"/>
      <c r="C993" s="27"/>
      <c r="D993" s="14" t="str">
        <f t="shared" si="1"/>
        <v/>
      </c>
      <c r="E993" s="14"/>
    </row>
    <row r="994" ht="15.75" customHeight="1">
      <c r="A994" s="27"/>
      <c r="B994" s="27"/>
      <c r="C994" s="27"/>
      <c r="D994" s="14" t="str">
        <f t="shared" si="1"/>
        <v/>
      </c>
      <c r="E994" s="14"/>
    </row>
    <row r="995" ht="15.75" customHeight="1">
      <c r="A995" s="27"/>
      <c r="B995" s="27"/>
      <c r="C995" s="27"/>
      <c r="D995" s="14" t="str">
        <f t="shared" si="1"/>
        <v/>
      </c>
      <c r="E995" s="14"/>
    </row>
    <row r="996" ht="15.75" customHeight="1">
      <c r="A996" s="27"/>
      <c r="B996" s="27"/>
      <c r="C996" s="27"/>
      <c r="D996" s="14" t="str">
        <f t="shared" si="1"/>
        <v/>
      </c>
      <c r="E996" s="14"/>
    </row>
    <row r="997" ht="15.75" customHeight="1">
      <c r="A997" s="27"/>
      <c r="B997" s="27"/>
      <c r="C997" s="27"/>
      <c r="D997" s="14" t="str">
        <f t="shared" si="1"/>
        <v/>
      </c>
      <c r="E997" s="14"/>
    </row>
    <row r="998" ht="15.75" customHeight="1">
      <c r="A998" s="27"/>
      <c r="B998" s="27"/>
      <c r="C998" s="27"/>
      <c r="D998" s="14" t="str">
        <f t="shared" si="1"/>
        <v/>
      </c>
      <c r="E998" s="14"/>
    </row>
    <row r="999" ht="15.75" customHeight="1">
      <c r="A999" s="27"/>
      <c r="B999" s="27"/>
      <c r="C999" s="27"/>
      <c r="D999" s="14" t="str">
        <f t="shared" si="1"/>
        <v/>
      </c>
      <c r="E999" s="14"/>
    </row>
    <row r="1000" ht="15.75" customHeight="1">
      <c r="A1000" s="27"/>
      <c r="B1000" s="27"/>
      <c r="C1000" s="27"/>
      <c r="D1000" s="14" t="str">
        <f t="shared" si="1"/>
        <v/>
      </c>
      <c r="E1000" s="1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