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<sst xmlns="http://schemas.openxmlformats.org/spreadsheetml/2006/main" count="50" uniqueCount="50">
  <si>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Convertir a maximizar multipliplicando z por (-1)</t>
  </si>
  <si>
    <t>MAXIMIZAR</t>
  </si>
  <si>
    <t xml:space="preserve">-Z = -4X1 - 5X2 - 3X3</t>
  </si>
  <si>
    <t xml:space="preserve">-Z + 4X1 + 5X2 + 3X3 = 0</t>
  </si>
  <si>
    <t xml:space="preserve">Z - 4X1 - 5X2 - 3X3 = 0</t>
  </si>
  <si>
    <t xml:space="preserve">X1 + X2 + X3 + S1 = 10</t>
  </si>
  <si>
    <t xml:space="preserve">2X1 + 3X2 + 4X3 + A2 = 15</t>
  </si>
  <si>
    <t xml:space="preserve">X1 + 4X2 + 2X3 -E3 + A3 = 12</t>
  </si>
  <si>
    <t xml:space="preserve">ejercicio resuelto </t>
  </si>
  <si>
    <t>https://www.plandemejora.com/calculadora-metodo-simplex-online/?problem=('cr![*17762.3.461.4.2-]~co!*4.5.3-~s!*≤.=.≥-~r!*107572-~o!'Minimizar')*['-'].'~6-,*7.1_x0001_76.-*_</t>
  </si>
  <si>
    <t xml:space="preserve">FASE 1</t>
  </si>
  <si>
    <t xml:space="preserve">construir una nueva z solo con los coeficientes de las variables artificiales</t>
  </si>
  <si>
    <t xml:space="preserve">Z' = A2 + A3</t>
  </si>
  <si>
    <t xml:space="preserve">Z' - A2 - A3</t>
  </si>
  <si>
    <t xml:space="preserve">TABLA INICIAL</t>
  </si>
  <si>
    <t>Z</t>
  </si>
  <si>
    <t>X1</t>
  </si>
  <si>
    <t>X2</t>
  </si>
  <si>
    <t>X3</t>
  </si>
  <si>
    <t>S1</t>
  </si>
  <si>
    <t>E3</t>
  </si>
  <si>
    <t>A2</t>
  </si>
  <si>
    <t>A3</t>
  </si>
  <si>
    <t>RHS</t>
  </si>
  <si>
    <t>F0</t>
  </si>
  <si>
    <t>F1</t>
  </si>
  <si>
    <t>F2</t>
  </si>
  <si>
    <t>F3</t>
  </si>
  <si>
    <t xml:space="preserve">ELIMINAMOS LAS ARTIFICIALES DE LA BASE</t>
  </si>
  <si>
    <t xml:space="preserve">F0 + F2 + F3</t>
  </si>
  <si>
    <t xml:space="preserve">FASE 1 SIEMPRE MINIMIZAR, POR LO QUE CONVERTIREMOS A MAXIMIZAR MULTIPLICANDO LA BASE (-1)</t>
  </si>
  <si>
    <t xml:space="preserve">ENTRA </t>
  </si>
  <si>
    <t>SALE</t>
  </si>
  <si>
    <t xml:space="preserve">F0 + F3 *</t>
  </si>
  <si>
    <t xml:space="preserve">F1 + F3 *</t>
  </si>
  <si>
    <t xml:space="preserve">F2 + F3 * </t>
  </si>
  <si>
    <t>F3*</t>
  </si>
  <si>
    <t>0.25</t>
  </si>
  <si>
    <t xml:space="preserve">F0 + F2 *</t>
  </si>
  <si>
    <t xml:space="preserve">F1 + F2 *</t>
  </si>
  <si>
    <t xml:space="preserve">F2 * </t>
  </si>
  <si>
    <t>1/0,5</t>
  </si>
  <si>
    <t xml:space="preserve">F3 + F2 *</t>
  </si>
  <si>
    <t xml:space="preserve">FASE 1 COMPLETADA CON EXITO</t>
  </si>
  <si>
    <t xml:space="preserve">FASE 2</t>
  </si>
  <si>
    <t xml:space="preserve">Reconstruimos toda la tabla utilizando la funcio objetivo original y eliminamos las columnas de las variables artificiales</t>
  </si>
  <si>
    <t xml:space="preserve">Reducimos las columnas de las variables basicas que tienen solución</t>
  </si>
  <si>
    <t xml:space="preserve">X2, X3</t>
  </si>
  <si>
    <t>PARA</t>
  </si>
  <si>
    <t xml:space="preserve">PARA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</si>
</sst>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2" borderId="0" numFmtId="0" xfId="0" applyFill="1">
      <protection hidden="0" locked="1"/>
    </xf>
    <xf fontId="0" fillId="0" borderId="0" numFmtId="16" xfId="0" applyNumberFormat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190499</xdr:colOff>
      <xdr:row>0</xdr:row>
      <xdr:rowOff>57150</xdr:rowOff>
    </xdr:from>
    <xdr:ext cx="1695449" cy="1939077"/>
    <xdr:pic>
      <xdr:nvPicPr>
        <xdr:cNvPr id="1819137670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90499" y="57150"/>
          <a:ext cx="1695449" cy="193907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plandemejora.com/calculadora-metodo-simplex-online/?problem=(&apos;cr![*17762.3.461.4.2-]~co!*4.5.3-~s!*&#8804;.=.&#8805;-~r!*107572-~o!&apos;Minimizar&apos;)*[&apos;-&apos;].&apos;~6-,*7.1 76.-*_" TargetMode="External"/><Relationship 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63" zoomScale="100" workbookViewId="0">
      <selection activeCell="A1" activeCellId="0" sqref="A1"/>
    </sheetView>
  </sheetViews>
  <sheetFormatPr defaultRowHeight="14.25"/>
  <cols>
    <col bestFit="1" min="7" max="7" width="10.8515625"/>
    <col customWidth="1" min="10" max="10" width="8.7109375"/>
    <col bestFit="1" min="12" max="12" width="8.00390625"/>
  </cols>
  <sheetData>
    <row r="2" ht="14.25">
      <c r="A2" s="1"/>
      <c r="E2" t="s">
        <v>0</v>
      </c>
      <c r="L2" t="s">
        <v>1</v>
      </c>
    </row>
    <row r="4" ht="14.25">
      <c r="E4" t="s">
        <v>2</v>
      </c>
      <c r="H4" t="s">
        <v>3</v>
      </c>
      <c r="L4" t="s">
        <v>4</v>
      </c>
    </row>
    <row r="6" ht="14.25">
      <c r="E6" t="s">
        <v>5</v>
      </c>
    </row>
    <row r="7" ht="14.25">
      <c r="E7" t="s">
        <v>6</v>
      </c>
    </row>
    <row r="8" ht="14.25">
      <c r="E8" t="s">
        <v>7</v>
      </c>
    </row>
    <row r="10" ht="14.25">
      <c r="E10" t="s">
        <v>8</v>
      </c>
      <c r="G10" s="2" t="s">
        <v>9</v>
      </c>
    </row>
    <row r="13" ht="14.25">
      <c r="B13" t="s">
        <v>10</v>
      </c>
    </row>
    <row r="14" ht="14.25">
      <c r="B14" t="s">
        <v>11</v>
      </c>
    </row>
    <row r="16" ht="14.25">
      <c r="B16" t="s">
        <v>12</v>
      </c>
      <c r="D16" t="s">
        <v>13</v>
      </c>
    </row>
    <row r="18" ht="14.25">
      <c r="B18" t="s">
        <v>14</v>
      </c>
    </row>
    <row r="20" ht="14.25"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</row>
    <row r="21" ht="14.25">
      <c r="A21" t="s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</row>
    <row r="22" ht="14.25">
      <c r="A22" t="s">
        <v>25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10</v>
      </c>
    </row>
    <row r="23" ht="14.25">
      <c r="A23" t="s">
        <v>26</v>
      </c>
      <c r="B23">
        <v>0</v>
      </c>
      <c r="C23">
        <v>2</v>
      </c>
      <c r="D23">
        <v>3</v>
      </c>
      <c r="E23">
        <v>4</v>
      </c>
      <c r="F23">
        <v>0</v>
      </c>
      <c r="G23">
        <v>0</v>
      </c>
      <c r="H23">
        <v>1</v>
      </c>
      <c r="I23">
        <v>0</v>
      </c>
      <c r="J23">
        <v>15</v>
      </c>
    </row>
    <row r="24" ht="14.25">
      <c r="A24" t="s">
        <v>27</v>
      </c>
      <c r="B24">
        <v>0</v>
      </c>
      <c r="C24">
        <v>1</v>
      </c>
      <c r="D24">
        <v>4</v>
      </c>
      <c r="E24">
        <v>2</v>
      </c>
      <c r="F24">
        <v>0</v>
      </c>
      <c r="G24">
        <v>-1</v>
      </c>
      <c r="H24">
        <v>0</v>
      </c>
      <c r="I24">
        <v>1</v>
      </c>
      <c r="J24">
        <v>12</v>
      </c>
    </row>
    <row r="26" ht="14.25">
      <c r="B26" t="s">
        <v>28</v>
      </c>
    </row>
    <row r="28" ht="14.25"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</row>
    <row r="29" ht="14.25">
      <c r="A29" t="s">
        <v>24</v>
      </c>
      <c r="B29" s="3">
        <v>1</v>
      </c>
      <c r="C29" s="3">
        <v>3</v>
      </c>
      <c r="D29" s="3">
        <v>7</v>
      </c>
      <c r="E29" s="3">
        <v>6</v>
      </c>
      <c r="F29" s="3">
        <v>0</v>
      </c>
      <c r="G29" s="3">
        <v>-1</v>
      </c>
      <c r="H29" s="3">
        <v>0</v>
      </c>
      <c r="I29" s="3">
        <v>0</v>
      </c>
      <c r="J29" s="3">
        <v>27</v>
      </c>
      <c r="L29" t="s">
        <v>29</v>
      </c>
    </row>
    <row r="30" ht="14.25">
      <c r="A30" t="s">
        <v>25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10</v>
      </c>
    </row>
    <row r="31" ht="14.25">
      <c r="A31" t="s">
        <v>26</v>
      </c>
      <c r="B31" s="3">
        <v>0</v>
      </c>
      <c r="C31" s="3">
        <v>2</v>
      </c>
      <c r="D31" s="3">
        <v>3</v>
      </c>
      <c r="E31" s="3">
        <v>4</v>
      </c>
      <c r="F31" s="3">
        <v>0</v>
      </c>
      <c r="G31" s="3">
        <v>0</v>
      </c>
      <c r="H31" s="3">
        <v>1</v>
      </c>
      <c r="I31" s="3">
        <v>0</v>
      </c>
      <c r="J31" s="3">
        <v>15</v>
      </c>
    </row>
    <row r="32" ht="14.25">
      <c r="A32" t="s">
        <v>27</v>
      </c>
      <c r="B32" s="3">
        <v>0</v>
      </c>
      <c r="C32" s="3">
        <v>1</v>
      </c>
      <c r="D32" s="3">
        <v>4</v>
      </c>
      <c r="E32" s="3">
        <v>2</v>
      </c>
      <c r="F32" s="3">
        <v>0</v>
      </c>
      <c r="G32" s="3">
        <v>-1</v>
      </c>
      <c r="H32" s="3">
        <v>0</v>
      </c>
      <c r="I32" s="3">
        <v>1</v>
      </c>
      <c r="J32" s="3">
        <v>12</v>
      </c>
      <c r="L32">
        <v>-1</v>
      </c>
    </row>
    <row r="34" ht="14.25">
      <c r="B34" t="s">
        <v>30</v>
      </c>
    </row>
    <row r="36" ht="14.25"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3" t="s">
        <v>22</v>
      </c>
      <c r="J36" s="3" t="s">
        <v>23</v>
      </c>
    </row>
    <row r="37" ht="14.25">
      <c r="A37" t="s">
        <v>24</v>
      </c>
      <c r="B37" s="3">
        <f>B29*$L32</f>
        <v>-1</v>
      </c>
      <c r="C37" s="3">
        <f>C29*$L32</f>
        <v>-3</v>
      </c>
      <c r="D37" s="3">
        <f>D29*$L32</f>
        <v>-7</v>
      </c>
      <c r="E37" s="3">
        <f>E29*$L32</f>
        <v>-6</v>
      </c>
      <c r="F37" s="3">
        <f>F29*$L32</f>
        <v>0</v>
      </c>
      <c r="G37" s="3">
        <f>G29*$L32</f>
        <v>1</v>
      </c>
      <c r="H37" s="3">
        <f>H29*$L32</f>
        <v>0</v>
      </c>
      <c r="I37" s="3">
        <f>I29*$L32</f>
        <v>0</v>
      </c>
      <c r="J37" s="3">
        <f>J29*$L32</f>
        <v>-27</v>
      </c>
    </row>
    <row r="38" ht="14.25">
      <c r="A38" t="s">
        <v>25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10</v>
      </c>
    </row>
    <row r="39" ht="14.25">
      <c r="A39" t="s">
        <v>26</v>
      </c>
      <c r="B39" s="3">
        <v>0</v>
      </c>
      <c r="C39" s="3">
        <v>2</v>
      </c>
      <c r="D39" s="3">
        <v>3</v>
      </c>
      <c r="E39" s="3">
        <v>4</v>
      </c>
      <c r="F39" s="3">
        <v>0</v>
      </c>
      <c r="G39" s="3">
        <v>0</v>
      </c>
      <c r="H39" s="3">
        <v>1</v>
      </c>
      <c r="I39" s="3">
        <v>0</v>
      </c>
      <c r="J39" s="3">
        <v>15</v>
      </c>
    </row>
    <row r="40" ht="14.25">
      <c r="A40" t="s">
        <v>27</v>
      </c>
      <c r="B40" s="3">
        <v>0</v>
      </c>
      <c r="C40" s="3">
        <v>1</v>
      </c>
      <c r="D40" s="3">
        <v>4</v>
      </c>
      <c r="E40" s="3">
        <v>2</v>
      </c>
      <c r="F40" s="3">
        <v>0</v>
      </c>
      <c r="G40" s="3">
        <v>-1</v>
      </c>
      <c r="H40" s="3">
        <v>0</v>
      </c>
      <c r="I40" s="3">
        <v>1</v>
      </c>
      <c r="J40" s="3">
        <v>12</v>
      </c>
    </row>
    <row r="42" ht="14.25">
      <c r="B42" t="s">
        <v>31</v>
      </c>
      <c r="C42" t="s">
        <v>17</v>
      </c>
      <c r="D42" t="s">
        <v>32</v>
      </c>
      <c r="E42" t="s">
        <v>27</v>
      </c>
    </row>
    <row r="44" ht="14.25"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21</v>
      </c>
      <c r="I44" s="3" t="s">
        <v>22</v>
      </c>
      <c r="J44" s="3" t="s">
        <v>23</v>
      </c>
      <c r="K44" s="3"/>
    </row>
    <row r="45" ht="14.25">
      <c r="A45" s="3" t="s">
        <v>24</v>
      </c>
      <c r="B45" s="3">
        <f>B37+B48*$M45</f>
        <v>-1</v>
      </c>
      <c r="C45" s="3">
        <f>C37+C48*$M45</f>
        <v>-1.25</v>
      </c>
      <c r="D45" s="3">
        <f>D37+D48*$M45</f>
        <v>0</v>
      </c>
      <c r="E45" s="3">
        <f>E37+E48*$M45</f>
        <v>-2.5</v>
      </c>
      <c r="F45" s="3">
        <f>F37+F48*$M45</f>
        <v>0</v>
      </c>
      <c r="G45" s="3">
        <f>G37+G48*$M45</f>
        <v>-0.75</v>
      </c>
      <c r="H45" s="3">
        <f>H37+H48*$M45</f>
        <v>0</v>
      </c>
      <c r="I45" s="3">
        <f>I37+I48*$M45</f>
        <v>1.75</v>
      </c>
      <c r="J45" s="3">
        <f>J37+J48*$M45</f>
        <v>-6</v>
      </c>
      <c r="K45" s="3"/>
      <c r="L45" t="s">
        <v>33</v>
      </c>
      <c r="M45">
        <v>7</v>
      </c>
    </row>
    <row r="46" ht="14.25">
      <c r="A46" s="3" t="s">
        <v>25</v>
      </c>
      <c r="B46" s="3">
        <f>B38+B48*$M46</f>
        <v>0</v>
      </c>
      <c r="C46" s="3">
        <f>C38+C48*$M46</f>
        <v>0.75</v>
      </c>
      <c r="D46" s="3">
        <f>D38+D48*$M46</f>
        <v>0</v>
      </c>
      <c r="E46" s="3">
        <f>E38+E48*$M46</f>
        <v>0.5</v>
      </c>
      <c r="F46" s="3">
        <f>F38+F48*$M46</f>
        <v>1</v>
      </c>
      <c r="G46" s="3">
        <f>G38+G48*$M46</f>
        <v>0.25</v>
      </c>
      <c r="H46" s="3">
        <f>H38+H48*$M46</f>
        <v>0</v>
      </c>
      <c r="I46" s="3">
        <f>I38+I48*$M46</f>
        <v>-0.25</v>
      </c>
      <c r="J46" s="3">
        <f>J38+J48*$M46</f>
        <v>7</v>
      </c>
      <c r="K46" s="3"/>
      <c r="L46" t="s">
        <v>34</v>
      </c>
      <c r="M46">
        <v>-1</v>
      </c>
      <c r="O46">
        <f>J46/E46</f>
        <v>14</v>
      </c>
    </row>
    <row r="47" ht="14.25">
      <c r="A47" s="3" t="s">
        <v>26</v>
      </c>
      <c r="B47" s="3">
        <f>B39+B48*$M47</f>
        <v>0</v>
      </c>
      <c r="C47" s="3">
        <f>C39+C48*$M47</f>
        <v>1.25</v>
      </c>
      <c r="D47" s="3">
        <f>D39+D48*$M47</f>
        <v>0</v>
      </c>
      <c r="E47" s="3">
        <f>E39+E48*$M47</f>
        <v>2.5</v>
      </c>
      <c r="F47" s="3">
        <f>F39+F48*$M47</f>
        <v>0</v>
      </c>
      <c r="G47" s="3">
        <f>G39+G48*$M47</f>
        <v>0.75</v>
      </c>
      <c r="H47" s="3">
        <f>H39+H48*$M47</f>
        <v>1</v>
      </c>
      <c r="I47" s="3">
        <f>I39+I48*$M47</f>
        <v>-0.75</v>
      </c>
      <c r="J47" s="3">
        <f>J39+J48*$M47</f>
        <v>6</v>
      </c>
      <c r="K47" s="3"/>
      <c r="L47" t="s">
        <v>35</v>
      </c>
      <c r="M47">
        <v>-3</v>
      </c>
      <c r="O47">
        <f>J47/E47</f>
        <v>2.3999999999999999</v>
      </c>
    </row>
    <row r="48" ht="14.25">
      <c r="A48" s="4" t="s">
        <v>17</v>
      </c>
      <c r="B48" s="3">
        <f>B40*(1/$D40)</f>
        <v>0</v>
      </c>
      <c r="C48" s="3">
        <f>C40*(1/$D40)</f>
        <v>0.25</v>
      </c>
      <c r="D48" s="5">
        <f>D40*(1/$D40)</f>
        <v>1</v>
      </c>
      <c r="E48" s="3">
        <f>E40*(1/$D40)</f>
        <v>0.5</v>
      </c>
      <c r="F48" s="3">
        <f>F40*(1/$D40)</f>
        <v>0</v>
      </c>
      <c r="G48" s="3">
        <f>G40*(1/$D40)</f>
        <v>-0.25</v>
      </c>
      <c r="H48" s="3">
        <f>H40*(1/$D40)</f>
        <v>0</v>
      </c>
      <c r="I48" s="3">
        <f>I40*(1/$D40)</f>
        <v>0.25</v>
      </c>
      <c r="J48" s="3">
        <f>J40*(1/$D40)</f>
        <v>3</v>
      </c>
      <c r="K48" s="3"/>
      <c r="L48" t="s">
        <v>36</v>
      </c>
      <c r="M48" s="6" t="s">
        <v>37</v>
      </c>
      <c r="O48">
        <f>J48/E48</f>
        <v>6</v>
      </c>
    </row>
    <row r="49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4.25">
      <c r="A50" s="3"/>
      <c r="B50" s="3" t="s">
        <v>31</v>
      </c>
      <c r="C50" s="4" t="s">
        <v>18</v>
      </c>
      <c r="D50" s="3" t="s">
        <v>32</v>
      </c>
      <c r="E50" s="4" t="s">
        <v>26</v>
      </c>
      <c r="F50" s="3"/>
      <c r="G50" s="3"/>
      <c r="H50" s="3"/>
      <c r="I50" s="3"/>
      <c r="J50" s="3"/>
      <c r="K50" s="3"/>
      <c r="L50" s="3"/>
    </row>
    <row r="5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4.25">
      <c r="A52" s="3"/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20</v>
      </c>
      <c r="H52" s="3" t="s">
        <v>21</v>
      </c>
      <c r="I52" s="3" t="s">
        <v>22</v>
      </c>
      <c r="J52" s="3" t="s">
        <v>23</v>
      </c>
      <c r="K52" s="3"/>
      <c r="L52" s="3"/>
    </row>
    <row r="53" ht="14.25">
      <c r="A53" s="3" t="s">
        <v>24</v>
      </c>
      <c r="B53" s="3">
        <f>B45+B56*$M53</f>
        <v>-1</v>
      </c>
      <c r="C53" s="3">
        <f>C55*$M53+C45</f>
        <v>0</v>
      </c>
      <c r="D53" s="3">
        <f>D55*$M53+D45</f>
        <v>0</v>
      </c>
      <c r="E53" s="3">
        <f>E55*$M53+E45</f>
        <v>0</v>
      </c>
      <c r="F53" s="3">
        <f>F55*$M53+F45</f>
        <v>0</v>
      </c>
      <c r="G53" s="3">
        <f>ROUND(G55*$M53+G45,5)</f>
        <v>0</v>
      </c>
      <c r="H53" s="3">
        <f>H55*$M53+H45</f>
        <v>1</v>
      </c>
      <c r="I53" s="3">
        <f>I55*$M53+I45</f>
        <v>0.99999999999999989</v>
      </c>
      <c r="J53" s="3">
        <f>ROUND(J55*$M53+J45,5)</f>
        <v>0</v>
      </c>
      <c r="K53" s="3"/>
      <c r="L53" s="4" t="s">
        <v>38</v>
      </c>
      <c r="M53">
        <v>2.5</v>
      </c>
    </row>
    <row r="54" ht="14.25">
      <c r="A54" s="3" t="s">
        <v>25</v>
      </c>
      <c r="B54" s="3">
        <f>B46+B56*$M54</f>
        <v>0</v>
      </c>
      <c r="C54" s="3">
        <f>C55*$M54+C46</f>
        <v>0.5</v>
      </c>
      <c r="D54" s="3">
        <f>D55*$M54+D46</f>
        <v>0</v>
      </c>
      <c r="E54" s="3">
        <f>E55*$M54+E46</f>
        <v>0</v>
      </c>
      <c r="F54" s="3">
        <f>F55*$M54+F46</f>
        <v>1</v>
      </c>
      <c r="G54" s="3">
        <f>G55*$M54+G46</f>
        <v>0.099999999999999978</v>
      </c>
      <c r="H54" s="3">
        <f>H55*$M54+H46</f>
        <v>-0.20000000000000001</v>
      </c>
      <c r="I54" s="3">
        <f>I55*$M54+I46</f>
        <v>-0.099999999999999978</v>
      </c>
      <c r="J54" s="3">
        <f>J55*$M54+J46</f>
        <v>5.7999999999999998</v>
      </c>
      <c r="K54" s="3"/>
      <c r="L54" s="4" t="s">
        <v>39</v>
      </c>
      <c r="M54">
        <v>-0.5</v>
      </c>
    </row>
    <row r="55" ht="14.25">
      <c r="A55" s="4" t="s">
        <v>18</v>
      </c>
      <c r="B55" s="3">
        <f>B47*(1/$E47)</f>
        <v>0</v>
      </c>
      <c r="C55" s="3">
        <f>C47*(1/$E47)</f>
        <v>0.5</v>
      </c>
      <c r="D55" s="3">
        <f>D47*(1/$E47)</f>
        <v>0</v>
      </c>
      <c r="E55" s="5">
        <f>E47*(1/$E47)</f>
        <v>1</v>
      </c>
      <c r="F55" s="3">
        <f>F47*(1/$E47)</f>
        <v>0</v>
      </c>
      <c r="G55" s="3">
        <f>G47*(1/$E47)</f>
        <v>0.30000000000000004</v>
      </c>
      <c r="H55" s="3">
        <f>H47*(1/$E47)</f>
        <v>0.40000000000000002</v>
      </c>
      <c r="I55" s="3">
        <f>I47*(1/$E47)</f>
        <v>-0.30000000000000004</v>
      </c>
      <c r="J55" s="3">
        <f>J47*(1/$E47)</f>
        <v>2.4000000000000004</v>
      </c>
      <c r="K55" s="3"/>
      <c r="L55" s="4" t="s">
        <v>40</v>
      </c>
      <c r="M55" t="s">
        <v>41</v>
      </c>
    </row>
    <row r="56" ht="14.25">
      <c r="A56" s="4" t="s">
        <v>17</v>
      </c>
      <c r="B56" s="3">
        <f>B48*(1/$D48)</f>
        <v>0</v>
      </c>
      <c r="C56" s="3">
        <f>C55*$M56+C48</f>
        <v>0</v>
      </c>
      <c r="D56" s="3">
        <f>D55*$M56+D48</f>
        <v>1</v>
      </c>
      <c r="E56" s="3">
        <f>E55*$M56+E48</f>
        <v>0</v>
      </c>
      <c r="F56" s="3">
        <f>F55*$M56+F48</f>
        <v>0</v>
      </c>
      <c r="G56" s="3">
        <f>G55*$M56+G48</f>
        <v>-0.40000000000000002</v>
      </c>
      <c r="H56" s="3">
        <f>H55*$M56+H48</f>
        <v>-0.20000000000000001</v>
      </c>
      <c r="I56" s="3">
        <f>I55*$M56+I48</f>
        <v>0.40000000000000002</v>
      </c>
      <c r="J56" s="3">
        <f>J55*$M56+J48</f>
        <v>1.7999999999999998</v>
      </c>
      <c r="K56" s="3"/>
      <c r="L56" s="4" t="s">
        <v>42</v>
      </c>
      <c r="M56">
        <v>-0.5</v>
      </c>
    </row>
    <row r="58" ht="14.25">
      <c r="B58" t="s">
        <v>43</v>
      </c>
    </row>
    <row r="60" ht="14.25">
      <c r="B60" t="s">
        <v>44</v>
      </c>
      <c r="E60" t="s">
        <v>3</v>
      </c>
    </row>
    <row r="61" ht="14.25">
      <c r="B61" t="s">
        <v>45</v>
      </c>
      <c r="E61" s="7"/>
      <c r="J61" s="7"/>
    </row>
    <row r="62" ht="14.25">
      <c r="B62" t="s">
        <v>46</v>
      </c>
      <c r="I62" t="s">
        <v>47</v>
      </c>
    </row>
    <row r="63" ht="14.25"/>
    <row r="64" ht="14.25">
      <c r="A64" s="3"/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20</v>
      </c>
      <c r="H64" s="3" t="s">
        <v>21</v>
      </c>
      <c r="I64" s="3" t="s">
        <v>22</v>
      </c>
      <c r="J64" s="3" t="s">
        <v>23</v>
      </c>
    </row>
    <row r="65" ht="14.25">
      <c r="A65" s="3" t="s">
        <v>24</v>
      </c>
      <c r="B65" s="3">
        <f>B53</f>
        <v>-1</v>
      </c>
      <c r="C65" s="3">
        <v>4</v>
      </c>
      <c r="D65" s="3">
        <v>5</v>
      </c>
      <c r="E65" s="3">
        <v>3</v>
      </c>
      <c r="F65" s="3">
        <f>F53</f>
        <v>0</v>
      </c>
      <c r="G65" s="3">
        <f>G53</f>
        <v>0</v>
      </c>
      <c r="H65" s="3">
        <v>0</v>
      </c>
      <c r="I65" s="3">
        <v>0</v>
      </c>
      <c r="J65" s="3">
        <f>J53</f>
        <v>0</v>
      </c>
    </row>
    <row r="66" ht="14.25">
      <c r="A66" s="3" t="s">
        <v>25</v>
      </c>
      <c r="B66" s="3">
        <f>B54</f>
        <v>0</v>
      </c>
      <c r="C66" s="3">
        <f>C54</f>
        <v>0.5</v>
      </c>
      <c r="D66" s="3">
        <f>D54</f>
        <v>0</v>
      </c>
      <c r="E66" s="3">
        <f>E54</f>
        <v>0</v>
      </c>
      <c r="F66" s="3">
        <f>F54</f>
        <v>1</v>
      </c>
      <c r="G66" s="3">
        <f>G54</f>
        <v>0.099999999999999978</v>
      </c>
      <c r="H66" s="3">
        <v>0</v>
      </c>
      <c r="I66" s="3">
        <v>0</v>
      </c>
      <c r="J66" s="3">
        <f>J54</f>
        <v>5.7999999999999998</v>
      </c>
    </row>
    <row r="67" ht="14.25">
      <c r="A67" s="3" t="s">
        <v>18</v>
      </c>
      <c r="B67" s="3">
        <f>B55</f>
        <v>0</v>
      </c>
      <c r="C67" s="3">
        <f>C55</f>
        <v>0.5</v>
      </c>
      <c r="D67" s="3">
        <f>D55</f>
        <v>0</v>
      </c>
      <c r="E67" s="3">
        <f>E55</f>
        <v>1</v>
      </c>
      <c r="F67" s="3">
        <f>F55</f>
        <v>0</v>
      </c>
      <c r="G67" s="3">
        <f>G55</f>
        <v>0.30000000000000004</v>
      </c>
      <c r="H67" s="3">
        <v>0</v>
      </c>
      <c r="I67" s="3">
        <v>0</v>
      </c>
      <c r="J67" s="3">
        <f>J55</f>
        <v>2.4000000000000004</v>
      </c>
    </row>
    <row r="68" ht="14.25">
      <c r="A68" s="3" t="s">
        <v>17</v>
      </c>
      <c r="B68" s="3">
        <f>B56</f>
        <v>0</v>
      </c>
      <c r="C68" s="3">
        <f>C56</f>
        <v>0</v>
      </c>
      <c r="D68" s="3">
        <f>D56</f>
        <v>1</v>
      </c>
      <c r="E68" s="3">
        <f>E56</f>
        <v>0</v>
      </c>
      <c r="F68" s="3">
        <f>F56</f>
        <v>0</v>
      </c>
      <c r="G68" s="3">
        <f>G56</f>
        <v>-0.40000000000000002</v>
      </c>
      <c r="H68" s="3">
        <v>0</v>
      </c>
      <c r="I68" s="3">
        <v>0</v>
      </c>
      <c r="J68" s="3">
        <f>J56</f>
        <v>1.7999999999999998</v>
      </c>
    </row>
    <row r="69" ht="14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ht="14.25">
      <c r="B70" t="s">
        <v>48</v>
      </c>
      <c r="C70" t="s">
        <v>17</v>
      </c>
    </row>
    <row r="71" ht="14.25"/>
    <row r="72" ht="14.25">
      <c r="A72" s="3"/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20</v>
      </c>
      <c r="H72" s="3" t="s">
        <v>21</v>
      </c>
      <c r="I72" s="3" t="s">
        <v>22</v>
      </c>
      <c r="J72" s="3" t="s">
        <v>23</v>
      </c>
    </row>
    <row r="73" ht="14.25">
      <c r="A73" s="3" t="s">
        <v>24</v>
      </c>
      <c r="B73" s="3">
        <f>B65+B76*-5</f>
        <v>-1</v>
      </c>
      <c r="C73" s="3">
        <f>C65+C76*-5</f>
        <v>4</v>
      </c>
      <c r="D73" s="3">
        <f>D65+D76*-5</f>
        <v>0</v>
      </c>
      <c r="E73" s="3">
        <f>E65+E76*-5</f>
        <v>3</v>
      </c>
      <c r="F73" s="3">
        <f>F65+F76*-5</f>
        <v>0</v>
      </c>
      <c r="G73" s="3">
        <f>G65+G76*-5</f>
        <v>2</v>
      </c>
      <c r="H73" s="3">
        <f>H65+H76*-5</f>
        <v>0</v>
      </c>
      <c r="I73" s="3">
        <f>I65+I76*-5</f>
        <v>0</v>
      </c>
      <c r="J73" s="3">
        <f>J65+J76*-5</f>
        <v>-9</v>
      </c>
    </row>
    <row r="74" ht="14.25">
      <c r="A74" s="3" t="s">
        <v>25</v>
      </c>
      <c r="B74" s="3">
        <f>B66</f>
        <v>0</v>
      </c>
      <c r="C74" s="3">
        <f>C66</f>
        <v>0.5</v>
      </c>
      <c r="D74" s="3">
        <f>D66</f>
        <v>0</v>
      </c>
      <c r="E74" s="3">
        <f>E66</f>
        <v>0</v>
      </c>
      <c r="F74" s="3">
        <f>F66</f>
        <v>1</v>
      </c>
      <c r="G74" s="3">
        <f>G66</f>
        <v>0.099999999999999978</v>
      </c>
      <c r="H74" s="3">
        <f>H66</f>
        <v>0</v>
      </c>
      <c r="I74" s="3">
        <f>I66</f>
        <v>0</v>
      </c>
      <c r="J74" s="3">
        <f>J66</f>
        <v>5.7999999999999998</v>
      </c>
    </row>
    <row r="75" ht="14.25">
      <c r="A75" s="3" t="s">
        <v>18</v>
      </c>
      <c r="B75" s="3">
        <f>B67</f>
        <v>0</v>
      </c>
      <c r="C75" s="3">
        <f>C66</f>
        <v>0.5</v>
      </c>
      <c r="D75" s="3">
        <f>D67</f>
        <v>0</v>
      </c>
      <c r="E75" s="3">
        <f>E67</f>
        <v>1</v>
      </c>
      <c r="F75" s="3">
        <f>F67</f>
        <v>0</v>
      </c>
      <c r="G75" s="3">
        <f>G67</f>
        <v>0.30000000000000004</v>
      </c>
      <c r="H75" s="3">
        <f>H67</f>
        <v>0</v>
      </c>
      <c r="I75" s="3">
        <f>I67</f>
        <v>0</v>
      </c>
      <c r="J75" s="3">
        <f>J67</f>
        <v>2.4000000000000004</v>
      </c>
      <c r="L75">
        <f>81/5</f>
        <v>16.199999999999999</v>
      </c>
    </row>
    <row r="76" ht="14.25">
      <c r="A76" s="3" t="s">
        <v>17</v>
      </c>
      <c r="B76" s="3">
        <f>B68</f>
        <v>0</v>
      </c>
      <c r="C76" s="3">
        <f>C68</f>
        <v>0</v>
      </c>
      <c r="D76" s="3">
        <f>D68</f>
        <v>1</v>
      </c>
      <c r="E76" s="3">
        <f>E68</f>
        <v>0</v>
      </c>
      <c r="F76" s="3">
        <f>F68</f>
        <v>0</v>
      </c>
      <c r="G76" s="3">
        <f>G68</f>
        <v>-0.40000000000000002</v>
      </c>
      <c r="H76" s="3">
        <f>H68</f>
        <v>0</v>
      </c>
      <c r="I76" s="3">
        <f>I68</f>
        <v>0</v>
      </c>
      <c r="J76" s="3">
        <f>J68</f>
        <v>1.7999999999999998</v>
      </c>
      <c r="L76">
        <f>9/5</f>
        <v>1.8</v>
      </c>
    </row>
    <row r="77" ht="14.25">
      <c r="L77">
        <f>12/5</f>
        <v>2.3999999999999999</v>
      </c>
    </row>
    <row r="78" ht="14.25">
      <c r="B78" t="s">
        <v>49</v>
      </c>
      <c r="C78" t="s">
        <v>18</v>
      </c>
    </row>
    <row r="80" ht="14.25">
      <c r="A80" s="3"/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20</v>
      </c>
      <c r="H80" s="3" t="s">
        <v>21</v>
      </c>
      <c r="I80" s="3" t="s">
        <v>22</v>
      </c>
      <c r="J80" s="3" t="s">
        <v>23</v>
      </c>
    </row>
    <row r="81" ht="14.25">
      <c r="A81" s="3" t="s">
        <v>24</v>
      </c>
      <c r="B81" s="3">
        <f>B73+B84*-5</f>
        <v>-1</v>
      </c>
      <c r="C81" s="3">
        <f>C73+C83*-3</f>
        <v>2.5</v>
      </c>
      <c r="D81" s="3">
        <f>D73+D83*-3</f>
        <v>0</v>
      </c>
      <c r="E81" s="3">
        <f>E73+E83*-3</f>
        <v>0</v>
      </c>
      <c r="F81" s="3">
        <f>F73+F83*-3</f>
        <v>0</v>
      </c>
      <c r="G81" s="3">
        <f>G73+G83*-3</f>
        <v>1.0999999999999999</v>
      </c>
      <c r="H81" s="3">
        <f>H73+H83*-3</f>
        <v>0</v>
      </c>
      <c r="I81" s="3">
        <f>I73+I83*-3</f>
        <v>0</v>
      </c>
      <c r="J81" s="3">
        <f>J73+J83*-3</f>
        <v>-16.200000000000003</v>
      </c>
    </row>
    <row r="82" ht="14.25">
      <c r="A82" s="3" t="s">
        <v>25</v>
      </c>
      <c r="B82" s="3">
        <f>B74</f>
        <v>0</v>
      </c>
      <c r="C82" s="3">
        <f>C74</f>
        <v>0.5</v>
      </c>
      <c r="D82" s="3">
        <f>D74</f>
        <v>0</v>
      </c>
      <c r="E82" s="3">
        <f>E74</f>
        <v>0</v>
      </c>
      <c r="F82" s="3">
        <f>F74</f>
        <v>1</v>
      </c>
      <c r="G82" s="3">
        <f>G74</f>
        <v>0.099999999999999978</v>
      </c>
      <c r="H82" s="3">
        <f>H74</f>
        <v>0</v>
      </c>
      <c r="I82" s="3">
        <f>I74</f>
        <v>0</v>
      </c>
      <c r="J82" s="3">
        <f>J74</f>
        <v>5.7999999999999998</v>
      </c>
    </row>
    <row r="83" ht="14.25">
      <c r="A83" s="3" t="s">
        <v>18</v>
      </c>
      <c r="B83" s="3">
        <f>B75</f>
        <v>0</v>
      </c>
      <c r="C83" s="3">
        <f>C74</f>
        <v>0.5</v>
      </c>
      <c r="D83" s="3">
        <f>D75</f>
        <v>0</v>
      </c>
      <c r="E83" s="3">
        <f>E75</f>
        <v>1</v>
      </c>
      <c r="F83" s="3">
        <f>F75</f>
        <v>0</v>
      </c>
      <c r="G83" s="3">
        <f>G75</f>
        <v>0.30000000000000004</v>
      </c>
      <c r="H83" s="3">
        <f>H75</f>
        <v>0</v>
      </c>
      <c r="I83" s="3">
        <f>I75</f>
        <v>0</v>
      </c>
      <c r="J83" s="3">
        <f>J75</f>
        <v>2.4000000000000004</v>
      </c>
    </row>
    <row r="84" ht="14.25">
      <c r="A84" s="3" t="s">
        <v>17</v>
      </c>
      <c r="B84" s="3">
        <f>B76</f>
        <v>0</v>
      </c>
      <c r="C84" s="3">
        <f>C76</f>
        <v>0</v>
      </c>
      <c r="D84" s="3">
        <f>D76</f>
        <v>1</v>
      </c>
      <c r="E84" s="3">
        <f>E76</f>
        <v>0</v>
      </c>
      <c r="F84" s="3">
        <f>F76</f>
        <v>0</v>
      </c>
      <c r="G84" s="3">
        <f>G76</f>
        <v>-0.40000000000000002</v>
      </c>
      <c r="H84" s="3">
        <f>H76</f>
        <v>0</v>
      </c>
      <c r="I84" s="3">
        <f>I76</f>
        <v>0</v>
      </c>
      <c r="J84" s="3">
        <f>J76</f>
        <v>1.7999999999999998</v>
      </c>
    </row>
  </sheetData>
  <hyperlinks>
    <hyperlink r:id="rId1" ref="G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2025-06-15T05:46:45Z</dcterms:modified>
</cp:coreProperties>
</file>