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" sheetId="1" r:id="rId4"/>
    <sheet state="visible" name="Лист 1" sheetId="2" r:id="rId5"/>
  </sheets>
  <definedNames>
    <definedName localSheetId="1" name="date">'Лист 1'!$A$2</definedName>
  </definedNames>
  <calcPr/>
</workbook>
</file>

<file path=xl/sharedStrings.xml><?xml version="1.0" encoding="utf-8"?>
<sst xmlns="http://schemas.openxmlformats.org/spreadsheetml/2006/main" count="106" uniqueCount="48">
  <si>
    <t>Задания</t>
  </si>
  <si>
    <t>Видео с описанием</t>
  </si>
  <si>
    <r>
      <rPr>
        <rFont val="Arial"/>
        <b/>
        <color theme="1"/>
      </rPr>
      <t>Задание 0</t>
    </r>
    <r>
      <rPr>
        <rFont val="Arial"/>
        <color theme="1"/>
      </rPr>
      <t xml:space="preserve">
</t>
    </r>
    <r>
      <rPr>
        <rFont val="Arial"/>
        <color rgb="FFFF0000"/>
      </rPr>
      <t>Скопировать этот файл</t>
    </r>
    <r>
      <rPr>
        <rFont val="Arial"/>
        <color theme="1"/>
      </rPr>
      <t xml:space="preserve"> (работа будет вестись в Лист 1)</t>
    </r>
  </si>
  <si>
    <t>-</t>
  </si>
  <si>
    <r>
      <rPr>
        <rFont val="Arial"/>
        <b/>
        <color theme="1"/>
      </rPr>
      <t>Задание 1</t>
    </r>
    <r>
      <rPr>
        <rFont val="Arial"/>
        <color theme="1"/>
      </rPr>
      <t xml:space="preserve">
Создать строки между "Заголовок 1" и "Итого" с названием "Заголовок 2". Используя строки 1:1 как в "Заголовок 1"</t>
    </r>
  </si>
  <si>
    <t>https://disk.yandex.ru/i/SoTBcYy2VzHcAg</t>
  </si>
  <si>
    <r>
      <rPr>
        <rFont val="Arial"/>
        <b/>
        <color theme="1"/>
      </rPr>
      <t>Задание 2 - Формулы</t>
    </r>
    <r>
      <rPr>
        <rFont val="Arial"/>
        <color theme="1"/>
      </rPr>
      <t xml:space="preserve">
В "Итого" прописать формулы суммирования. Сумироваться должны строки "Заголовок 1" и "Заголовок 2" 
</t>
    </r>
    <r>
      <rPr>
        <rFont val="Arial"/>
        <b/>
        <color theme="1"/>
      </rPr>
      <t xml:space="preserve">
В суммировании важно учитывать следующее:</t>
    </r>
    <r>
      <rPr>
        <rFont val="Arial"/>
        <color theme="1"/>
      </rPr>
      <t xml:space="preserve">
-столбец F (факт месяца), сумирует все с H по N. Но только дни текущего месяца (не должен учитывать другой месяц
-столбец P (факт недели), суммирует все с H по N. Учитываются все дни и текущего и прошлого месяца
-столбец с H по N, сранивает с названием и суммирует все что попадает под это название. Пример: H31. Сравнивает столб по названию "Потрачено, руб" и все цифры в данном столбце, которые с таким же название суммируются</t>
    </r>
  </si>
  <si>
    <t>https://disk.yandex.ru/i/xjePy0AbXsoqYg</t>
  </si>
  <si>
    <r>
      <rPr>
        <rFont val="Arial"/>
        <b/>
        <color theme="1"/>
      </rPr>
      <t>Задание 3 - Условное форматирование</t>
    </r>
    <r>
      <rPr>
        <rFont val="Arial"/>
        <color theme="1"/>
      </rPr>
      <t xml:space="preserve">
Дано: S и T - технические столбцы
Нужно внедрить 2а формативания:
1. Условное форматирование по цвету. Когда вписывает в столбец S цифру 1, далее на все ячейки что слева от цифры 1 накладывается условное форматирование цветом с условием "Если факт меньше плана = Красный, Если факт больше плана = Зеленый"
2. Форматирование по жирности. Когда в столбец T вписываем цифру 1, далее все ячейки что слева от цифры 1 становятся жирными</t>
    </r>
  </si>
  <si>
    <t>https://disk.yandex.ru/i/nEwQM6fcyWabvQ</t>
  </si>
  <si>
    <r>
      <rPr>
        <rFont val="Arial"/>
        <b/>
        <color theme="1"/>
      </rPr>
      <t>Задача 4 - Навести визуальный порядок</t>
    </r>
    <r>
      <rPr>
        <rFont val="Arial"/>
        <color theme="1"/>
      </rPr>
      <t xml:space="preserve">
Проверить все границы, жирности, заливки и тд. Если увидите нарушение порядка - исправьте</t>
    </r>
  </si>
  <si>
    <t>https://disk.yandex.ru/i/BRJF2RUiK3oC7g</t>
  </si>
  <si>
    <t>Январь</t>
  </si>
  <si>
    <t>Результаты за месяц</t>
  </si>
  <si>
    <t>Факт</t>
  </si>
  <si>
    <t>Шрифт</t>
  </si>
  <si>
    <t>План</t>
  </si>
  <si>
    <t>Решения</t>
  </si>
  <si>
    <t>Заголовок 1</t>
  </si>
  <si>
    <t>Подзаголовок 1</t>
  </si>
  <si>
    <t>Потрачено, руб</t>
  </si>
  <si>
    <t>Показы, шт</t>
  </si>
  <si>
    <t>Цена показа, руб</t>
  </si>
  <si>
    <t>Визиты, шт</t>
  </si>
  <si>
    <t>Цена визита, руб</t>
  </si>
  <si>
    <t>Конверсия показ / визит, %</t>
  </si>
  <si>
    <t>Технические лиды, шт</t>
  </si>
  <si>
    <t>Цена технического лида, руб</t>
  </si>
  <si>
    <t>Конверсия визиты / тех лид, %</t>
  </si>
  <si>
    <t>Подзаголовок 2</t>
  </si>
  <si>
    <t>Получено тех. лидов, шт</t>
  </si>
  <si>
    <t>Получено номеров, шт</t>
  </si>
  <si>
    <t>Конверсия тех лидов / номеров, %</t>
  </si>
  <si>
    <t>Квал лиды, шт</t>
  </si>
  <si>
    <t>Цена квал лида, руб</t>
  </si>
  <si>
    <t>Конверсия тех / квал, %</t>
  </si>
  <si>
    <t>Выставлено счетов, шт</t>
  </si>
  <si>
    <t>Выставлено счетов, руб</t>
  </si>
  <si>
    <t>Конверсия квал / счет, %</t>
  </si>
  <si>
    <t>Получено оплат, шт</t>
  </si>
  <si>
    <t>Получено оплат, руб</t>
  </si>
  <si>
    <t>Конверсия счет / оплата, %</t>
  </si>
  <si>
    <t>Средний чек, руб</t>
  </si>
  <si>
    <t>Цена продажи, руб</t>
  </si>
  <si>
    <t>Конверсия квал / продажа, %</t>
  </si>
  <si>
    <t>ROMI</t>
  </si>
  <si>
    <t>ДРР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</si>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</sst>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d.MM.yyyy"/>
    <numFmt numFmtId="165" formatCode="ddd&quot; | &quot;d&quot; &quot;mmmm&quot; &quot;"/>
    <numFmt numFmtId="166" formatCode="d&quot;.&quot;mm&quot; | &quot;ddd"/>
    <numFmt numFmtId="167" formatCode="#,##0[$ ₽]"/>
    <numFmt numFmtId="168" formatCode="#,##0.00[$ ₽]"/>
    <numFmt numFmtId="169" formatCode="0.0%"/>
    <numFmt numFmtId="170" formatCode="#,##0;(#,##0)"/>
  </numFmts>
  <fonts count="32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theme="1"/>
      <name val="Arial"/>
      <scheme val="minor"/>
    </font>
    <font>
      <u/>
      <color rgb="FF0000FF"/>
    </font>
    <font>
      <u/>
      <color rgb="FF0000FF"/>
    </font>
    <font>
      <b/>
      <color theme="1"/>
      <name val="Montserrat"/>
    </font>
    <font>
      <b/>
      <i/>
      <sz val="9.0"/>
      <color theme="1"/>
      <name val="Montserrat"/>
    </font>
    <font>
      <i/>
      <sz val="9.0"/>
      <color theme="1"/>
      <name val="Montserrat"/>
    </font>
    <font>
      <sz val="18.0"/>
      <color theme="1"/>
      <name val="Montserrat"/>
    </font>
    <font>
      <i/>
      <sz val="8.0"/>
      <color theme="1"/>
      <name val="Montserrat"/>
    </font>
    <font>
      <b/>
      <sz val="10.0"/>
      <color rgb="FF666666"/>
      <name val="Montserrat"/>
    </font>
    <font>
      <color theme="1"/>
      <name val="Montserrat"/>
    </font>
    <font>
      <sz val="10.0"/>
      <color rgb="FF666666"/>
      <name val="Montserrat"/>
    </font>
    <font>
      <i/>
      <sz val="10.0"/>
      <color theme="0"/>
      <name val="Montserrat"/>
    </font>
    <font>
      <b/>
      <sz val="10.0"/>
      <color theme="0"/>
      <name val="Montserrat"/>
    </font>
    <font>
      <sz val="10.0"/>
      <color theme="0"/>
      <name val="Montserrat"/>
    </font>
    <font>
      <sz val="10.0"/>
      <color rgb="FF741B47"/>
      <name val="Montserrat"/>
    </font>
    <font/>
    <font>
      <b/>
      <sz val="18.0"/>
      <color rgb="FFFFFFFF"/>
      <name val="Montserrat"/>
    </font>
    <font>
      <b/>
      <sz val="11.0"/>
      <color theme="0"/>
      <name val="Montserrat"/>
    </font>
    <font>
      <b/>
      <sz val="10.0"/>
      <color theme="1"/>
      <name val="Montserrat"/>
    </font>
    <font>
      <b/>
      <sz val="8.0"/>
      <color theme="1"/>
      <name val="Montserrat"/>
    </font>
    <font>
      <b/>
      <sz val="12.0"/>
      <color theme="1"/>
      <name val="Montserrat"/>
    </font>
    <font>
      <b/>
      <sz val="10.0"/>
      <color rgb="FF9900FF"/>
      <name val="Montserrat"/>
    </font>
    <font>
      <b/>
      <sz val="11.0"/>
      <color theme="1"/>
      <name val="Montserrat"/>
    </font>
    <font>
      <b/>
      <sz val="10.0"/>
      <color rgb="FF000000"/>
      <name val="Montserrat"/>
    </font>
    <font>
      <sz val="10.0"/>
      <color theme="1"/>
      <name val="Montserrat"/>
    </font>
    <font>
      <sz val="8.0"/>
      <color theme="1"/>
      <name val="Montserrat"/>
    </font>
    <font>
      <sz val="11.0"/>
      <color theme="1"/>
      <name val="Montserrat"/>
    </font>
    <font>
      <b/>
      <sz val="10.0"/>
      <color rgb="FFFF6D01"/>
      <name val="Montserrat"/>
    </font>
    <font>
      <b/>
      <sz val="12.0"/>
      <color rgb="FFFFFFFF"/>
      <name val="Montserrat"/>
    </font>
    <font>
      <b/>
      <sz val="10.0"/>
      <color rgb="FFFFFFFF"/>
      <name val="Montserrat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1"/>
        <bgColor theme="1"/>
      </patternFill>
    </fill>
    <fill>
      <patternFill patternType="solid">
        <fgColor rgb="FFFBD604"/>
        <bgColor rgb="FFFBD604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6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</border>
    <border>
      <right style="thin">
        <color rgb="FF000000"/>
      </right>
    </border>
    <border>
      <right style="thin">
        <color rgb="FF000000"/>
      </right>
      <top style="thin">
        <color rgb="FFFFFFFF"/>
      </top>
      <bottom style="thick">
        <color rgb="FF434343"/>
      </bottom>
    </border>
    <border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right style="thin">
        <color rgb="FF000000"/>
      </right>
      <top style="thick">
        <color rgb="FF434343"/>
      </top>
      <bottom style="thick">
        <color rgb="FF434343"/>
      </bottom>
    </border>
    <border>
      <right style="thin">
        <color rgb="FFFFFFFF"/>
      </right>
      <top style="thin">
        <color rgb="FF999999"/>
      </top>
    </border>
    <border>
      <left style="thin">
        <color rgb="FFFFFFFF"/>
      </left>
      <right style="thin">
        <color rgb="FFFFFFFF"/>
      </right>
      <top style="thin">
        <color rgb="FF999999"/>
      </top>
    </border>
    <border>
      <left style="thin">
        <color rgb="FFFFFFFF"/>
      </left>
      <right style="thin">
        <color rgb="FF000000"/>
      </right>
      <top style="thin">
        <color rgb="FF999999"/>
      </top>
    </border>
    <border>
      <left style="thin">
        <color rgb="FFFFFFFF"/>
      </left>
      <top style="thin">
        <color rgb="FF000000"/>
      </top>
    </border>
    <border>
      <top style="thin">
        <color rgb="FF000000"/>
      </top>
    </border>
    <border>
      <right style="thin">
        <color rgb="FFFFFFFF"/>
      </right>
      <top style="thin">
        <color rgb="FF000000"/>
      </top>
    </border>
    <border>
      <top style="thin">
        <color rgb="FF000000"/>
      </top>
      <bottom style="thin">
        <color rgb="FFFFFFFF"/>
      </bottom>
    </border>
    <border>
      <right style="thick">
        <color rgb="FF000000"/>
      </right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FFFFFF"/>
      </left>
      <bottom style="thin">
        <color rgb="FF000000"/>
      </bottom>
    </border>
    <border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</border>
    <border>
      <right style="thin">
        <color rgb="FF000000"/>
      </right>
      <top style="thick">
        <color rgb="FF434343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  <bottom style="thick">
        <color rgb="FF434343"/>
      </bottom>
    </border>
    <border>
      <top style="thick">
        <color rgb="FF000000"/>
      </top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ck">
        <color rgb="FF434343"/>
      </top>
      <bottom style="thin">
        <color rgb="FF000000"/>
      </bottom>
    </border>
    <border>
      <left style="thin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thin">
        <color rgb="FFFFFFFF"/>
      </right>
    </border>
    <border>
      <top style="thick">
        <color rgb="FF000000"/>
      </top>
      <bottom style="thick">
        <color rgb="FF434343"/>
      </bottom>
    </border>
    <border>
      <bottom style="thick">
        <color rgb="FF434343"/>
      </bottom>
    </border>
    <border>
      <top style="thick">
        <color rgb="FF434343"/>
      </top>
      <bottom style="thick">
        <color rgb="FF434343"/>
      </bottom>
    </border>
    <border>
      <right style="thin">
        <color rgb="FF000000"/>
      </right>
      <bottom style="thin">
        <color rgb="FFFFFFFF"/>
      </bottom>
    </border>
    <border>
      <top style="thick">
        <color rgb="FF434343"/>
      </top>
    </border>
    <border>
      <left style="medium">
        <color rgb="FF000000"/>
      </left>
      <right style="thin">
        <color rgb="FFFFFFFF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29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vertical="center"/>
    </xf>
    <xf borderId="2" fillId="2" fontId="2" numFmtId="0" xfId="0" applyAlignment="1" applyBorder="1" applyFill="1" applyFont="1">
      <alignment readingOrder="0" shrinkToFit="0" vertical="center" wrapText="1"/>
    </xf>
    <xf borderId="2" fillId="2" fontId="2" numFmtId="0" xfId="0" applyAlignment="1" applyBorder="1" applyFont="1">
      <alignment readingOrder="0" vertical="center"/>
    </xf>
    <xf borderId="3" fillId="0" fontId="1" numFmtId="0" xfId="0" applyBorder="1" applyFont="1"/>
    <xf borderId="4" fillId="0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horizontal="left" readingOrder="0" vertical="center"/>
    </xf>
    <xf borderId="5" fillId="0" fontId="1" numFmtId="0" xfId="0" applyBorder="1" applyFont="1"/>
    <xf borderId="6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left" readingOrder="0" vertical="center"/>
    </xf>
    <xf borderId="6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0" fillId="0" fontId="5" numFmtId="0" xfId="0" applyAlignment="1" applyFont="1">
      <alignment readingOrder="0"/>
    </xf>
    <xf borderId="8" fillId="3" fontId="6" numFmtId="0" xfId="0" applyAlignment="1" applyBorder="1" applyFill="1" applyFont="1">
      <alignment horizontal="center" readingOrder="0" shrinkToFit="0" textRotation="0" vertical="bottom" wrapText="1"/>
    </xf>
    <xf borderId="9" fillId="3" fontId="7" numFmtId="0" xfId="0" applyAlignment="1" applyBorder="1" applyFont="1">
      <alignment horizontal="center" readingOrder="0" shrinkToFit="0" textRotation="0" vertical="bottom" wrapText="1"/>
    </xf>
    <xf borderId="10" fillId="0" fontId="8" numFmtId="0" xfId="0" applyAlignment="1" applyBorder="1" applyFont="1">
      <alignment horizontal="center" shrinkToFit="0" textRotation="0" vertical="center" wrapText="0"/>
    </xf>
    <xf borderId="0" fillId="0" fontId="9" numFmtId="0" xfId="0" applyAlignment="1" applyFont="1">
      <alignment horizontal="left" readingOrder="0" shrinkToFit="0" textRotation="0" vertical="center" wrapText="1"/>
    </xf>
    <xf borderId="11" fillId="0" fontId="9" numFmtId="0" xfId="0" applyAlignment="1" applyBorder="1" applyFont="1">
      <alignment horizontal="left" readingOrder="0" shrinkToFit="0" textRotation="0" vertical="center" wrapText="1"/>
    </xf>
    <xf borderId="12" fillId="4" fontId="10" numFmtId="0" xfId="0" applyAlignment="1" applyBorder="1" applyFill="1" applyFont="1">
      <alignment horizontal="center" readingOrder="0" shrinkToFit="0" textRotation="0" vertical="center" wrapText="1"/>
    </xf>
    <xf borderId="0" fillId="3" fontId="11" numFmtId="0" xfId="0" applyAlignment="1" applyFont="1">
      <alignment textRotation="0"/>
    </xf>
    <xf borderId="0" fillId="0" fontId="11" numFmtId="0" xfId="0" applyAlignment="1" applyFont="1">
      <alignment textRotation="0"/>
    </xf>
    <xf borderId="11" fillId="0" fontId="11" numFmtId="0" xfId="0" applyAlignment="1" applyBorder="1" applyFont="1">
      <alignment textRotation="0"/>
    </xf>
    <xf borderId="0" fillId="5" fontId="10" numFmtId="0" xfId="0" applyAlignment="1" applyFill="1" applyFont="1">
      <alignment horizontal="center" readingOrder="0" shrinkToFit="0" textRotation="0" vertical="center" wrapText="1"/>
    </xf>
    <xf borderId="0" fillId="5" fontId="12" numFmtId="0" xfId="0" applyAlignment="1" applyFont="1">
      <alignment horizontal="center" readingOrder="0" shrinkToFit="0" textRotation="0" vertical="center" wrapText="1"/>
    </xf>
    <xf borderId="7" fillId="0" fontId="13" numFmtId="164" xfId="0" applyAlignment="1" applyBorder="1" applyFont="1" applyNumberFormat="1">
      <alignment horizontal="center" readingOrder="0" shrinkToFit="0" vertical="center" wrapText="0"/>
    </xf>
    <xf borderId="7" fillId="0" fontId="14" numFmtId="164" xfId="0" applyAlignment="1" applyBorder="1" applyFont="1" applyNumberFormat="1">
      <alignment horizontal="center" shrinkToFit="0" vertical="center" wrapText="0"/>
    </xf>
    <xf borderId="13" fillId="3" fontId="8" numFmtId="0" xfId="0" applyAlignment="1" applyBorder="1" applyFont="1">
      <alignment horizontal="center" shrinkToFit="0" textRotation="0" vertical="center" wrapText="0"/>
    </xf>
    <xf borderId="14" fillId="3" fontId="15" numFmtId="0" xfId="0" applyAlignment="1" applyBorder="1" applyFont="1">
      <alignment horizontal="center" readingOrder="0" shrinkToFit="0" textRotation="0" vertical="center" wrapText="1"/>
    </xf>
    <xf borderId="15" fillId="3" fontId="15" numFmtId="0" xfId="0" applyAlignment="1" applyBorder="1" applyFont="1">
      <alignment horizontal="center" readingOrder="0" shrinkToFit="0" textRotation="0" vertical="center" wrapText="1"/>
    </xf>
    <xf borderId="16" fillId="4" fontId="11" numFmtId="0" xfId="0" applyBorder="1" applyFont="1"/>
    <xf borderId="17" fillId="3" fontId="16" numFmtId="3" xfId="0" applyAlignment="1" applyBorder="1" applyFont="1" applyNumberFormat="1">
      <alignment horizontal="center" readingOrder="0" shrinkToFit="0" textRotation="0" vertical="center" wrapText="0"/>
    </xf>
    <xf borderId="18" fillId="3" fontId="16" numFmtId="3" xfId="0" applyAlignment="1" applyBorder="1" applyFont="1" applyNumberFormat="1">
      <alignment horizontal="center" readingOrder="0" shrinkToFit="0" textRotation="0" vertical="center" wrapText="0"/>
    </xf>
    <xf borderId="19" fillId="3" fontId="16" numFmtId="3" xfId="0" applyAlignment="1" applyBorder="1" applyFont="1" applyNumberFormat="1">
      <alignment horizontal="center" readingOrder="0" shrinkToFit="0" textRotation="0" vertical="center" wrapText="0"/>
    </xf>
    <xf borderId="0" fillId="0" fontId="11" numFmtId="0" xfId="0" applyFont="1"/>
    <xf borderId="10" fillId="3" fontId="8" numFmtId="0" xfId="0" applyAlignment="1" applyBorder="1" applyFont="1">
      <alignment horizontal="center" shrinkToFit="0" textRotation="0" vertical="center" wrapText="0"/>
    </xf>
    <xf borderId="13" fillId="0" fontId="17" numFmtId="0" xfId="0" applyBorder="1" applyFont="1"/>
    <xf borderId="0" fillId="3" fontId="8" numFmtId="0" xfId="0" applyAlignment="1" applyFont="1">
      <alignment horizontal="center" shrinkToFit="0" textRotation="0" vertical="center" wrapText="0"/>
    </xf>
    <xf borderId="20" fillId="6" fontId="18" numFmtId="0" xfId="0" applyAlignment="1" applyBorder="1" applyFill="1" applyFont="1">
      <alignment horizontal="center" readingOrder="0" shrinkToFit="0" vertical="center" wrapText="1"/>
    </xf>
    <xf borderId="21" fillId="0" fontId="17" numFmtId="0" xfId="0" applyBorder="1" applyFont="1"/>
    <xf borderId="22" fillId="0" fontId="17" numFmtId="0" xfId="0" applyBorder="1" applyFont="1"/>
    <xf borderId="23" fillId="6" fontId="19" numFmtId="0" xfId="0" applyAlignment="1" applyBorder="1" applyFont="1">
      <alignment horizontal="center" readingOrder="0" vertical="center"/>
    </xf>
    <xf borderId="24" fillId="0" fontId="17" numFmtId="0" xfId="0" applyBorder="1" applyFont="1"/>
    <xf borderId="16" fillId="4" fontId="19" numFmtId="165" xfId="0" applyAlignment="1" applyBorder="1" applyFont="1" applyNumberFormat="1">
      <alignment horizontal="center" readingOrder="0" vertical="center"/>
    </xf>
    <xf borderId="25" fillId="2" fontId="20" numFmtId="166" xfId="0" applyAlignment="1" applyBorder="1" applyFont="1" applyNumberFormat="1">
      <alignment horizontal="center" readingOrder="0" vertical="center"/>
    </xf>
    <xf borderId="26" fillId="2" fontId="20" numFmtId="166" xfId="0" applyAlignment="1" applyBorder="1" applyFont="1" applyNumberFormat="1">
      <alignment horizontal="center" readingOrder="0" vertical="center"/>
    </xf>
    <xf borderId="27" fillId="7" fontId="20" numFmtId="165" xfId="0" applyAlignment="1" applyBorder="1" applyFill="1" applyFont="1" applyNumberFormat="1">
      <alignment horizontal="center" readingOrder="0" vertical="center"/>
    </xf>
    <xf borderId="28" fillId="0" fontId="17" numFmtId="0" xfId="0" applyBorder="1" applyFont="1"/>
    <xf borderId="29" fillId="0" fontId="17" numFmtId="0" xfId="0" applyBorder="1" applyFont="1"/>
    <xf borderId="0" fillId="7" fontId="21" numFmtId="0" xfId="0" applyAlignment="1" applyFont="1">
      <alignment horizontal="center" readingOrder="0" shrinkToFit="0" textRotation="90" vertical="center" wrapText="0"/>
    </xf>
    <xf borderId="30" fillId="0" fontId="17" numFmtId="0" xfId="0" applyBorder="1" applyFont="1"/>
    <xf borderId="31" fillId="0" fontId="17" numFmtId="0" xfId="0" applyBorder="1" applyFont="1"/>
    <xf borderId="32" fillId="0" fontId="17" numFmtId="0" xfId="0" applyBorder="1" applyFont="1"/>
    <xf borderId="9" fillId="6" fontId="19" numFmtId="0" xfId="0" applyAlignment="1" applyBorder="1" applyFont="1">
      <alignment horizontal="center" readingOrder="0" vertical="center"/>
    </xf>
    <xf borderId="33" fillId="6" fontId="19" numFmtId="0" xfId="0" applyAlignment="1" applyBorder="1" applyFont="1">
      <alignment horizontal="center" readingOrder="0" vertical="center"/>
    </xf>
    <xf borderId="34" fillId="4" fontId="19" numFmtId="0" xfId="0" applyAlignment="1" applyBorder="1" applyFont="1">
      <alignment horizontal="center" readingOrder="0" vertical="center"/>
    </xf>
    <xf borderId="35" fillId="0" fontId="17" numFmtId="0" xfId="0" applyBorder="1" applyFont="1"/>
    <xf borderId="36" fillId="0" fontId="17" numFmtId="0" xfId="0" applyBorder="1" applyFont="1"/>
    <xf borderId="37" fillId="7" fontId="20" numFmtId="0" xfId="0" applyAlignment="1" applyBorder="1" applyFont="1">
      <alignment horizontal="center" readingOrder="0" vertical="center"/>
    </xf>
    <xf borderId="38" fillId="7" fontId="20" numFmtId="0" xfId="0" applyAlignment="1" applyBorder="1" applyFont="1">
      <alignment horizontal="center" readingOrder="0" vertical="center"/>
    </xf>
    <xf borderId="39" fillId="7" fontId="20" numFmtId="0" xfId="0" applyAlignment="1" applyBorder="1" applyFont="1">
      <alignment horizontal="center" readingOrder="0" shrinkToFit="0" vertical="center" wrapText="0"/>
    </xf>
    <xf borderId="40" fillId="0" fontId="17" numFmtId="0" xfId="0" applyBorder="1" applyFont="1"/>
    <xf borderId="41" fillId="8" fontId="22" numFmtId="3" xfId="0" applyAlignment="1" applyBorder="1" applyFill="1" applyFont="1" applyNumberFormat="1">
      <alignment horizontal="center" readingOrder="0" textRotation="90" vertical="center"/>
    </xf>
    <xf borderId="25" fillId="9" fontId="23" numFmtId="3" xfId="0" applyAlignment="1" applyBorder="1" applyFill="1" applyFont="1" applyNumberFormat="1">
      <alignment horizontal="center" readingOrder="0" textRotation="90" vertical="center"/>
    </xf>
    <xf borderId="21" fillId="8" fontId="24" numFmtId="3" xfId="0" applyAlignment="1" applyBorder="1" applyFont="1" applyNumberFormat="1">
      <alignment horizontal="left" readingOrder="0" shrinkToFit="0" vertical="center" wrapText="1"/>
    </xf>
    <xf borderId="25" fillId="0" fontId="17" numFmtId="0" xfId="0" applyBorder="1" applyFont="1"/>
    <xf borderId="42" fillId="9" fontId="20" numFmtId="167" xfId="0" applyAlignment="1" applyBorder="1" applyFont="1" applyNumberFormat="1">
      <alignment horizontal="center" readingOrder="0" vertical="bottom"/>
    </xf>
    <xf borderId="0" fillId="8" fontId="25" numFmtId="167" xfId="0" applyAlignment="1" applyFont="1" applyNumberFormat="1">
      <alignment horizontal="center" readingOrder="0"/>
    </xf>
    <xf borderId="43" fillId="4" fontId="26" numFmtId="167" xfId="0" applyAlignment="1" applyBorder="1" applyFont="1" applyNumberFormat="1">
      <alignment horizontal="center"/>
    </xf>
    <xf borderId="44" fillId="8" fontId="20" numFmtId="167" xfId="0" applyAlignment="1" applyBorder="1" applyFont="1" applyNumberFormat="1">
      <alignment horizontal="center" readingOrder="0" vertical="bottom"/>
    </xf>
    <xf borderId="45" fillId="5" fontId="20" numFmtId="167" xfId="0" applyAlignment="1" applyBorder="1" applyFont="1" applyNumberFormat="1">
      <alignment horizontal="center" readingOrder="0" vertical="center"/>
    </xf>
    <xf borderId="46" fillId="0" fontId="20" numFmtId="167" xfId="0" applyAlignment="1" applyBorder="1" applyFont="1" applyNumberFormat="1">
      <alignment horizontal="center" readingOrder="0" vertical="center"/>
    </xf>
    <xf borderId="0" fillId="0" fontId="27" numFmtId="167" xfId="0" applyAlignment="1" applyFont="1" applyNumberFormat="1">
      <alignment horizontal="center" readingOrder="0" shrinkToFit="0" vertical="center" wrapText="1"/>
    </xf>
    <xf borderId="11" fillId="0" fontId="17" numFmtId="0" xfId="0" applyBorder="1" applyFont="1"/>
    <xf borderId="47" fillId="8" fontId="26" numFmtId="0" xfId="0" applyAlignment="1" applyBorder="1" applyFont="1">
      <alignment horizontal="center" readingOrder="0" shrinkToFit="0" vertical="center" wrapText="1"/>
    </xf>
    <xf borderId="0" fillId="8" fontId="26" numFmtId="0" xfId="0" applyAlignment="1" applyFont="1">
      <alignment horizontal="center" readingOrder="0" shrinkToFit="0" vertical="center" wrapText="1"/>
    </xf>
    <xf borderId="48" fillId="0" fontId="17" numFmtId="0" xfId="0" applyBorder="1" applyFont="1"/>
    <xf borderId="0" fillId="0" fontId="28" numFmtId="3" xfId="0" applyAlignment="1" applyFont="1" applyNumberFormat="1">
      <alignment horizontal="left" readingOrder="0" shrinkToFit="0" vertical="center" wrapText="1"/>
    </xf>
    <xf borderId="47" fillId="9" fontId="26" numFmtId="1" xfId="0" applyAlignment="1" applyBorder="1" applyFont="1" applyNumberFormat="1">
      <alignment horizontal="center" readingOrder="0"/>
    </xf>
    <xf borderId="0" fillId="8" fontId="25" numFmtId="1" xfId="0" applyAlignment="1" applyFont="1" applyNumberFormat="1">
      <alignment horizontal="center" readingOrder="0"/>
    </xf>
    <xf borderId="16" fillId="4" fontId="26" numFmtId="1" xfId="0" applyAlignment="1" applyBorder="1" applyFont="1" applyNumberFormat="1">
      <alignment horizontal="center" readingOrder="0" vertical="center"/>
    </xf>
    <xf borderId="0" fillId="8" fontId="26" numFmtId="1" xfId="0" applyAlignment="1" applyFont="1" applyNumberFormat="1">
      <alignment horizontal="center" readingOrder="0" vertical="bottom"/>
    </xf>
    <xf borderId="47" fillId="5" fontId="26" numFmtId="1" xfId="0" applyAlignment="1" applyBorder="1" applyFont="1" applyNumberFormat="1">
      <alignment horizontal="center" readingOrder="0" vertical="center"/>
    </xf>
    <xf borderId="0" fillId="0" fontId="20" numFmtId="1" xfId="0" applyAlignment="1" applyFont="1" applyNumberFormat="1">
      <alignment horizontal="center" readingOrder="0" vertical="center"/>
    </xf>
    <xf borderId="0" fillId="9" fontId="28" numFmtId="168" xfId="0" applyAlignment="1" applyFont="1" applyNumberFormat="1">
      <alignment horizontal="left" readingOrder="0" shrinkToFit="0" vertical="center" wrapText="1"/>
    </xf>
    <xf borderId="49" fillId="9" fontId="26" numFmtId="167" xfId="0" applyAlignment="1" applyBorder="1" applyFont="1" applyNumberFormat="1">
      <alignment horizontal="center"/>
    </xf>
    <xf borderId="31" fillId="9" fontId="25" numFmtId="167" xfId="0" applyAlignment="1" applyBorder="1" applyFont="1" applyNumberFormat="1">
      <alignment horizontal="center" readingOrder="0"/>
    </xf>
    <xf borderId="16" fillId="4" fontId="26" numFmtId="167" xfId="0" applyAlignment="1" applyBorder="1" applyFont="1" applyNumberFormat="1">
      <alignment horizontal="center" readingOrder="0" vertical="center"/>
    </xf>
    <xf borderId="31" fillId="5" fontId="26" numFmtId="167" xfId="0" applyAlignment="1" applyBorder="1" applyFont="1" applyNumberFormat="1">
      <alignment horizontal="center" readingOrder="0"/>
    </xf>
    <xf borderId="35" fillId="5" fontId="26" numFmtId="167" xfId="0" applyAlignment="1" applyBorder="1" applyFont="1" applyNumberFormat="1">
      <alignment horizontal="center" readingOrder="0"/>
    </xf>
    <xf borderId="47" fillId="5" fontId="26" numFmtId="167" xfId="0" applyAlignment="1" applyBorder="1" applyFont="1" applyNumberFormat="1">
      <alignment horizontal="center" readingOrder="0" vertical="center"/>
    </xf>
    <xf borderId="31" fillId="0" fontId="20" numFmtId="167" xfId="0" applyAlignment="1" applyBorder="1" applyFont="1" applyNumberFormat="1">
      <alignment horizontal="center" readingOrder="0" vertical="center"/>
    </xf>
    <xf borderId="47" fillId="8" fontId="26" numFmtId="3" xfId="0" applyAlignment="1" applyBorder="1" applyFont="1" applyNumberFormat="1">
      <alignment horizontal="center" readingOrder="0" shrinkToFit="0" vertical="center" wrapText="1"/>
    </xf>
    <xf borderId="0" fillId="8" fontId="26" numFmtId="168" xfId="0" applyAlignment="1" applyFont="1" applyNumberFormat="1">
      <alignment horizontal="center" readingOrder="0" shrinkToFit="0" vertical="center" wrapText="1"/>
    </xf>
    <xf borderId="21" fillId="0" fontId="28" numFmtId="3" xfId="0" applyAlignment="1" applyBorder="1" applyFont="1" applyNumberFormat="1">
      <alignment horizontal="left" readingOrder="0" shrinkToFit="0" vertical="center" wrapText="1"/>
    </xf>
    <xf borderId="47" fillId="9" fontId="26" numFmtId="1" xfId="0" applyAlignment="1" applyBorder="1" applyFont="1" applyNumberFormat="1">
      <alignment horizontal="center"/>
    </xf>
    <xf borderId="21" fillId="8" fontId="26" numFmtId="1" xfId="0" applyAlignment="1" applyBorder="1" applyFont="1" applyNumberFormat="1">
      <alignment horizontal="center" readingOrder="0" vertical="bottom"/>
    </xf>
    <xf borderId="42" fillId="5" fontId="26" numFmtId="1" xfId="0" applyAlignment="1" applyBorder="1" applyFont="1" applyNumberFormat="1">
      <alignment horizontal="center" readingOrder="0" vertical="center"/>
    </xf>
    <xf borderId="21" fillId="0" fontId="27" numFmtId="167" xfId="0" applyAlignment="1" applyBorder="1" applyFont="1" applyNumberFormat="1">
      <alignment horizontal="center" readingOrder="0" shrinkToFit="0" vertical="center" wrapText="1"/>
    </xf>
    <xf borderId="0" fillId="9" fontId="28" numFmtId="3" xfId="0" applyAlignment="1" applyFont="1" applyNumberFormat="1">
      <alignment horizontal="left" readingOrder="0" shrinkToFit="0" vertical="center" wrapText="1"/>
    </xf>
    <xf borderId="47" fillId="9" fontId="26" numFmtId="167" xfId="0" applyAlignment="1" applyBorder="1" applyFont="1" applyNumberFormat="1">
      <alignment horizontal="center"/>
    </xf>
    <xf borderId="0" fillId="9" fontId="25" numFmtId="167" xfId="0" applyAlignment="1" applyFont="1" applyNumberFormat="1">
      <alignment horizontal="center" readingOrder="0"/>
    </xf>
    <xf borderId="50" fillId="4" fontId="26" numFmtId="167" xfId="0" applyAlignment="1" applyBorder="1" applyFont="1" applyNumberFormat="1">
      <alignment horizontal="center" readingOrder="0" vertical="center"/>
    </xf>
    <xf borderId="0" fillId="9" fontId="26" numFmtId="167" xfId="0" applyAlignment="1" applyFont="1" applyNumberFormat="1">
      <alignment horizontal="center" readingOrder="0" vertical="center"/>
    </xf>
    <xf borderId="11" fillId="9" fontId="26" numFmtId="167" xfId="0" applyAlignment="1" applyBorder="1" applyFont="1" applyNumberFormat="1">
      <alignment horizontal="center" readingOrder="0" vertical="center"/>
    </xf>
    <xf borderId="0" fillId="0" fontId="20" numFmtId="167" xfId="0" applyAlignment="1" applyFont="1" applyNumberFormat="1">
      <alignment horizontal="center" readingOrder="0" vertical="center"/>
    </xf>
    <xf borderId="31" fillId="9" fontId="28" numFmtId="10" xfId="0" applyAlignment="1" applyBorder="1" applyFont="1" applyNumberFormat="1">
      <alignment horizontal="left" readingOrder="0" shrinkToFit="0" vertical="center" wrapText="1"/>
    </xf>
    <xf borderId="49" fillId="9" fontId="26" numFmtId="9" xfId="0" applyAlignment="1" applyBorder="1" applyFont="1" applyNumberFormat="1">
      <alignment horizontal="center" readingOrder="0"/>
    </xf>
    <xf borderId="0" fillId="9" fontId="25" numFmtId="9" xfId="0" applyAlignment="1" applyFont="1" applyNumberFormat="1">
      <alignment horizontal="center" readingOrder="0"/>
    </xf>
    <xf borderId="43" fillId="4" fontId="26" numFmtId="9" xfId="0" applyAlignment="1" applyBorder="1" applyFont="1" applyNumberFormat="1">
      <alignment horizontal="center" readingOrder="0" vertical="center"/>
    </xf>
    <xf borderId="31" fillId="5" fontId="26" numFmtId="9" xfId="0" applyAlignment="1" applyBorder="1" applyFont="1" applyNumberFormat="1">
      <alignment horizontal="center" readingOrder="0"/>
    </xf>
    <xf borderId="35" fillId="5" fontId="26" numFmtId="9" xfId="0" applyAlignment="1" applyBorder="1" applyFont="1" applyNumberFormat="1">
      <alignment horizontal="center" readingOrder="0"/>
    </xf>
    <xf borderId="47" fillId="5" fontId="26" numFmtId="9" xfId="0" applyAlignment="1" applyBorder="1" applyFont="1" applyNumberFormat="1">
      <alignment horizontal="center" readingOrder="0" vertical="center"/>
    </xf>
    <xf borderId="31" fillId="0" fontId="20" numFmtId="9" xfId="0" applyAlignment="1" applyBorder="1" applyFont="1" applyNumberFormat="1">
      <alignment horizontal="center" readingOrder="0" vertical="center"/>
    </xf>
    <xf borderId="0" fillId="8" fontId="26" numFmtId="10" xfId="0" applyAlignment="1" applyFont="1" applyNumberFormat="1">
      <alignment horizontal="center" readingOrder="0" shrinkToFit="0" vertical="center" wrapText="1"/>
    </xf>
    <xf borderId="0" fillId="8" fontId="28" numFmtId="0" xfId="0" applyAlignment="1" applyFont="1">
      <alignment horizontal="left" readingOrder="0" shrinkToFit="0" vertical="center" wrapText="1"/>
    </xf>
    <xf borderId="21" fillId="8" fontId="25" numFmtId="1" xfId="0" applyAlignment="1" applyBorder="1" applyFont="1" applyNumberFormat="1">
      <alignment horizontal="center" readingOrder="0"/>
    </xf>
    <xf borderId="34" fillId="4" fontId="26" numFmtId="1" xfId="0" applyAlignment="1" applyBorder="1" applyFont="1" applyNumberFormat="1">
      <alignment horizontal="center" readingOrder="0" vertical="center"/>
    </xf>
    <xf borderId="43" fillId="4" fontId="26" numFmtId="167" xfId="0" applyAlignment="1" applyBorder="1" applyFont="1" applyNumberFormat="1">
      <alignment horizontal="center" readingOrder="0" vertical="center"/>
    </xf>
    <xf borderId="0" fillId="5" fontId="26" numFmtId="167" xfId="0" applyAlignment="1" applyFont="1" applyNumberFormat="1">
      <alignment horizontal="center" readingOrder="0"/>
    </xf>
    <xf borderId="11" fillId="5" fontId="26" numFmtId="167" xfId="0" applyAlignment="1" applyBorder="1" applyFont="1" applyNumberFormat="1">
      <alignment horizontal="center" readingOrder="0"/>
    </xf>
    <xf borderId="0" fillId="5" fontId="28" numFmtId="3" xfId="0" applyAlignment="1" applyFont="1" applyNumberFormat="1">
      <alignment readingOrder="0" shrinkToFit="0" wrapText="1"/>
    </xf>
    <xf borderId="51" fillId="9" fontId="26" numFmtId="9" xfId="0" applyAlignment="1" applyBorder="1" applyFont="1" applyNumberFormat="1">
      <alignment horizontal="center" readingOrder="0"/>
    </xf>
    <xf borderId="34" fillId="4" fontId="26" numFmtId="9" xfId="0" applyAlignment="1" applyBorder="1" applyFont="1" applyNumberFormat="1">
      <alignment horizontal="center" readingOrder="0" vertical="center"/>
    </xf>
    <xf borderId="0" fillId="9" fontId="26" numFmtId="9" xfId="0" applyAlignment="1" applyFont="1" applyNumberFormat="1">
      <alignment horizontal="center" readingOrder="0" vertical="center"/>
    </xf>
    <xf borderId="11" fillId="9" fontId="26" numFmtId="9" xfId="0" applyAlignment="1" applyBorder="1" applyFont="1" applyNumberFormat="1">
      <alignment horizontal="center" readingOrder="0" vertical="center"/>
    </xf>
    <xf borderId="0" fillId="0" fontId="20" numFmtId="9" xfId="0" applyAlignment="1" applyFont="1" applyNumberFormat="1">
      <alignment horizontal="center" readingOrder="0" vertical="center"/>
    </xf>
    <xf borderId="52" fillId="0" fontId="17" numFmtId="0" xfId="0" applyBorder="1" applyFont="1"/>
    <xf borderId="53" fillId="0" fontId="17" numFmtId="0" xfId="0" applyBorder="1" applyFont="1"/>
    <xf borderId="54" fillId="9" fontId="29" numFmtId="3" xfId="0" applyAlignment="1" applyBorder="1" applyFont="1" applyNumberFormat="1">
      <alignment horizontal="center" readingOrder="0" textRotation="90" vertical="center"/>
    </xf>
    <xf borderId="55" fillId="3" fontId="28" numFmtId="3" xfId="0" applyAlignment="1" applyBorder="1" applyFont="1" applyNumberFormat="1">
      <alignment horizontal="left" readingOrder="0" shrinkToFit="0" vertical="center" wrapText="1"/>
    </xf>
    <xf borderId="54" fillId="0" fontId="17" numFmtId="0" xfId="0" applyBorder="1" applyFont="1"/>
    <xf borderId="44" fillId="8" fontId="25" numFmtId="1" xfId="0" applyAlignment="1" applyBorder="1" applyFont="1" applyNumberFormat="1">
      <alignment horizontal="center" readingOrder="0"/>
    </xf>
    <xf borderId="44" fillId="4" fontId="26" numFmtId="1" xfId="0" applyAlignment="1" applyBorder="1" applyFont="1" applyNumberFormat="1">
      <alignment horizontal="center" readingOrder="0" vertical="center"/>
    </xf>
    <xf borderId="55" fillId="8" fontId="26" numFmtId="1" xfId="0" applyAlignment="1" applyBorder="1" applyFont="1" applyNumberFormat="1">
      <alignment horizontal="center" readingOrder="0" vertical="bottom"/>
    </xf>
    <xf borderId="44" fillId="8" fontId="26" numFmtId="1" xfId="0" applyAlignment="1" applyBorder="1" applyFont="1" applyNumberFormat="1">
      <alignment horizontal="center" readingOrder="0" vertical="bottom"/>
    </xf>
    <xf borderId="54" fillId="8" fontId="26" numFmtId="1" xfId="0" applyAlignment="1" applyBorder="1" applyFont="1" applyNumberFormat="1">
      <alignment horizontal="center" readingOrder="0" vertical="bottom"/>
    </xf>
    <xf borderId="44" fillId="5" fontId="26" numFmtId="1" xfId="0" applyAlignment="1" applyBorder="1" applyFont="1" applyNumberFormat="1">
      <alignment horizontal="center" readingOrder="0" vertical="center"/>
    </xf>
    <xf borderId="44" fillId="0" fontId="20" numFmtId="1" xfId="0" applyAlignment="1" applyBorder="1" applyFont="1" applyNumberFormat="1">
      <alignment horizontal="center" readingOrder="0" vertical="center"/>
    </xf>
    <xf borderId="0" fillId="0" fontId="27" numFmtId="3" xfId="0" applyAlignment="1" applyFont="1" applyNumberFormat="1">
      <alignment horizontal="center" readingOrder="0" shrinkToFit="0" vertical="center" wrapText="1"/>
    </xf>
    <xf borderId="47" fillId="0" fontId="28" numFmtId="3" xfId="0" applyAlignment="1" applyBorder="1" applyFont="1" applyNumberFormat="1">
      <alignment horizontal="left" readingOrder="0" shrinkToFit="0" vertical="center" wrapText="1"/>
    </xf>
    <xf borderId="11" fillId="4" fontId="26" numFmtId="1" xfId="0" applyAlignment="1" applyBorder="1" applyFont="1" applyNumberFormat="1">
      <alignment horizontal="center" readingOrder="0" vertical="center"/>
    </xf>
    <xf borderId="47" fillId="8" fontId="26" numFmtId="1" xfId="0" applyAlignment="1" applyBorder="1" applyFont="1" applyNumberFormat="1">
      <alignment horizontal="center" readingOrder="0" vertical="bottom"/>
    </xf>
    <xf borderId="11" fillId="8" fontId="26" numFmtId="1" xfId="0" applyAlignment="1" applyBorder="1" applyFont="1" applyNumberFormat="1">
      <alignment horizontal="center" readingOrder="0" vertical="bottom"/>
    </xf>
    <xf borderId="47" fillId="9" fontId="26" numFmtId="1" xfId="0" applyAlignment="1" applyBorder="1" applyFont="1" applyNumberFormat="1">
      <alignment horizontal="center" readingOrder="0" vertical="center"/>
    </xf>
    <xf borderId="49" fillId="9" fontId="28" numFmtId="0" xfId="0" applyAlignment="1" applyBorder="1" applyFont="1">
      <alignment horizontal="left" readingOrder="0" shrinkToFit="0" vertical="center" wrapText="1"/>
    </xf>
    <xf borderId="49" fillId="9" fontId="26" numFmtId="9" xfId="0" applyAlignment="1" applyBorder="1" applyFont="1" applyNumberFormat="1">
      <alignment horizontal="center"/>
    </xf>
    <xf borderId="31" fillId="9" fontId="25" numFmtId="9" xfId="0" applyAlignment="1" applyBorder="1" applyFont="1" applyNumberFormat="1">
      <alignment horizontal="center" readingOrder="0"/>
    </xf>
    <xf borderId="35" fillId="4" fontId="26" numFmtId="9" xfId="0" applyAlignment="1" applyBorder="1" applyFont="1" applyNumberFormat="1">
      <alignment horizontal="center" readingOrder="0" vertical="center"/>
    </xf>
    <xf borderId="49" fillId="5" fontId="26" numFmtId="9" xfId="0" applyAlignment="1" applyBorder="1" applyFont="1" applyNumberFormat="1">
      <alignment horizontal="center" readingOrder="0" vertical="center"/>
    </xf>
    <xf borderId="47" fillId="3" fontId="28" numFmtId="3" xfId="0" applyAlignment="1" applyBorder="1" applyFont="1" applyNumberFormat="1">
      <alignment horizontal="left" readingOrder="0" shrinkToFit="0" vertical="center" wrapText="1"/>
    </xf>
    <xf borderId="0" fillId="4" fontId="26" numFmtId="1" xfId="0" applyAlignment="1" applyFont="1" applyNumberFormat="1">
      <alignment horizontal="center" readingOrder="0" vertical="center"/>
    </xf>
    <xf borderId="42" fillId="8" fontId="26" numFmtId="1" xfId="0" applyAlignment="1" applyBorder="1" applyFont="1" applyNumberFormat="1">
      <alignment horizontal="center" readingOrder="0" vertical="bottom"/>
    </xf>
    <xf borderId="25" fillId="8" fontId="26" numFmtId="1" xfId="0" applyAlignment="1" applyBorder="1" applyFont="1" applyNumberFormat="1">
      <alignment horizontal="center" readingOrder="0" vertical="bottom"/>
    </xf>
    <xf borderId="0" fillId="5" fontId="26" numFmtId="1" xfId="0" applyAlignment="1" applyFont="1" applyNumberFormat="1">
      <alignment horizontal="center" readingOrder="0" vertical="center"/>
    </xf>
    <xf borderId="21" fillId="0" fontId="20" numFmtId="1" xfId="0" applyAlignment="1" applyBorder="1" applyFont="1" applyNumberFormat="1">
      <alignment horizontal="center" readingOrder="0" vertical="center"/>
    </xf>
    <xf borderId="47" fillId="9" fontId="28" numFmtId="3" xfId="0" applyAlignment="1" applyBorder="1" applyFont="1" applyNumberFormat="1">
      <alignment horizontal="left" readingOrder="0" shrinkToFit="0" vertical="center" wrapText="1"/>
    </xf>
    <xf borderId="47" fillId="5" fontId="28" numFmtId="3" xfId="0" applyAlignment="1" applyBorder="1" applyFont="1" applyNumberFormat="1">
      <alignment readingOrder="0" shrinkToFit="0" wrapText="1"/>
    </xf>
    <xf borderId="0" fillId="8" fontId="25" numFmtId="9" xfId="0" applyAlignment="1" applyFont="1" applyNumberFormat="1">
      <alignment horizontal="center" readingOrder="0"/>
    </xf>
    <xf borderId="0" fillId="5" fontId="26" numFmtId="9" xfId="0" applyAlignment="1" applyFont="1" applyNumberFormat="1">
      <alignment horizontal="center" readingOrder="0"/>
    </xf>
    <xf borderId="11" fillId="5" fontId="26" numFmtId="9" xfId="0" applyAlignment="1" applyBorder="1" applyFont="1" applyNumberFormat="1">
      <alignment horizontal="center" readingOrder="0"/>
    </xf>
    <xf borderId="39" fillId="0" fontId="17" numFmtId="0" xfId="0" applyBorder="1" applyFont="1"/>
    <xf borderId="55" fillId="8" fontId="28" numFmtId="3" xfId="0" applyAlignment="1" applyBorder="1" applyFont="1" applyNumberFormat="1">
      <alignment shrinkToFit="0" vertical="bottom" wrapText="1"/>
    </xf>
    <xf borderId="54" fillId="4" fontId="26" numFmtId="1" xfId="0" applyAlignment="1" applyBorder="1" applyFont="1" applyNumberFormat="1">
      <alignment horizontal="center" readingOrder="0" vertical="center"/>
    </xf>
    <xf borderId="55" fillId="0" fontId="26" numFmtId="1" xfId="0" applyAlignment="1" applyBorder="1" applyFont="1" applyNumberFormat="1">
      <alignment horizontal="center" readingOrder="0" vertical="bottom"/>
    </xf>
    <xf borderId="44" fillId="0" fontId="26" numFmtId="1" xfId="0" applyAlignment="1" applyBorder="1" applyFont="1" applyNumberFormat="1">
      <alignment horizontal="center" readingOrder="0" vertical="bottom"/>
    </xf>
    <xf borderId="54" fillId="0" fontId="26" numFmtId="1" xfId="0" applyAlignment="1" applyBorder="1" applyFont="1" applyNumberFormat="1">
      <alignment horizontal="center" readingOrder="0" vertical="bottom"/>
    </xf>
    <xf borderId="44" fillId="0" fontId="27" numFmtId="3" xfId="0" applyAlignment="1" applyBorder="1" applyFont="1" applyNumberFormat="1">
      <alignment horizontal="center" readingOrder="0" shrinkToFit="0" vertical="center" wrapText="1"/>
    </xf>
    <xf borderId="47" fillId="8" fontId="28" numFmtId="3" xfId="0" applyAlignment="1" applyBorder="1" applyFont="1" applyNumberFormat="1">
      <alignment shrinkToFit="0" vertical="bottom" wrapText="1"/>
    </xf>
    <xf borderId="11" fillId="4" fontId="26" numFmtId="167" xfId="0" applyAlignment="1" applyBorder="1" applyFont="1" applyNumberFormat="1">
      <alignment horizontal="center" readingOrder="0" vertical="center"/>
    </xf>
    <xf borderId="47" fillId="0" fontId="26" numFmtId="167" xfId="0" applyAlignment="1" applyBorder="1" applyFont="1" applyNumberFormat="1">
      <alignment horizontal="center" readingOrder="0" vertical="bottom"/>
    </xf>
    <xf borderId="0" fillId="0" fontId="26" numFmtId="167" xfId="0" applyAlignment="1" applyFont="1" applyNumberFormat="1">
      <alignment horizontal="center" readingOrder="0" vertical="bottom"/>
    </xf>
    <xf borderId="11" fillId="0" fontId="26" numFmtId="167" xfId="0" applyAlignment="1" applyBorder="1" applyFont="1" applyNumberFormat="1">
      <alignment horizontal="center" readingOrder="0" vertical="bottom"/>
    </xf>
    <xf borderId="49" fillId="5" fontId="28" numFmtId="3" xfId="0" applyAlignment="1" applyBorder="1" applyFont="1" applyNumberFormat="1">
      <alignment shrinkToFit="0" vertical="bottom" wrapText="1"/>
    </xf>
    <xf borderId="31" fillId="5" fontId="26" numFmtId="9" xfId="0" applyAlignment="1" applyBorder="1" applyFont="1" applyNumberFormat="1">
      <alignment horizontal="center" readingOrder="0" vertical="center"/>
    </xf>
    <xf borderId="0" fillId="3" fontId="28" numFmtId="3" xfId="0" applyAlignment="1" applyFont="1" applyNumberFormat="1">
      <alignment horizontal="left" shrinkToFit="0" vertical="center" wrapText="1"/>
    </xf>
    <xf borderId="43" fillId="4" fontId="26" numFmtId="1" xfId="0" applyAlignment="1" applyBorder="1" applyFont="1" applyNumberFormat="1">
      <alignment horizontal="center" readingOrder="0" vertical="center"/>
    </xf>
    <xf borderId="42" fillId="0" fontId="26" numFmtId="1" xfId="0" applyAlignment="1" applyBorder="1" applyFont="1" applyNumberFormat="1">
      <alignment horizontal="center" readingOrder="0" vertical="bottom"/>
    </xf>
    <xf borderId="21" fillId="0" fontId="26" numFmtId="1" xfId="0" applyAlignment="1" applyBorder="1" applyFont="1" applyNumberFormat="1">
      <alignment horizontal="center" readingOrder="0" vertical="bottom"/>
    </xf>
    <xf borderId="25" fillId="0" fontId="26" numFmtId="1" xfId="0" applyAlignment="1" applyBorder="1" applyFont="1" applyNumberFormat="1">
      <alignment horizontal="center" readingOrder="0" vertical="bottom"/>
    </xf>
    <xf borderId="21" fillId="0" fontId="27" numFmtId="3" xfId="0" applyAlignment="1" applyBorder="1" applyFont="1" applyNumberFormat="1">
      <alignment horizontal="center" readingOrder="0" shrinkToFit="0" vertical="center" wrapText="1"/>
    </xf>
    <xf borderId="0" fillId="5" fontId="26" numFmtId="167" xfId="0" applyAlignment="1" applyFont="1" applyNumberFormat="1">
      <alignment horizontal="center" readingOrder="0" vertical="center"/>
    </xf>
    <xf borderId="47" fillId="9" fontId="26" numFmtId="9" xfId="0" applyAlignment="1" applyBorder="1" applyFont="1" applyNumberFormat="1">
      <alignment horizontal="center"/>
    </xf>
    <xf borderId="16" fillId="4" fontId="26" numFmtId="9" xfId="0" applyAlignment="1" applyBorder="1" applyFont="1" applyNumberFormat="1">
      <alignment horizontal="center" readingOrder="0" vertical="center"/>
    </xf>
    <xf borderId="0" fillId="5" fontId="26" numFmtId="9" xfId="0" applyAlignment="1" applyFont="1" applyNumberFormat="1">
      <alignment horizontal="center" readingOrder="0" vertical="center"/>
    </xf>
    <xf borderId="0" fillId="5" fontId="28" numFmtId="0" xfId="0" applyAlignment="1" applyFont="1">
      <alignment horizontal="left" readingOrder="0" shrinkToFit="0" vertical="center" wrapText="1"/>
    </xf>
    <xf borderId="47" fillId="9" fontId="26" numFmtId="167" xfId="0" applyAlignment="1" applyBorder="1" applyFont="1" applyNumberFormat="1">
      <alignment horizontal="center" readingOrder="0"/>
    </xf>
    <xf borderId="34" fillId="4" fontId="26" numFmtId="167" xfId="0" applyAlignment="1" applyBorder="1" applyFont="1" applyNumberFormat="1">
      <alignment horizontal="center" readingOrder="0" vertical="center"/>
    </xf>
    <xf borderId="31" fillId="5" fontId="28" numFmtId="0" xfId="0" applyAlignment="1" applyBorder="1" applyFont="1">
      <alignment horizontal="left" readingOrder="0" shrinkToFit="0" vertical="center" wrapText="1"/>
    </xf>
    <xf borderId="31" fillId="9" fontId="26" numFmtId="167" xfId="0" applyAlignment="1" applyBorder="1" applyFont="1" applyNumberFormat="1">
      <alignment horizontal="center" readingOrder="0" vertical="center"/>
    </xf>
    <xf borderId="35" fillId="9" fontId="26" numFmtId="167" xfId="0" applyAlignment="1" applyBorder="1" applyFont="1" applyNumberFormat="1">
      <alignment horizontal="center" readingOrder="0" vertical="center"/>
    </xf>
    <xf borderId="31" fillId="5" fontId="26" numFmtId="167" xfId="0" applyAlignment="1" applyBorder="1" applyFont="1" applyNumberFormat="1">
      <alignment horizontal="center" readingOrder="0" vertical="center"/>
    </xf>
    <xf borderId="47" fillId="9" fontId="26" numFmtId="9" xfId="0" applyAlignment="1" applyBorder="1" applyFont="1" applyNumberFormat="1">
      <alignment horizontal="center" vertical="center"/>
    </xf>
    <xf borderId="21" fillId="8" fontId="25" numFmtId="9" xfId="0" applyAlignment="1" applyBorder="1" applyFont="1" applyNumberFormat="1">
      <alignment horizontal="center" readingOrder="0"/>
    </xf>
    <xf borderId="11" fillId="4" fontId="26" numFmtId="9" xfId="0" applyAlignment="1" applyBorder="1" applyFont="1" applyNumberFormat="1">
      <alignment horizontal="center" readingOrder="0" vertical="center"/>
    </xf>
    <xf borderId="21" fillId="0" fontId="20" numFmtId="9" xfId="0" applyAlignment="1" applyBorder="1" applyFont="1" applyNumberFormat="1">
      <alignment horizontal="center" readingOrder="0" vertical="center"/>
    </xf>
    <xf borderId="56" fillId="0" fontId="17" numFmtId="0" xfId="0" applyBorder="1" applyFont="1"/>
    <xf borderId="57" fillId="8" fontId="22" numFmtId="3" xfId="0" applyAlignment="1" applyBorder="1" applyFont="1" applyNumberFormat="1">
      <alignment horizontal="center" readingOrder="0" textRotation="90" vertical="center"/>
    </xf>
    <xf borderId="54" fillId="9" fontId="23" numFmtId="3" xfId="0" applyAlignment="1" applyBorder="1" applyFont="1" applyNumberFormat="1">
      <alignment horizontal="center" readingOrder="0" textRotation="90" vertical="center"/>
    </xf>
    <xf borderId="44" fillId="8" fontId="24" numFmtId="3" xfId="0" applyAlignment="1" applyBorder="1" applyFont="1" applyNumberFormat="1">
      <alignment horizontal="left" readingOrder="0" shrinkToFit="0" vertical="center" wrapText="1"/>
    </xf>
    <xf borderId="54" fillId="8" fontId="24" numFmtId="3" xfId="0" applyAlignment="1" applyBorder="1" applyFont="1" applyNumberFormat="1">
      <alignment horizontal="left" readingOrder="0" shrinkToFit="0" vertical="center" wrapText="1"/>
    </xf>
    <xf borderId="55" fillId="9" fontId="20" numFmtId="167" xfId="0" applyAlignment="1" applyBorder="1" applyFont="1" applyNumberFormat="1">
      <alignment horizontal="center" readingOrder="0" vertical="bottom"/>
    </xf>
    <xf borderId="44" fillId="8" fontId="25" numFmtId="167" xfId="0" applyAlignment="1" applyBorder="1" applyFont="1" applyNumberFormat="1">
      <alignment horizontal="center" readingOrder="0"/>
    </xf>
    <xf borderId="55" fillId="5" fontId="20" numFmtId="167" xfId="0" applyAlignment="1" applyBorder="1" applyFont="1" applyNumberFormat="1">
      <alignment horizontal="center" readingOrder="0" vertical="center"/>
    </xf>
    <xf borderId="44" fillId="0" fontId="20" numFmtId="167" xfId="0" applyAlignment="1" applyBorder="1" applyFont="1" applyNumberFormat="1">
      <alignment horizontal="center" readingOrder="0" vertical="center"/>
    </xf>
    <xf borderId="0" fillId="0" fontId="20" numFmtId="167" xfId="0" applyAlignment="1" applyFont="1" applyNumberFormat="1">
      <alignment horizontal="center" readingOrder="0" vertical="center"/>
    </xf>
    <xf borderId="0" fillId="9" fontId="26" numFmtId="167" xfId="0" applyAlignment="1" applyFont="1" applyNumberFormat="1">
      <alignment horizontal="center" readingOrder="0"/>
    </xf>
    <xf borderId="0" fillId="4" fontId="26" numFmtId="167" xfId="0" applyAlignment="1" applyFont="1" applyNumberFormat="1">
      <alignment horizontal="center" readingOrder="0" vertical="center"/>
    </xf>
    <xf borderId="47" fillId="9" fontId="26" numFmtId="167" xfId="0" applyAlignment="1" applyBorder="1" applyFont="1" applyNumberFormat="1">
      <alignment horizontal="center" readingOrder="0" vertical="center"/>
    </xf>
    <xf borderId="31" fillId="9" fontId="26" numFmtId="167" xfId="0" applyAlignment="1" applyBorder="1" applyFont="1" applyNumberFormat="1">
      <alignment horizontal="center"/>
    </xf>
    <xf borderId="31" fillId="8" fontId="25" numFmtId="167" xfId="0" applyAlignment="1" applyBorder="1" applyFont="1" applyNumberFormat="1">
      <alignment horizontal="center" readingOrder="0"/>
    </xf>
    <xf borderId="31" fillId="4" fontId="26" numFmtId="167" xfId="0" applyAlignment="1" applyBorder="1" applyFont="1" applyNumberFormat="1">
      <alignment horizontal="center" readingOrder="0" vertical="center"/>
    </xf>
    <xf borderId="49" fillId="9" fontId="26" numFmtId="167" xfId="0" applyAlignment="1" applyBorder="1" applyFont="1" applyNumberFormat="1">
      <alignment horizontal="center" readingOrder="0" vertical="center"/>
    </xf>
    <xf borderId="51" fillId="9" fontId="26" numFmtId="9" xfId="0" applyAlignment="1" applyBorder="1" applyFont="1" applyNumberFormat="1">
      <alignment horizontal="center"/>
    </xf>
    <xf borderId="58" fillId="6" fontId="30" numFmtId="3" xfId="0" applyAlignment="1" applyBorder="1" applyFont="1" applyNumberFormat="1">
      <alignment horizontal="center" readingOrder="0" textRotation="90" vertical="center"/>
    </xf>
    <xf borderId="11" fillId="4" fontId="31" numFmtId="3" xfId="0" applyAlignment="1" applyBorder="1" applyFont="1" applyNumberFormat="1">
      <alignment horizontal="center" readingOrder="0" textRotation="90" vertical="center"/>
    </xf>
    <xf borderId="55" fillId="8" fontId="28" numFmtId="3" xfId="0" applyAlignment="1" applyBorder="1" applyFont="1" applyNumberFormat="1">
      <alignment shrinkToFit="0" vertical="bottom" wrapText="0"/>
    </xf>
    <xf borderId="55" fillId="9" fontId="26" numFmtId="167" xfId="0" applyAlignment="1" applyBorder="1" applyFont="1" applyNumberFormat="1">
      <alignment horizontal="center"/>
    </xf>
    <xf borderId="59" fillId="4" fontId="26" numFmtId="167" xfId="0" applyAlignment="1" applyBorder="1" applyFont="1" applyNumberFormat="1">
      <alignment horizontal="center"/>
    </xf>
    <xf borderId="55" fillId="0" fontId="26" numFmtId="167" xfId="0" applyAlignment="1" applyBorder="1" applyFont="1" applyNumberFormat="1">
      <alignment horizontal="center" readingOrder="0"/>
    </xf>
    <xf borderId="44" fillId="0" fontId="26" numFmtId="167" xfId="0" applyAlignment="1" applyBorder="1" applyFont="1" applyNumberFormat="1">
      <alignment horizontal="center" readingOrder="0"/>
    </xf>
    <xf borderId="54" fillId="0" fontId="26" numFmtId="167" xfId="0" applyAlignment="1" applyBorder="1" applyFont="1" applyNumberFormat="1">
      <alignment horizontal="center" readingOrder="0"/>
    </xf>
    <xf borderId="44" fillId="5" fontId="26" numFmtId="167" xfId="0" applyAlignment="1" applyBorder="1" applyFont="1" applyNumberFormat="1">
      <alignment horizontal="center" vertical="center"/>
    </xf>
    <xf borderId="58" fillId="0" fontId="17" numFmtId="0" xfId="0" applyBorder="1" applyFont="1"/>
    <xf borderId="47" fillId="0" fontId="28" numFmtId="3" xfId="0" applyAlignment="1" applyBorder="1" applyFont="1" applyNumberFormat="1">
      <alignment vertical="bottom"/>
    </xf>
    <xf borderId="0" fillId="9" fontId="26" numFmtId="1" xfId="0" applyAlignment="1" applyFont="1" applyNumberFormat="1">
      <alignment horizontal="center" readingOrder="0" vertical="center"/>
    </xf>
    <xf borderId="60" fillId="4" fontId="26" numFmtId="1" xfId="0" applyAlignment="1" applyBorder="1" applyFont="1" applyNumberFormat="1">
      <alignment horizontal="center" readingOrder="0" vertical="center"/>
    </xf>
    <xf borderId="47" fillId="0" fontId="26" numFmtId="1" xfId="0" applyAlignment="1" applyBorder="1" applyFont="1" applyNumberFormat="1">
      <alignment horizontal="center" readingOrder="0"/>
    </xf>
    <xf borderId="0" fillId="0" fontId="26" numFmtId="1" xfId="0" applyAlignment="1" applyFont="1" applyNumberFormat="1">
      <alignment horizontal="center" readingOrder="0"/>
    </xf>
    <xf borderId="11" fillId="0" fontId="26" numFmtId="1" xfId="0" applyAlignment="1" applyBorder="1" applyFont="1" applyNumberFormat="1">
      <alignment horizontal="center" readingOrder="0"/>
    </xf>
    <xf borderId="49" fillId="9" fontId="28" numFmtId="168" xfId="0" applyAlignment="1" applyBorder="1" applyFont="1" applyNumberFormat="1">
      <alignment shrinkToFit="0" vertical="bottom" wrapText="0"/>
    </xf>
    <xf borderId="60" fillId="4" fontId="26" numFmtId="167" xfId="0" applyAlignment="1" applyBorder="1" applyFont="1" applyNumberFormat="1">
      <alignment horizontal="center" readingOrder="0" vertical="center"/>
    </xf>
    <xf borderId="49" fillId="0" fontId="26" numFmtId="167" xfId="0" applyAlignment="1" applyBorder="1" applyFont="1" applyNumberFormat="1">
      <alignment horizontal="center" readingOrder="0"/>
    </xf>
    <xf borderId="31" fillId="0" fontId="26" numFmtId="167" xfId="0" applyAlignment="1" applyBorder="1" applyFont="1" applyNumberFormat="1">
      <alignment horizontal="center" readingOrder="0"/>
    </xf>
    <xf borderId="35" fillId="0" fontId="26" numFmtId="167" xfId="0" applyAlignment="1" applyBorder="1" applyFont="1" applyNumberFormat="1">
      <alignment horizontal="center" readingOrder="0"/>
    </xf>
    <xf borderId="21" fillId="9" fontId="26" numFmtId="1" xfId="0" applyAlignment="1" applyBorder="1" applyFont="1" applyNumberFormat="1">
      <alignment horizontal="center" readingOrder="0" vertical="center"/>
    </xf>
    <xf borderId="61" fillId="4" fontId="26" numFmtId="1" xfId="0" applyAlignment="1" applyBorder="1" applyFont="1" applyNumberFormat="1">
      <alignment horizontal="center" readingOrder="0" vertical="center"/>
    </xf>
    <xf borderId="47" fillId="9" fontId="28" numFmtId="3" xfId="0" applyAlignment="1" applyBorder="1" applyFont="1" applyNumberFormat="1">
      <alignment shrinkToFit="0" vertical="bottom" wrapText="0"/>
    </xf>
    <xf borderId="0" fillId="9" fontId="26" numFmtId="167" xfId="0" applyAlignment="1" applyFont="1" applyNumberFormat="1">
      <alignment horizontal="center"/>
    </xf>
    <xf borderId="61" fillId="4" fontId="26" numFmtId="167" xfId="0" applyAlignment="1" applyBorder="1" applyFont="1" applyNumberFormat="1">
      <alignment horizontal="center" readingOrder="0" vertical="center"/>
    </xf>
    <xf borderId="47" fillId="0" fontId="26" numFmtId="167" xfId="0" applyAlignment="1" applyBorder="1" applyFont="1" applyNumberFormat="1">
      <alignment horizontal="center" readingOrder="0"/>
    </xf>
    <xf borderId="0" fillId="0" fontId="26" numFmtId="167" xfId="0" applyAlignment="1" applyFont="1" applyNumberFormat="1">
      <alignment horizontal="center" readingOrder="0"/>
    </xf>
    <xf borderId="11" fillId="0" fontId="26" numFmtId="167" xfId="0" applyAlignment="1" applyBorder="1" applyFont="1" applyNumberFormat="1">
      <alignment horizontal="center" readingOrder="0"/>
    </xf>
    <xf borderId="49" fillId="9" fontId="28" numFmtId="169" xfId="0" applyAlignment="1" applyBorder="1" applyFont="1" applyNumberFormat="1">
      <alignment shrinkToFit="0" vertical="bottom" wrapText="0"/>
    </xf>
    <xf borderId="31" fillId="9" fontId="26" numFmtId="9" xfId="0" applyAlignment="1" applyBorder="1" applyFont="1" applyNumberFormat="1">
      <alignment horizontal="center"/>
    </xf>
    <xf borderId="61" fillId="4" fontId="26" numFmtId="9" xfId="0" applyAlignment="1" applyBorder="1" applyFont="1" applyNumberFormat="1">
      <alignment horizontal="center" readingOrder="0" vertical="center"/>
    </xf>
    <xf borderId="49" fillId="0" fontId="26" numFmtId="9" xfId="0" applyAlignment="1" applyBorder="1" applyFont="1" applyNumberFormat="1">
      <alignment horizontal="center" readingOrder="0"/>
    </xf>
    <xf borderId="31" fillId="0" fontId="26" numFmtId="9" xfId="0" applyAlignment="1" applyBorder="1" applyFont="1" applyNumberFormat="1">
      <alignment horizontal="center" readingOrder="0"/>
    </xf>
    <xf borderId="35" fillId="0" fontId="26" numFmtId="9" xfId="0" applyAlignment="1" applyBorder="1" applyFont="1" applyNumberFormat="1">
      <alignment horizontal="center" readingOrder="0"/>
    </xf>
    <xf borderId="31" fillId="9" fontId="26" numFmtId="9" xfId="0" applyAlignment="1" applyBorder="1" applyFont="1" applyNumberFormat="1">
      <alignment horizontal="center" readingOrder="0" vertical="center"/>
    </xf>
    <xf borderId="0" fillId="8" fontId="26" numFmtId="169" xfId="0" applyAlignment="1" applyFont="1" applyNumberFormat="1">
      <alignment horizontal="center" readingOrder="0" shrinkToFit="0" vertical="center" wrapText="1"/>
    </xf>
    <xf borderId="47" fillId="8" fontId="28" numFmtId="3" xfId="0" applyAlignment="1" applyBorder="1" applyFont="1" applyNumberFormat="1">
      <alignment shrinkToFit="0" vertical="bottom" wrapText="0"/>
    </xf>
    <xf borderId="21" fillId="9" fontId="26" numFmtId="1" xfId="0" applyAlignment="1" applyBorder="1" applyFont="1" applyNumberFormat="1">
      <alignment horizontal="center"/>
    </xf>
    <xf borderId="0" fillId="9" fontId="28" numFmtId="3" xfId="0" applyAlignment="1" applyFont="1" applyNumberFormat="1">
      <alignment shrinkToFit="0" vertical="bottom" wrapText="0"/>
    </xf>
    <xf borderId="62" fillId="0" fontId="17" numFmtId="0" xfId="0" applyBorder="1" applyFont="1"/>
    <xf borderId="47" fillId="5" fontId="28" numFmtId="3" xfId="0" applyAlignment="1" applyBorder="1" applyFont="1" applyNumberFormat="1">
      <alignment shrinkToFit="0" vertical="bottom" wrapText="0"/>
    </xf>
    <xf borderId="47" fillId="0" fontId="26" numFmtId="9" xfId="0" applyAlignment="1" applyBorder="1" applyFont="1" applyNumberFormat="1">
      <alignment horizontal="center" readingOrder="0"/>
    </xf>
    <xf borderId="0" fillId="0" fontId="26" numFmtId="9" xfId="0" applyAlignment="1" applyFont="1" applyNumberFormat="1">
      <alignment horizontal="center" readingOrder="0"/>
    </xf>
    <xf borderId="11" fillId="0" fontId="26" numFmtId="9" xfId="0" applyAlignment="1" applyBorder="1" applyFont="1" applyNumberFormat="1">
      <alignment horizontal="center" readingOrder="0"/>
    </xf>
    <xf borderId="11" fillId="4" fontId="31" numFmtId="170" xfId="0" applyAlignment="1" applyBorder="1" applyFont="1" applyNumberFormat="1">
      <alignment horizontal="center" readingOrder="0" textRotation="90" vertical="center"/>
    </xf>
    <xf borderId="55" fillId="9" fontId="26" numFmtId="1" xfId="0" applyAlignment="1" applyBorder="1" applyFont="1" applyNumberFormat="1">
      <alignment horizontal="center" readingOrder="0" vertical="center"/>
    </xf>
    <xf borderId="63" fillId="4" fontId="26" numFmtId="1" xfId="0" applyAlignment="1" applyBorder="1" applyFont="1" applyNumberFormat="1">
      <alignment horizontal="center" readingOrder="0" vertical="center"/>
    </xf>
    <xf borderId="55" fillId="0" fontId="26" numFmtId="1" xfId="0" applyAlignment="1" applyBorder="1" applyFont="1" applyNumberFormat="1">
      <alignment horizontal="center" readingOrder="0"/>
    </xf>
    <xf borderId="44" fillId="0" fontId="26" numFmtId="1" xfId="0" applyAlignment="1" applyBorder="1" applyFont="1" applyNumberFormat="1">
      <alignment horizontal="center" readingOrder="0"/>
    </xf>
    <xf borderId="54" fillId="0" fontId="26" numFmtId="1" xfId="0" applyAlignment="1" applyBorder="1" applyFont="1" applyNumberFormat="1">
      <alignment horizontal="center" readingOrder="0"/>
    </xf>
    <xf borderId="44" fillId="9" fontId="26" numFmtId="1" xfId="0" applyAlignment="1" applyBorder="1" applyFont="1" applyNumberFormat="1">
      <alignment horizontal="center" readingOrder="0" vertical="center"/>
    </xf>
    <xf borderId="0" fillId="0" fontId="27" numFmtId="170" xfId="0" applyAlignment="1" applyFont="1" applyNumberFormat="1">
      <alignment horizontal="center" readingOrder="0" shrinkToFit="0" vertical="center" wrapText="1"/>
    </xf>
    <xf borderId="47" fillId="8" fontId="26" numFmtId="170" xfId="0" applyAlignment="1" applyBorder="1" applyFont="1" applyNumberFormat="1">
      <alignment horizontal="center" readingOrder="0" shrinkToFit="0" vertical="center" wrapText="1"/>
    </xf>
    <xf borderId="0" fillId="8" fontId="26" numFmtId="170" xfId="0" applyAlignment="1" applyFont="1" applyNumberFormat="1">
      <alignment horizontal="center" readingOrder="0" shrinkToFit="0" vertical="center" wrapText="1"/>
    </xf>
    <xf borderId="49" fillId="5" fontId="28" numFmtId="3" xfId="0" applyAlignment="1" applyBorder="1" applyFont="1" applyNumberFormat="1">
      <alignment shrinkToFit="0" vertical="bottom" wrapText="0"/>
    </xf>
    <xf borderId="47" fillId="9" fontId="26" numFmtId="9" xfId="0" applyAlignment="1" applyBorder="1" applyFont="1" applyNumberFormat="1">
      <alignment horizontal="center" readingOrder="0" vertical="center"/>
    </xf>
    <xf borderId="42" fillId="9" fontId="26" numFmtId="1" xfId="0" applyAlignment="1" applyBorder="1" applyFont="1" applyNumberFormat="1">
      <alignment horizontal="center" readingOrder="0" vertical="center"/>
    </xf>
    <xf borderId="42" fillId="0" fontId="26" numFmtId="1" xfId="0" applyAlignment="1" applyBorder="1" applyFont="1" applyNumberFormat="1">
      <alignment horizontal="center" readingOrder="0"/>
    </xf>
    <xf borderId="21" fillId="0" fontId="26" numFmtId="1" xfId="0" applyAlignment="1" applyBorder="1" applyFont="1" applyNumberFormat="1">
      <alignment horizontal="center" readingOrder="0"/>
    </xf>
    <xf borderId="25" fillId="0" fontId="26" numFmtId="1" xfId="0" applyAlignment="1" applyBorder="1" applyFont="1" applyNumberFormat="1">
      <alignment horizontal="center" readingOrder="0"/>
    </xf>
    <xf borderId="21" fillId="5" fontId="26" numFmtId="1" xfId="0" applyAlignment="1" applyBorder="1" applyFont="1" applyNumberFormat="1">
      <alignment horizontal="center" readingOrder="0" vertical="center"/>
    </xf>
    <xf borderId="21" fillId="0" fontId="27" numFmtId="170" xfId="0" applyAlignment="1" applyBorder="1" applyFont="1" applyNumberFormat="1">
      <alignment horizontal="center" readingOrder="0" shrinkToFit="0" vertical="center" wrapText="1"/>
    </xf>
    <xf borderId="63" fillId="4" fontId="26" numFmtId="9" xfId="0" applyAlignment="1" applyBorder="1" applyFont="1" applyNumberFormat="1">
      <alignment horizontal="center" readingOrder="0" vertical="center"/>
    </xf>
    <xf borderId="63" fillId="4" fontId="26" numFmtId="167" xfId="0" applyAlignment="1" applyBorder="1" applyFont="1" applyNumberFormat="1">
      <alignment horizontal="center" readingOrder="0" vertical="center"/>
    </xf>
    <xf borderId="0" fillId="4" fontId="26" numFmtId="9" xfId="0" applyAlignment="1" applyFont="1" applyNumberFormat="1">
      <alignment horizontal="center" readingOrder="0" vertical="center"/>
    </xf>
    <xf borderId="42" fillId="0" fontId="26" numFmtId="9" xfId="0" applyAlignment="1" applyBorder="1" applyFont="1" applyNumberFormat="1">
      <alignment horizontal="center" readingOrder="0"/>
    </xf>
    <xf borderId="21" fillId="0" fontId="26" numFmtId="9" xfId="0" applyAlignment="1" applyBorder="1" applyFont="1" applyNumberFormat="1">
      <alignment horizontal="center" readingOrder="0"/>
    </xf>
    <xf borderId="25" fillId="0" fontId="26" numFmtId="9" xfId="0" applyAlignment="1" applyBorder="1" applyFont="1" applyNumberFormat="1">
      <alignment horizontal="center" readingOrder="0"/>
    </xf>
    <xf borderId="47" fillId="5" fontId="28" numFmtId="0" xfId="0" applyAlignment="1" applyBorder="1" applyFont="1">
      <alignment horizontal="left" readingOrder="0" shrinkToFit="0" vertical="center" wrapText="1"/>
    </xf>
    <xf borderId="64" fillId="0" fontId="17" numFmtId="0" xfId="0" applyBorder="1" applyFont="1"/>
    <xf borderId="39" fillId="5" fontId="28" numFmtId="0" xfId="0" applyAlignment="1" applyBorder="1" applyFont="1">
      <alignment horizontal="left" readingOrder="0" shrinkToFit="0" vertical="center" wrapText="1"/>
    </xf>
    <xf borderId="39" fillId="9" fontId="26" numFmtId="9" xfId="0" applyAlignment="1" applyBorder="1" applyFont="1" applyNumberFormat="1">
      <alignment horizontal="center" readingOrder="0" vertical="center"/>
    </xf>
    <xf borderId="39" fillId="8" fontId="25" numFmtId="9" xfId="0" applyAlignment="1" applyBorder="1" applyFont="1" applyNumberFormat="1">
      <alignment horizontal="center" readingOrder="0"/>
    </xf>
    <xf borderId="39" fillId="4" fontId="26" numFmtId="9" xfId="0" applyAlignment="1" applyBorder="1" applyFont="1" applyNumberFormat="1">
      <alignment horizontal="center" readingOrder="0" vertical="center"/>
    </xf>
    <xf borderId="65" fillId="0" fontId="26" numFmtId="9" xfId="0" applyAlignment="1" applyBorder="1" applyFont="1" applyNumberFormat="1">
      <alignment horizontal="center" readingOrder="0"/>
    </xf>
    <xf borderId="39" fillId="0" fontId="26" numFmtId="9" xfId="0" applyAlignment="1" applyBorder="1" applyFont="1" applyNumberFormat="1">
      <alignment horizontal="center" readingOrder="0"/>
    </xf>
    <xf borderId="40" fillId="0" fontId="26" numFmtId="9" xfId="0" applyAlignment="1" applyBorder="1" applyFont="1" applyNumberFormat="1">
      <alignment horizontal="center" readingOrder="0"/>
    </xf>
    <xf borderId="39" fillId="5" fontId="26" numFmtId="9" xfId="0" applyAlignment="1" applyBorder="1" applyFont="1" applyNumberFormat="1">
      <alignment horizontal="center" readingOrder="0" vertical="center"/>
    </xf>
    <xf borderId="39" fillId="0" fontId="20" numFmtId="9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6">
    <dxf>
      <font>
        <b/>
        <color rgb="FFFBD604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k.yandex.ru/i/SoTBcYy2VzHcAg" TargetMode="External"/><Relationship Id="rId2" Type="http://schemas.openxmlformats.org/officeDocument/2006/relationships/hyperlink" Target="https://disk.yandex.ru/i/xjePy0AbXsoqYg" TargetMode="External"/><Relationship Id="rId3" Type="http://schemas.openxmlformats.org/officeDocument/2006/relationships/hyperlink" Target="https://disk.yandex.ru/i/nEwQM6fcyWabvQ" TargetMode="External"/><Relationship Id="rId4" Type="http://schemas.openxmlformats.org/officeDocument/2006/relationships/hyperlink" Target="https://disk.yandex.ru/i/BRJF2RUiK3oC7g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2.63"/>
    <col customWidth="1" min="3" max="3" width="37.63"/>
    <col customWidth="1" min="4" max="4" width="3.5"/>
  </cols>
  <sheetData>
    <row r="1">
      <c r="A1" s="1"/>
      <c r="B1" s="2"/>
      <c r="C1" s="1"/>
      <c r="D1" s="1"/>
    </row>
    <row r="2" ht="26.25" customHeight="1">
      <c r="A2" s="3"/>
      <c r="B2" s="4" t="s">
        <v>0</v>
      </c>
      <c r="C2" s="5" t="s">
        <v>1</v>
      </c>
      <c r="D2" s="3"/>
    </row>
    <row r="3">
      <c r="A3" s="6"/>
      <c r="B3" s="7" t="s">
        <v>2</v>
      </c>
      <c r="C3" s="8" t="s">
        <v>3</v>
      </c>
      <c r="D3" s="9"/>
    </row>
    <row r="4">
      <c r="A4" s="1"/>
      <c r="B4" s="10"/>
      <c r="C4" s="11"/>
      <c r="D4" s="1"/>
    </row>
    <row r="5">
      <c r="A5" s="6"/>
      <c r="B5" s="7" t="s">
        <v>4</v>
      </c>
      <c r="C5" s="12" t="s">
        <v>5</v>
      </c>
      <c r="D5" s="9"/>
    </row>
    <row r="6">
      <c r="A6" s="1"/>
      <c r="B6" s="10"/>
      <c r="C6" s="11"/>
      <c r="D6" s="1"/>
    </row>
    <row r="7">
      <c r="A7" s="6"/>
      <c r="B7" s="7" t="s">
        <v>6</v>
      </c>
      <c r="C7" s="13" t="s">
        <v>7</v>
      </c>
      <c r="D7" s="9"/>
    </row>
    <row r="8">
      <c r="A8" s="1"/>
      <c r="B8" s="14"/>
      <c r="C8" s="11"/>
      <c r="D8" s="1"/>
    </row>
    <row r="9">
      <c r="A9" s="6"/>
      <c r="B9" s="7" t="s">
        <v>8</v>
      </c>
      <c r="C9" s="13" t="s">
        <v>9</v>
      </c>
      <c r="D9" s="9"/>
    </row>
    <row r="10">
      <c r="A10" s="1"/>
      <c r="B10" s="14"/>
      <c r="C10" s="11"/>
      <c r="D10" s="1"/>
    </row>
    <row r="11">
      <c r="A11" s="6"/>
      <c r="B11" s="7" t="s">
        <v>10</v>
      </c>
      <c r="C11" s="12" t="s">
        <v>11</v>
      </c>
      <c r="D11" s="9"/>
    </row>
    <row r="12">
      <c r="A12" s="1"/>
      <c r="B12" s="15"/>
      <c r="C12" s="16"/>
      <c r="D12" s="1"/>
    </row>
  </sheetData>
  <hyperlinks>
    <hyperlink r:id="rId1" ref="C5"/>
    <hyperlink r:id="rId2" ref="C7"/>
    <hyperlink r:id="rId3" ref="C9"/>
    <hyperlink r:id="rId4" ref="C11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xSplit="6.0" ySplit="4.0" topLeftCell="G5" activePane="bottomRight" state="frozen"/>
      <selection activeCell="G1" sqref="G1" pane="topRight"/>
      <selection activeCell="A5" sqref="A5" pane="bottomLeft"/>
      <selection activeCell="G5" sqref="G5" pane="bottomRight"/>
    </sheetView>
  </sheetViews>
  <sheetFormatPr customHeight="1" defaultColWidth="12.63" defaultRowHeight="15.75" outlineLevelCol="1"/>
  <cols>
    <col customWidth="1" min="1" max="1" width="5.38"/>
    <col customWidth="1" min="2" max="2" width="3.88"/>
    <col customWidth="1" min="3" max="3" width="22.63"/>
    <col customWidth="1" min="4" max="4" width="11.75"/>
    <col customWidth="1" min="5" max="6" width="13.13" outlineLevel="1"/>
    <col customWidth="1" min="7" max="7" width="1.25"/>
    <col customWidth="1" min="8" max="14" width="10.5" outlineLevel="1"/>
    <col customWidth="1" min="15" max="15" width="12.63"/>
    <col customWidth="1" min="16" max="16" width="12.13"/>
    <col customWidth="1" min="17" max="18" width="14.13"/>
    <col customWidth="1" min="19" max="20" width="5.5" outlineLevel="1"/>
  </cols>
  <sheetData>
    <row r="1" ht="3.0" customHeight="1">
      <c r="A1" s="17">
        <v>13.0</v>
      </c>
      <c r="B1" s="18">
        <v>6.0</v>
      </c>
      <c r="C1" s="19"/>
      <c r="D1" s="20"/>
      <c r="E1" s="21"/>
      <c r="F1" s="22"/>
      <c r="G1" s="23"/>
      <c r="H1" s="24"/>
      <c r="I1" s="25"/>
      <c r="J1" s="25"/>
      <c r="K1" s="25"/>
      <c r="L1" s="25"/>
      <c r="M1" s="25"/>
      <c r="N1" s="26"/>
      <c r="O1" s="27"/>
      <c r="Q1" s="28"/>
      <c r="S1" s="27"/>
      <c r="T1" s="27"/>
    </row>
    <row r="2" ht="8.25" customHeight="1">
      <c r="A2" s="29" t="str">
        <f>IF(A3="Январь","01.01.2024",IF(A3="Февраль","01.02.2024",IF(A3="Март","01.03.2024",IF(A3="Апрель","01.04.2024",IF(A3="Май","01.05.2024",IF(A3="Июнь","01.06.2024",IF(A3="Июль","01.07.2024",IF(A3="Август","01.08.2024",IF(A3="Сентябрь","01.09.2024",IF(A3="Октябрь","01.10.2024",IF(A3="Ноябрь","01.11.2024",IF(A3="Декабрь","01.12.2024"))))))))))))</f>
        <v>01.01.2024</v>
      </c>
      <c r="B2" s="30">
        <f>A2+8-WEEKDAY(A2,2)</f>
        <v>45299</v>
      </c>
      <c r="C2" s="31"/>
      <c r="D2" s="32">
        <f>COUNTIFS($H$3:$R$3,"&gt;"&amp;EOMONTH($A$2,-1),$H$3:$R$3,"&lt;="&amp;EOMONTH($A$2,0))</f>
        <v>4</v>
      </c>
      <c r="E2" s="32">
        <f>COUNTIFS($H$3:$N$3,"&gt;"&amp;EOMONTH($A$2,-1),$H$3:$N$3,"&lt;="&amp;EOMONTH($A$2,0))</f>
        <v>4</v>
      </c>
      <c r="F2" s="33">
        <f>COUNTIFS(#REF!,"&gt;"&amp;EOMONTH($A$2,-1),#REF!,"&lt;="&amp;EOMONTH($A$2,0))</f>
        <v>0</v>
      </c>
      <c r="G2" s="34"/>
      <c r="H2" s="35"/>
      <c r="I2" s="36"/>
      <c r="J2" s="36"/>
      <c r="K2" s="36"/>
      <c r="L2" s="36"/>
      <c r="M2" s="36"/>
      <c r="N2" s="37"/>
      <c r="O2" s="38"/>
      <c r="P2" s="38"/>
      <c r="Q2" s="39"/>
      <c r="R2" s="40"/>
      <c r="S2" s="41"/>
      <c r="T2" s="41"/>
    </row>
    <row r="3" ht="23.25" customHeight="1">
      <c r="A3" s="42" t="s">
        <v>12</v>
      </c>
      <c r="B3" s="43"/>
      <c r="C3" s="43"/>
      <c r="D3" s="44"/>
      <c r="E3" s="45" t="s">
        <v>13</v>
      </c>
      <c r="F3" s="46"/>
      <c r="G3" s="47"/>
      <c r="H3" s="48">
        <f>B2-10</f>
        <v>45289</v>
      </c>
      <c r="I3" s="49">
        <f t="shared" ref="I3:N3" si="1">H3+1</f>
        <v>45290</v>
      </c>
      <c r="J3" s="49">
        <f t="shared" si="1"/>
        <v>45291</v>
      </c>
      <c r="K3" s="49">
        <f t="shared" si="1"/>
        <v>45292</v>
      </c>
      <c r="L3" s="49">
        <f t="shared" si="1"/>
        <v>45293</v>
      </c>
      <c r="M3" s="49">
        <f t="shared" si="1"/>
        <v>45294</v>
      </c>
      <c r="N3" s="49">
        <f t="shared" si="1"/>
        <v>45295</v>
      </c>
      <c r="O3" s="50" t="str">
        <f>"[ 1 ] Неделя "&amp;DAY(H3)&amp;" - "&amp;DAY(N3)</f>
        <v>[ 1 ] Неделя 29 - 4</v>
      </c>
      <c r="P3" s="51"/>
      <c r="Q3" s="51"/>
      <c r="R3" s="52"/>
      <c r="S3" s="53" t="s">
        <v>14</v>
      </c>
      <c r="T3" s="53" t="s">
        <v>15</v>
      </c>
    </row>
    <row r="4">
      <c r="A4" s="54"/>
      <c r="B4" s="55"/>
      <c r="C4" s="55"/>
      <c r="D4" s="56"/>
      <c r="E4" s="57" t="s">
        <v>16</v>
      </c>
      <c r="F4" s="58" t="s">
        <v>14</v>
      </c>
      <c r="G4" s="59"/>
      <c r="H4" s="60"/>
      <c r="I4" s="61"/>
      <c r="J4" s="61"/>
      <c r="K4" s="61"/>
      <c r="L4" s="61"/>
      <c r="M4" s="61"/>
      <c r="N4" s="61"/>
      <c r="O4" s="62" t="s">
        <v>16</v>
      </c>
      <c r="P4" s="63" t="s">
        <v>14</v>
      </c>
      <c r="Q4" s="64" t="s">
        <v>17</v>
      </c>
      <c r="R4" s="65"/>
    </row>
    <row r="5">
      <c r="A5" s="66" t="s">
        <v>18</v>
      </c>
      <c r="B5" s="67" t="s">
        <v>19</v>
      </c>
      <c r="C5" s="68" t="s">
        <v>20</v>
      </c>
      <c r="D5" s="69"/>
      <c r="E5" s="70">
        <v>11.0</v>
      </c>
      <c r="F5" s="71">
        <f t="shared" ref="F5:F80" si="2">SUMIF(H$3:N$4, "&gt;="&amp;A$2,H5:N5)</f>
        <v>4</v>
      </c>
      <c r="G5" s="72"/>
      <c r="H5" s="73">
        <v>1.0</v>
      </c>
      <c r="I5" s="73">
        <v>1.0</v>
      </c>
      <c r="J5" s="73">
        <v>1.0</v>
      </c>
      <c r="K5" s="73">
        <v>1.0</v>
      </c>
      <c r="L5" s="73">
        <v>1.0</v>
      </c>
      <c r="M5" s="73">
        <v>1.0</v>
      </c>
      <c r="N5" s="73">
        <v>1.0</v>
      </c>
      <c r="O5" s="74">
        <v>22.0</v>
      </c>
      <c r="P5" s="75">
        <f>SUM(H$5:N$5)</f>
        <v>7</v>
      </c>
      <c r="Q5" s="76"/>
      <c r="R5" s="77"/>
      <c r="S5" s="78">
        <v>1.0</v>
      </c>
      <c r="T5" s="79">
        <v>1.0</v>
      </c>
    </row>
    <row r="6">
      <c r="A6" s="80"/>
      <c r="B6" s="77"/>
      <c r="C6" s="81" t="s">
        <v>21</v>
      </c>
      <c r="D6" s="77"/>
      <c r="E6" s="82"/>
      <c r="F6" s="83">
        <f t="shared" si="2"/>
        <v>0</v>
      </c>
      <c r="G6" s="84"/>
      <c r="H6" s="85"/>
      <c r="I6" s="85"/>
      <c r="J6" s="85"/>
      <c r="K6" s="85"/>
      <c r="L6" s="85"/>
      <c r="M6" s="85"/>
      <c r="N6" s="85"/>
      <c r="O6" s="86"/>
      <c r="P6" s="87">
        <f t="shared" ref="P6:P19" si="3">SUM(H6:N6)</f>
        <v>0</v>
      </c>
      <c r="R6" s="77"/>
      <c r="S6" s="78"/>
      <c r="T6" s="79"/>
    </row>
    <row r="7">
      <c r="A7" s="80"/>
      <c r="B7" s="77"/>
      <c r="C7" s="88" t="s">
        <v>22</v>
      </c>
      <c r="D7" s="77"/>
      <c r="E7" s="89"/>
      <c r="F7" s="90">
        <f t="shared" si="2"/>
        <v>0</v>
      </c>
      <c r="G7" s="91"/>
      <c r="H7" s="92"/>
      <c r="I7" s="92"/>
      <c r="J7" s="92"/>
      <c r="K7" s="92"/>
      <c r="L7" s="92"/>
      <c r="M7" s="92"/>
      <c r="N7" s="93"/>
      <c r="O7" s="94"/>
      <c r="P7" s="95">
        <f t="shared" si="3"/>
        <v>0</v>
      </c>
      <c r="R7" s="77"/>
      <c r="S7" s="96"/>
      <c r="T7" s="97"/>
    </row>
    <row r="8">
      <c r="A8" s="80"/>
      <c r="B8" s="77"/>
      <c r="C8" s="98" t="s">
        <v>23</v>
      </c>
      <c r="D8" s="69"/>
      <c r="E8" s="99"/>
      <c r="F8" s="83">
        <f t="shared" si="2"/>
        <v>0</v>
      </c>
      <c r="G8" s="84"/>
      <c r="H8" s="100"/>
      <c r="I8" s="100"/>
      <c r="J8" s="100"/>
      <c r="K8" s="100"/>
      <c r="L8" s="100"/>
      <c r="M8" s="100"/>
      <c r="N8" s="100"/>
      <c r="O8" s="101"/>
      <c r="P8" s="87">
        <f t="shared" si="3"/>
        <v>0</v>
      </c>
      <c r="Q8" s="102"/>
      <c r="R8" s="69"/>
      <c r="S8" s="78"/>
      <c r="T8" s="79">
        <v>1.0</v>
      </c>
    </row>
    <row r="9">
      <c r="A9" s="80"/>
      <c r="B9" s="77"/>
      <c r="C9" s="103" t="s">
        <v>24</v>
      </c>
      <c r="D9" s="77"/>
      <c r="E9" s="104"/>
      <c r="F9" s="105">
        <f t="shared" si="2"/>
        <v>0</v>
      </c>
      <c r="G9" s="106"/>
      <c r="H9" s="107"/>
      <c r="I9" s="107"/>
      <c r="J9" s="107"/>
      <c r="K9" s="107"/>
      <c r="L9" s="107"/>
      <c r="M9" s="107"/>
      <c r="N9" s="108"/>
      <c r="O9" s="94"/>
      <c r="P9" s="109">
        <f t="shared" si="3"/>
        <v>0</v>
      </c>
      <c r="R9" s="77"/>
      <c r="S9" s="78"/>
      <c r="T9" s="79"/>
    </row>
    <row r="10">
      <c r="A10" s="80"/>
      <c r="B10" s="77"/>
      <c r="C10" s="110" t="s">
        <v>25</v>
      </c>
      <c r="D10" s="60"/>
      <c r="E10" s="111"/>
      <c r="F10" s="112">
        <f t="shared" si="2"/>
        <v>0</v>
      </c>
      <c r="G10" s="113"/>
      <c r="H10" s="114"/>
      <c r="I10" s="114"/>
      <c r="J10" s="114"/>
      <c r="K10" s="114"/>
      <c r="L10" s="114"/>
      <c r="M10" s="114"/>
      <c r="N10" s="115"/>
      <c r="O10" s="116"/>
      <c r="P10" s="117">
        <f t="shared" si="3"/>
        <v>0</v>
      </c>
      <c r="Q10" s="55"/>
      <c r="R10" s="60"/>
      <c r="S10" s="96"/>
      <c r="T10" s="118"/>
    </row>
    <row r="11">
      <c r="A11" s="80"/>
      <c r="B11" s="77"/>
      <c r="C11" s="119" t="s">
        <v>26</v>
      </c>
      <c r="D11" s="77"/>
      <c r="E11" s="99"/>
      <c r="F11" s="120">
        <f t="shared" si="2"/>
        <v>0</v>
      </c>
      <c r="G11" s="121"/>
      <c r="H11" s="100"/>
      <c r="I11" s="100"/>
      <c r="J11" s="100"/>
      <c r="K11" s="100"/>
      <c r="L11" s="100"/>
      <c r="M11" s="100"/>
      <c r="N11" s="100"/>
      <c r="O11" s="101"/>
      <c r="P11" s="87">
        <f t="shared" si="3"/>
        <v>0</v>
      </c>
      <c r="Q11" s="76"/>
      <c r="R11" s="77"/>
      <c r="S11" s="78"/>
      <c r="T11" s="79">
        <v>1.0</v>
      </c>
    </row>
    <row r="12">
      <c r="A12" s="80"/>
      <c r="B12" s="77"/>
      <c r="C12" s="103" t="s">
        <v>27</v>
      </c>
      <c r="D12" s="77"/>
      <c r="E12" s="104"/>
      <c r="F12" s="105">
        <f t="shared" si="2"/>
        <v>7</v>
      </c>
      <c r="G12" s="122"/>
      <c r="H12" s="123"/>
      <c r="I12" s="123"/>
      <c r="J12" s="123"/>
      <c r="K12" s="123"/>
      <c r="L12" s="123">
        <v>7.0</v>
      </c>
      <c r="M12" s="123"/>
      <c r="N12" s="124"/>
      <c r="O12" s="94"/>
      <c r="P12" s="109">
        <f t="shared" si="3"/>
        <v>7</v>
      </c>
      <c r="R12" s="77"/>
      <c r="S12" s="78"/>
      <c r="T12" s="79"/>
    </row>
    <row r="13">
      <c r="A13" s="80"/>
      <c r="B13" s="77"/>
      <c r="C13" s="125" t="s">
        <v>28</v>
      </c>
      <c r="D13" s="77"/>
      <c r="E13" s="126"/>
      <c r="F13" s="112">
        <f t="shared" si="2"/>
        <v>0</v>
      </c>
      <c r="G13" s="127"/>
      <c r="H13" s="128"/>
      <c r="I13" s="128"/>
      <c r="J13" s="128"/>
      <c r="K13" s="128"/>
      <c r="L13" s="128"/>
      <c r="M13" s="128"/>
      <c r="N13" s="129"/>
      <c r="O13" s="116"/>
      <c r="P13" s="130">
        <f t="shared" si="3"/>
        <v>0</v>
      </c>
      <c r="Q13" s="131"/>
      <c r="R13" s="132"/>
      <c r="S13" s="78"/>
      <c r="T13" s="79"/>
    </row>
    <row r="14">
      <c r="A14" s="80"/>
      <c r="B14" s="133" t="s">
        <v>29</v>
      </c>
      <c r="C14" s="134" t="s">
        <v>30</v>
      </c>
      <c r="D14" s="135"/>
      <c r="E14" s="99"/>
      <c r="F14" s="136">
        <f t="shared" si="2"/>
        <v>0</v>
      </c>
      <c r="G14" s="137"/>
      <c r="H14" s="138"/>
      <c r="I14" s="139"/>
      <c r="J14" s="139"/>
      <c r="K14" s="139"/>
      <c r="L14" s="139"/>
      <c r="M14" s="139"/>
      <c r="N14" s="140"/>
      <c r="O14" s="141"/>
      <c r="P14" s="142">
        <f t="shared" si="3"/>
        <v>0</v>
      </c>
      <c r="Q14" s="143"/>
      <c r="R14" s="77"/>
      <c r="S14" s="79"/>
      <c r="T14" s="79">
        <v>1.0</v>
      </c>
    </row>
    <row r="15">
      <c r="A15" s="80"/>
      <c r="B15" s="77"/>
      <c r="C15" s="144" t="s">
        <v>31</v>
      </c>
      <c r="D15" s="77"/>
      <c r="E15" s="99"/>
      <c r="F15" s="83">
        <f t="shared" si="2"/>
        <v>0</v>
      </c>
      <c r="G15" s="145"/>
      <c r="H15" s="146"/>
      <c r="I15" s="85"/>
      <c r="J15" s="85"/>
      <c r="K15" s="85"/>
      <c r="L15" s="85"/>
      <c r="M15" s="85"/>
      <c r="N15" s="147"/>
      <c r="O15" s="148"/>
      <c r="P15" s="87">
        <f t="shared" si="3"/>
        <v>0</v>
      </c>
      <c r="R15" s="77"/>
      <c r="S15" s="79"/>
      <c r="T15" s="79"/>
    </row>
    <row r="16">
      <c r="A16" s="80"/>
      <c r="B16" s="77"/>
      <c r="C16" s="149" t="s">
        <v>32</v>
      </c>
      <c r="D16" s="60"/>
      <c r="E16" s="150"/>
      <c r="F16" s="151">
        <f t="shared" si="2"/>
        <v>0</v>
      </c>
      <c r="G16" s="152"/>
      <c r="H16" s="114"/>
      <c r="I16" s="114"/>
      <c r="J16" s="114"/>
      <c r="K16" s="114"/>
      <c r="L16" s="114"/>
      <c r="M16" s="114"/>
      <c r="N16" s="115"/>
      <c r="O16" s="153"/>
      <c r="P16" s="130">
        <f t="shared" si="3"/>
        <v>0</v>
      </c>
      <c r="Q16" s="55"/>
      <c r="R16" s="60"/>
      <c r="S16" s="79"/>
      <c r="T16" s="79"/>
    </row>
    <row r="17">
      <c r="A17" s="80"/>
      <c r="B17" s="77"/>
      <c r="C17" s="154" t="s">
        <v>33</v>
      </c>
      <c r="D17" s="77"/>
      <c r="E17" s="82"/>
      <c r="F17" s="83">
        <f t="shared" si="2"/>
        <v>4</v>
      </c>
      <c r="G17" s="155"/>
      <c r="H17" s="156">
        <v>1.0</v>
      </c>
      <c r="I17" s="100">
        <v>1.0</v>
      </c>
      <c r="J17" s="100">
        <v>1.0</v>
      </c>
      <c r="K17" s="100">
        <v>1.0</v>
      </c>
      <c r="L17" s="100">
        <v>1.0</v>
      </c>
      <c r="M17" s="100">
        <v>1.0</v>
      </c>
      <c r="N17" s="157">
        <v>1.0</v>
      </c>
      <c r="O17" s="158"/>
      <c r="P17" s="159">
        <f t="shared" si="3"/>
        <v>7</v>
      </c>
      <c r="Q17" s="143"/>
      <c r="R17" s="77"/>
      <c r="S17" s="78">
        <v>1.0</v>
      </c>
      <c r="T17" s="79">
        <v>1.0</v>
      </c>
    </row>
    <row r="18">
      <c r="A18" s="80"/>
      <c r="B18" s="77"/>
      <c r="C18" s="160" t="s">
        <v>34</v>
      </c>
      <c r="D18" s="77"/>
      <c r="E18" s="104"/>
      <c r="F18" s="71">
        <f t="shared" si="2"/>
        <v>0</v>
      </c>
      <c r="G18" s="122"/>
      <c r="H18" s="123"/>
      <c r="I18" s="123"/>
      <c r="J18" s="123"/>
      <c r="K18" s="123"/>
      <c r="L18" s="123"/>
      <c r="M18" s="123"/>
      <c r="N18" s="124"/>
      <c r="O18" s="94"/>
      <c r="P18" s="109">
        <f t="shared" si="3"/>
        <v>0</v>
      </c>
      <c r="R18" s="77"/>
      <c r="S18" s="78">
        <v>1.0</v>
      </c>
      <c r="T18" s="79"/>
    </row>
    <row r="19">
      <c r="A19" s="80"/>
      <c r="B19" s="77"/>
      <c r="C19" s="161" t="s">
        <v>35</v>
      </c>
      <c r="D19" s="77"/>
      <c r="E19" s="126"/>
      <c r="F19" s="162">
        <f t="shared" si="2"/>
        <v>0</v>
      </c>
      <c r="G19" s="127"/>
      <c r="H19" s="163"/>
      <c r="I19" s="163"/>
      <c r="J19" s="163"/>
      <c r="K19" s="163"/>
      <c r="L19" s="163"/>
      <c r="M19" s="163"/>
      <c r="N19" s="164"/>
      <c r="O19" s="116"/>
      <c r="P19" s="130">
        <f t="shared" si="3"/>
        <v>0</v>
      </c>
      <c r="Q19" s="165"/>
      <c r="R19" s="65"/>
      <c r="S19" s="78"/>
      <c r="T19" s="79"/>
    </row>
    <row r="20">
      <c r="A20" s="80"/>
      <c r="B20" s="77"/>
      <c r="C20" s="166" t="s">
        <v>36</v>
      </c>
      <c r="D20" s="135"/>
      <c r="E20" s="82">
        <v>12.0</v>
      </c>
      <c r="F20" s="136">
        <f t="shared" si="2"/>
        <v>0</v>
      </c>
      <c r="G20" s="167"/>
      <c r="H20" s="168"/>
      <c r="I20" s="169"/>
      <c r="J20" s="169"/>
      <c r="K20" s="169"/>
      <c r="L20" s="169"/>
      <c r="M20" s="169"/>
      <c r="N20" s="170"/>
      <c r="O20" s="141">
        <v>12.0</v>
      </c>
      <c r="P20" s="142">
        <f>SUM(H20:O20)</f>
        <v>12</v>
      </c>
      <c r="Q20" s="171"/>
      <c r="R20" s="135"/>
      <c r="S20" s="78"/>
      <c r="T20" s="79">
        <v>1.0</v>
      </c>
    </row>
    <row r="21">
      <c r="A21" s="80"/>
      <c r="B21" s="77"/>
      <c r="C21" s="172" t="s">
        <v>37</v>
      </c>
      <c r="D21" s="77"/>
      <c r="E21" s="104"/>
      <c r="F21" s="71">
        <f t="shared" si="2"/>
        <v>0</v>
      </c>
      <c r="G21" s="173"/>
      <c r="H21" s="174"/>
      <c r="I21" s="175"/>
      <c r="J21" s="175"/>
      <c r="K21" s="175"/>
      <c r="L21" s="175"/>
      <c r="M21" s="175"/>
      <c r="N21" s="176"/>
      <c r="O21" s="107"/>
      <c r="P21" s="109">
        <f t="shared" ref="P21:P80" si="4">SUM(H21:N21)</f>
        <v>0</v>
      </c>
      <c r="R21" s="77"/>
      <c r="S21" s="78"/>
      <c r="T21" s="79"/>
    </row>
    <row r="22">
      <c r="A22" s="80"/>
      <c r="B22" s="77"/>
      <c r="C22" s="177" t="s">
        <v>38</v>
      </c>
      <c r="D22" s="60"/>
      <c r="E22" s="111"/>
      <c r="F22" s="112">
        <f t="shared" si="2"/>
        <v>0</v>
      </c>
      <c r="G22" s="152"/>
      <c r="H22" s="114"/>
      <c r="I22" s="114"/>
      <c r="J22" s="114"/>
      <c r="K22" s="114"/>
      <c r="L22" s="114"/>
      <c r="M22" s="114"/>
      <c r="N22" s="115"/>
      <c r="O22" s="178"/>
      <c r="P22" s="130">
        <f t="shared" si="4"/>
        <v>0</v>
      </c>
      <c r="R22" s="77"/>
      <c r="S22" s="78"/>
      <c r="T22" s="79"/>
    </row>
    <row r="23">
      <c r="A23" s="80"/>
      <c r="B23" s="77"/>
      <c r="C23" s="179" t="s">
        <v>39</v>
      </c>
      <c r="D23" s="77"/>
      <c r="E23" s="82">
        <v>25.0</v>
      </c>
      <c r="F23" s="120">
        <f t="shared" si="2"/>
        <v>0</v>
      </c>
      <c r="G23" s="180"/>
      <c r="H23" s="181"/>
      <c r="I23" s="182"/>
      <c r="J23" s="182"/>
      <c r="K23" s="182"/>
      <c r="L23" s="182"/>
      <c r="M23" s="182"/>
      <c r="N23" s="183"/>
      <c r="O23" s="158"/>
      <c r="P23" s="159">
        <f t="shared" si="4"/>
        <v>0</v>
      </c>
      <c r="Q23" s="184"/>
      <c r="R23" s="69"/>
      <c r="S23" s="78">
        <v>1.0</v>
      </c>
      <c r="T23" s="79">
        <v>1.0</v>
      </c>
    </row>
    <row r="24">
      <c r="A24" s="80"/>
      <c r="B24" s="77"/>
      <c r="C24" s="179" t="s">
        <v>40</v>
      </c>
      <c r="D24" s="77"/>
      <c r="E24" s="104"/>
      <c r="F24" s="71">
        <f t="shared" si="2"/>
        <v>0</v>
      </c>
      <c r="G24" s="91"/>
      <c r="H24" s="174"/>
      <c r="I24" s="175"/>
      <c r="J24" s="175"/>
      <c r="K24" s="175"/>
      <c r="L24" s="175"/>
      <c r="M24" s="175"/>
      <c r="N24" s="176"/>
      <c r="O24" s="185"/>
      <c r="P24" s="109">
        <f t="shared" si="4"/>
        <v>0</v>
      </c>
      <c r="R24" s="77"/>
      <c r="S24" s="78">
        <v>1.0</v>
      </c>
      <c r="T24" s="79"/>
    </row>
    <row r="25">
      <c r="A25" s="80"/>
      <c r="B25" s="77"/>
      <c r="C25" s="125" t="s">
        <v>41</v>
      </c>
      <c r="D25" s="77"/>
      <c r="E25" s="186"/>
      <c r="F25" s="162">
        <f t="shared" si="2"/>
        <v>0</v>
      </c>
      <c r="G25" s="187"/>
      <c r="H25" s="128"/>
      <c r="I25" s="128"/>
      <c r="J25" s="128"/>
      <c r="K25" s="128"/>
      <c r="L25" s="128"/>
      <c r="M25" s="128"/>
      <c r="N25" s="129"/>
      <c r="O25" s="188"/>
      <c r="P25" s="130">
        <f t="shared" si="4"/>
        <v>0</v>
      </c>
      <c r="R25" s="77"/>
      <c r="S25" s="78"/>
      <c r="T25" s="79"/>
    </row>
    <row r="26">
      <c r="A26" s="80"/>
      <c r="B26" s="77"/>
      <c r="C26" s="189" t="s">
        <v>42</v>
      </c>
      <c r="D26" s="77"/>
      <c r="E26" s="190"/>
      <c r="F26" s="71">
        <f t="shared" si="2"/>
        <v>0</v>
      </c>
      <c r="G26" s="191"/>
      <c r="H26" s="107"/>
      <c r="I26" s="107"/>
      <c r="J26" s="107"/>
      <c r="K26" s="107"/>
      <c r="L26" s="107"/>
      <c r="M26" s="107"/>
      <c r="N26" s="108"/>
      <c r="O26" s="185"/>
      <c r="P26" s="109">
        <f t="shared" si="4"/>
        <v>0</v>
      </c>
      <c r="R26" s="77"/>
      <c r="S26" s="78">
        <v>1.0</v>
      </c>
      <c r="T26" s="79">
        <v>1.0</v>
      </c>
    </row>
    <row r="27">
      <c r="A27" s="80"/>
      <c r="B27" s="77"/>
      <c r="C27" s="192" t="s">
        <v>43</v>
      </c>
      <c r="D27" s="60"/>
      <c r="E27" s="89"/>
      <c r="F27" s="71">
        <f t="shared" si="2"/>
        <v>0</v>
      </c>
      <c r="G27" s="106"/>
      <c r="H27" s="193"/>
      <c r="I27" s="193"/>
      <c r="J27" s="193"/>
      <c r="K27" s="193"/>
      <c r="L27" s="193"/>
      <c r="M27" s="193"/>
      <c r="N27" s="194"/>
      <c r="O27" s="195"/>
      <c r="P27" s="109">
        <f t="shared" si="4"/>
        <v>0</v>
      </c>
      <c r="Q27" s="55"/>
      <c r="R27" s="60"/>
      <c r="S27" s="78"/>
      <c r="T27" s="79"/>
    </row>
    <row r="28">
      <c r="A28" s="80"/>
      <c r="B28" s="77"/>
      <c r="C28" s="189" t="s">
        <v>44</v>
      </c>
      <c r="D28" s="77"/>
      <c r="E28" s="196"/>
      <c r="F28" s="197">
        <f t="shared" si="2"/>
        <v>0</v>
      </c>
      <c r="G28" s="198"/>
      <c r="H28" s="128"/>
      <c r="I28" s="128"/>
      <c r="J28" s="128"/>
      <c r="K28" s="128"/>
      <c r="L28" s="128"/>
      <c r="M28" s="128"/>
      <c r="N28" s="128"/>
      <c r="O28" s="116"/>
      <c r="P28" s="199">
        <f t="shared" si="4"/>
        <v>0</v>
      </c>
      <c r="Q28" s="143"/>
      <c r="R28" s="77"/>
      <c r="S28" s="78">
        <v>1.0</v>
      </c>
      <c r="T28" s="79">
        <v>1.0</v>
      </c>
    </row>
    <row r="29">
      <c r="A29" s="80"/>
      <c r="B29" s="77"/>
      <c r="C29" s="189" t="s">
        <v>45</v>
      </c>
      <c r="D29" s="77"/>
      <c r="E29" s="186"/>
      <c r="F29" s="162">
        <f t="shared" si="2"/>
        <v>0</v>
      </c>
      <c r="G29" s="198"/>
      <c r="H29" s="128"/>
      <c r="I29" s="128"/>
      <c r="J29" s="128"/>
      <c r="K29" s="128"/>
      <c r="L29" s="128"/>
      <c r="M29" s="128"/>
      <c r="N29" s="128"/>
      <c r="O29" s="116"/>
      <c r="P29" s="130">
        <f t="shared" si="4"/>
        <v>0</v>
      </c>
      <c r="R29" s="77"/>
      <c r="S29" s="78"/>
      <c r="T29" s="79"/>
    </row>
    <row r="30">
      <c r="A30" s="200"/>
      <c r="B30" s="60"/>
      <c r="C30" s="189" t="s">
        <v>46</v>
      </c>
      <c r="D30" s="77"/>
      <c r="E30" s="186"/>
      <c r="F30" s="162">
        <f t="shared" si="2"/>
        <v>0</v>
      </c>
      <c r="G30" s="198"/>
      <c r="H30" s="128"/>
      <c r="I30" s="128"/>
      <c r="J30" s="128"/>
      <c r="K30" s="128"/>
      <c r="L30" s="128"/>
      <c r="M30" s="128"/>
      <c r="N30" s="128"/>
      <c r="O30" s="116"/>
      <c r="P30" s="130">
        <f t="shared" si="4"/>
        <v>0</v>
      </c>
      <c r="Q30" s="131"/>
      <c r="R30" s="132"/>
      <c r="S30" s="78"/>
      <c r="T30" s="79"/>
    </row>
    <row r="31">
      <c r="A31" s="201" t="s">
        <v>18</v>
      </c>
      <c r="B31" s="202" t="s">
        <v>19</v>
      </c>
      <c r="C31" s="203" t="s">
        <v>20</v>
      </c>
      <c r="D31" s="204"/>
      <c r="E31" s="205">
        <v>11.0</v>
      </c>
      <c r="F31" s="206">
        <f t="shared" si="2"/>
        <v>0</v>
      </c>
      <c r="G31" s="72"/>
      <c r="H31" s="73">
        <v>2.0</v>
      </c>
      <c r="I31" s="73"/>
      <c r="J31" s="73"/>
      <c r="K31" s="73"/>
      <c r="L31" s="73"/>
      <c r="M31" s="73"/>
      <c r="N31" s="73"/>
      <c r="O31" s="207">
        <v>22.0</v>
      </c>
      <c r="P31" s="208">
        <f t="shared" si="4"/>
        <v>2</v>
      </c>
      <c r="Q31" s="102"/>
      <c r="R31" s="69"/>
      <c r="S31" s="78">
        <v>1.0</v>
      </c>
      <c r="T31" s="79">
        <v>1.0</v>
      </c>
    </row>
    <row r="32">
      <c r="A32" s="80"/>
      <c r="B32" s="77"/>
      <c r="C32" s="81" t="s">
        <v>21</v>
      </c>
      <c r="D32" s="77"/>
      <c r="E32" s="82"/>
      <c r="F32" s="83">
        <f t="shared" si="2"/>
        <v>0</v>
      </c>
      <c r="G32" s="84"/>
      <c r="H32" s="85"/>
      <c r="I32" s="85"/>
      <c r="J32" s="85"/>
      <c r="K32" s="85"/>
      <c r="L32" s="85"/>
      <c r="M32" s="85"/>
      <c r="N32" s="85"/>
      <c r="O32" s="86"/>
      <c r="P32" s="87">
        <f t="shared" si="4"/>
        <v>0</v>
      </c>
      <c r="R32" s="77"/>
      <c r="S32" s="78"/>
      <c r="T32" s="79"/>
    </row>
    <row r="33">
      <c r="A33" s="80"/>
      <c r="B33" s="77"/>
      <c r="C33" s="88" t="s">
        <v>22</v>
      </c>
      <c r="D33" s="77"/>
      <c r="E33" s="89"/>
      <c r="F33" s="71">
        <f t="shared" si="2"/>
        <v>0</v>
      </c>
      <c r="G33" s="91"/>
      <c r="H33" s="92"/>
      <c r="I33" s="92"/>
      <c r="J33" s="92"/>
      <c r="K33" s="92"/>
      <c r="L33" s="92"/>
      <c r="M33" s="92"/>
      <c r="N33" s="93"/>
      <c r="O33" s="94"/>
      <c r="P33" s="109">
        <f t="shared" si="4"/>
        <v>0</v>
      </c>
      <c r="R33" s="77"/>
      <c r="S33" s="96"/>
      <c r="T33" s="97"/>
    </row>
    <row r="34">
      <c r="A34" s="80"/>
      <c r="B34" s="77"/>
      <c r="C34" s="98" t="s">
        <v>23</v>
      </c>
      <c r="D34" s="69"/>
      <c r="E34" s="99"/>
      <c r="F34" s="120">
        <f t="shared" si="2"/>
        <v>0</v>
      </c>
      <c r="G34" s="84"/>
      <c r="H34" s="100"/>
      <c r="I34" s="100"/>
      <c r="J34" s="100"/>
      <c r="K34" s="100"/>
      <c r="L34" s="100"/>
      <c r="M34" s="100"/>
      <c r="N34" s="100"/>
      <c r="O34" s="101"/>
      <c r="P34" s="159">
        <f t="shared" si="4"/>
        <v>0</v>
      </c>
      <c r="Q34" s="102"/>
      <c r="R34" s="69"/>
      <c r="S34" s="78"/>
      <c r="T34" s="79">
        <v>1.0</v>
      </c>
    </row>
    <row r="35">
      <c r="A35" s="80"/>
      <c r="B35" s="77"/>
      <c r="C35" s="103" t="s">
        <v>24</v>
      </c>
      <c r="D35" s="77"/>
      <c r="E35" s="104"/>
      <c r="F35" s="71">
        <f t="shared" si="2"/>
        <v>0</v>
      </c>
      <c r="G35" s="106"/>
      <c r="H35" s="107"/>
      <c r="I35" s="107"/>
      <c r="J35" s="107"/>
      <c r="K35" s="107"/>
      <c r="L35" s="107"/>
      <c r="M35" s="107"/>
      <c r="N35" s="108"/>
      <c r="O35" s="94"/>
      <c r="P35" s="109">
        <f t="shared" si="4"/>
        <v>0</v>
      </c>
      <c r="R35" s="77"/>
      <c r="S35" s="78"/>
      <c r="T35" s="79"/>
    </row>
    <row r="36">
      <c r="A36" s="80"/>
      <c r="B36" s="77"/>
      <c r="C36" s="110" t="s">
        <v>25</v>
      </c>
      <c r="D36" s="60"/>
      <c r="E36" s="111"/>
      <c r="F36" s="162">
        <f t="shared" si="2"/>
        <v>0</v>
      </c>
      <c r="G36" s="113"/>
      <c r="H36" s="114"/>
      <c r="I36" s="114"/>
      <c r="J36" s="114"/>
      <c r="K36" s="114"/>
      <c r="L36" s="114"/>
      <c r="M36" s="114"/>
      <c r="N36" s="115"/>
      <c r="O36" s="116"/>
      <c r="P36" s="130">
        <f t="shared" si="4"/>
        <v>0</v>
      </c>
      <c r="Q36" s="55"/>
      <c r="R36" s="60"/>
      <c r="S36" s="96"/>
      <c r="T36" s="118"/>
    </row>
    <row r="37">
      <c r="A37" s="80"/>
      <c r="B37" s="77"/>
      <c r="C37" s="119" t="s">
        <v>26</v>
      </c>
      <c r="D37" s="77"/>
      <c r="E37" s="99"/>
      <c r="F37" s="120">
        <f t="shared" si="2"/>
        <v>0</v>
      </c>
      <c r="G37" s="121"/>
      <c r="H37" s="100"/>
      <c r="I37" s="100"/>
      <c r="J37" s="100"/>
      <c r="K37" s="100"/>
      <c r="L37" s="100"/>
      <c r="M37" s="100"/>
      <c r="N37" s="100"/>
      <c r="O37" s="101"/>
      <c r="P37" s="159">
        <f t="shared" si="4"/>
        <v>0</v>
      </c>
      <c r="Q37" s="76"/>
      <c r="R37" s="77"/>
      <c r="S37" s="78"/>
      <c r="T37" s="79">
        <v>1.0</v>
      </c>
    </row>
    <row r="38">
      <c r="A38" s="80"/>
      <c r="B38" s="77"/>
      <c r="C38" s="103" t="s">
        <v>27</v>
      </c>
      <c r="D38" s="77"/>
      <c r="E38" s="104"/>
      <c r="F38" s="71">
        <f t="shared" si="2"/>
        <v>3</v>
      </c>
      <c r="G38" s="122"/>
      <c r="H38" s="123"/>
      <c r="I38" s="123"/>
      <c r="J38" s="123"/>
      <c r="K38" s="123"/>
      <c r="L38" s="123">
        <v>3.0</v>
      </c>
      <c r="M38" s="123"/>
      <c r="N38" s="124"/>
      <c r="O38" s="94"/>
      <c r="P38" s="109">
        <f t="shared" si="4"/>
        <v>3</v>
      </c>
      <c r="R38" s="77"/>
      <c r="S38" s="78"/>
      <c r="T38" s="79"/>
    </row>
    <row r="39">
      <c r="A39" s="80"/>
      <c r="B39" s="77"/>
      <c r="C39" s="125" t="s">
        <v>28</v>
      </c>
      <c r="D39" s="77"/>
      <c r="E39" s="126"/>
      <c r="F39" s="162">
        <f t="shared" si="2"/>
        <v>0</v>
      </c>
      <c r="G39" s="127"/>
      <c r="H39" s="128"/>
      <c r="I39" s="128"/>
      <c r="J39" s="128"/>
      <c r="K39" s="128"/>
      <c r="L39" s="128"/>
      <c r="M39" s="128"/>
      <c r="N39" s="129"/>
      <c r="O39" s="116"/>
      <c r="P39" s="130">
        <f t="shared" si="4"/>
        <v>0</v>
      </c>
      <c r="Q39" s="131"/>
      <c r="R39" s="132"/>
      <c r="S39" s="78"/>
      <c r="T39" s="79"/>
    </row>
    <row r="40">
      <c r="A40" s="80"/>
      <c r="B40" s="133" t="s">
        <v>29</v>
      </c>
      <c r="C40" s="134" t="s">
        <v>30</v>
      </c>
      <c r="D40" s="135"/>
      <c r="E40" s="99"/>
      <c r="F40" s="136">
        <f t="shared" si="2"/>
        <v>0</v>
      </c>
      <c r="G40" s="137"/>
      <c r="H40" s="138"/>
      <c r="I40" s="139"/>
      <c r="J40" s="139"/>
      <c r="K40" s="139"/>
      <c r="L40" s="139"/>
      <c r="M40" s="139"/>
      <c r="N40" s="140"/>
      <c r="O40" s="141"/>
      <c r="P40" s="142">
        <f t="shared" si="4"/>
        <v>0</v>
      </c>
      <c r="Q40" s="143"/>
      <c r="R40" s="77"/>
      <c r="S40" s="79"/>
      <c r="T40" s="79">
        <v>1.0</v>
      </c>
    </row>
    <row r="41">
      <c r="A41" s="80"/>
      <c r="B41" s="77"/>
      <c r="C41" s="144" t="s">
        <v>31</v>
      </c>
      <c r="D41" s="77"/>
      <c r="E41" s="99"/>
      <c r="F41" s="83">
        <f t="shared" si="2"/>
        <v>0</v>
      </c>
      <c r="G41" s="145"/>
      <c r="H41" s="146"/>
      <c r="I41" s="85"/>
      <c r="J41" s="85"/>
      <c r="K41" s="85"/>
      <c r="L41" s="85"/>
      <c r="M41" s="85"/>
      <c r="N41" s="147"/>
      <c r="O41" s="86"/>
      <c r="P41" s="87">
        <f t="shared" si="4"/>
        <v>0</v>
      </c>
      <c r="R41" s="77"/>
      <c r="S41" s="79"/>
      <c r="T41" s="79"/>
    </row>
    <row r="42">
      <c r="A42" s="80"/>
      <c r="B42" s="77"/>
      <c r="C42" s="149" t="s">
        <v>32</v>
      </c>
      <c r="D42" s="60"/>
      <c r="E42" s="150"/>
      <c r="F42" s="162">
        <f t="shared" si="2"/>
        <v>0</v>
      </c>
      <c r="G42" s="152"/>
      <c r="H42" s="114"/>
      <c r="I42" s="114"/>
      <c r="J42" s="114"/>
      <c r="K42" s="114"/>
      <c r="L42" s="114"/>
      <c r="M42" s="114"/>
      <c r="N42" s="115"/>
      <c r="O42" s="153"/>
      <c r="P42" s="130">
        <f t="shared" si="4"/>
        <v>0</v>
      </c>
      <c r="Q42" s="55"/>
      <c r="R42" s="60"/>
      <c r="S42" s="79"/>
      <c r="T42" s="79"/>
    </row>
    <row r="43">
      <c r="A43" s="80"/>
      <c r="B43" s="77"/>
      <c r="C43" s="154" t="s">
        <v>33</v>
      </c>
      <c r="D43" s="77"/>
      <c r="E43" s="82"/>
      <c r="F43" s="120">
        <f t="shared" si="2"/>
        <v>0</v>
      </c>
      <c r="G43" s="155"/>
      <c r="H43" s="156"/>
      <c r="I43" s="100"/>
      <c r="J43" s="100"/>
      <c r="K43" s="100"/>
      <c r="L43" s="100"/>
      <c r="M43" s="100"/>
      <c r="N43" s="157"/>
      <c r="O43" s="158"/>
      <c r="P43" s="159">
        <f t="shared" si="4"/>
        <v>0</v>
      </c>
      <c r="Q43" s="143"/>
      <c r="R43" s="77"/>
      <c r="S43" s="78">
        <v>1.0</v>
      </c>
      <c r="T43" s="79">
        <v>1.0</v>
      </c>
    </row>
    <row r="44">
      <c r="A44" s="80"/>
      <c r="B44" s="77"/>
      <c r="C44" s="160" t="s">
        <v>34</v>
      </c>
      <c r="D44" s="77"/>
      <c r="E44" s="104"/>
      <c r="F44" s="71">
        <f t="shared" si="2"/>
        <v>0</v>
      </c>
      <c r="G44" s="122"/>
      <c r="H44" s="123"/>
      <c r="I44" s="123"/>
      <c r="J44" s="123"/>
      <c r="K44" s="123"/>
      <c r="L44" s="123"/>
      <c r="M44" s="123"/>
      <c r="N44" s="124"/>
      <c r="O44" s="94"/>
      <c r="P44" s="109">
        <f t="shared" si="4"/>
        <v>0</v>
      </c>
      <c r="R44" s="77"/>
      <c r="S44" s="78">
        <v>1.0</v>
      </c>
      <c r="T44" s="79"/>
    </row>
    <row r="45">
      <c r="A45" s="80"/>
      <c r="B45" s="77"/>
      <c r="C45" s="161" t="s">
        <v>35</v>
      </c>
      <c r="D45" s="77"/>
      <c r="E45" s="126"/>
      <c r="F45" s="162">
        <f t="shared" si="2"/>
        <v>0</v>
      </c>
      <c r="G45" s="127"/>
      <c r="H45" s="163"/>
      <c r="I45" s="163"/>
      <c r="J45" s="163"/>
      <c r="K45" s="163"/>
      <c r="L45" s="163"/>
      <c r="M45" s="163"/>
      <c r="N45" s="164"/>
      <c r="O45" s="116"/>
      <c r="P45" s="209">
        <f t="shared" si="4"/>
        <v>0</v>
      </c>
      <c r="Q45" s="131"/>
      <c r="R45" s="132"/>
      <c r="S45" s="78"/>
      <c r="T45" s="79"/>
    </row>
    <row r="46">
      <c r="A46" s="80"/>
      <c r="B46" s="77"/>
      <c r="C46" s="166" t="s">
        <v>36</v>
      </c>
      <c r="D46" s="135"/>
      <c r="E46" s="99"/>
      <c r="F46" s="136">
        <f t="shared" si="2"/>
        <v>0</v>
      </c>
      <c r="G46" s="167"/>
      <c r="H46" s="168"/>
      <c r="I46" s="169"/>
      <c r="J46" s="169"/>
      <c r="K46" s="169"/>
      <c r="L46" s="169"/>
      <c r="M46" s="169"/>
      <c r="N46" s="170"/>
      <c r="O46" s="141"/>
      <c r="P46" s="142">
        <f t="shared" si="4"/>
        <v>0</v>
      </c>
      <c r="Q46" s="143"/>
      <c r="R46" s="77"/>
      <c r="S46" s="78"/>
      <c r="T46" s="79">
        <v>1.0</v>
      </c>
    </row>
    <row r="47">
      <c r="A47" s="80"/>
      <c r="B47" s="77"/>
      <c r="C47" s="172" t="s">
        <v>37</v>
      </c>
      <c r="D47" s="77"/>
      <c r="E47" s="104"/>
      <c r="F47" s="71">
        <f t="shared" si="2"/>
        <v>0</v>
      </c>
      <c r="G47" s="173"/>
      <c r="H47" s="174"/>
      <c r="I47" s="175"/>
      <c r="J47" s="175"/>
      <c r="K47" s="175"/>
      <c r="L47" s="175"/>
      <c r="M47" s="175"/>
      <c r="N47" s="176"/>
      <c r="O47" s="185"/>
      <c r="P47" s="109">
        <f t="shared" si="4"/>
        <v>0</v>
      </c>
      <c r="R47" s="77"/>
      <c r="S47" s="78"/>
      <c r="T47" s="79"/>
    </row>
    <row r="48">
      <c r="A48" s="80"/>
      <c r="B48" s="77"/>
      <c r="C48" s="177" t="s">
        <v>38</v>
      </c>
      <c r="D48" s="60"/>
      <c r="E48" s="111"/>
      <c r="F48" s="162">
        <f t="shared" si="2"/>
        <v>0</v>
      </c>
      <c r="G48" s="152"/>
      <c r="H48" s="114"/>
      <c r="I48" s="114"/>
      <c r="J48" s="114"/>
      <c r="K48" s="114"/>
      <c r="L48" s="114"/>
      <c r="M48" s="114"/>
      <c r="N48" s="115"/>
      <c r="O48" s="178"/>
      <c r="P48" s="130">
        <f t="shared" si="4"/>
        <v>0</v>
      </c>
      <c r="R48" s="77"/>
      <c r="S48" s="78"/>
      <c r="T48" s="79"/>
    </row>
    <row r="49">
      <c r="A49" s="80"/>
      <c r="B49" s="77"/>
      <c r="C49" s="179" t="s">
        <v>39</v>
      </c>
      <c r="D49" s="77"/>
      <c r="E49" s="82"/>
      <c r="F49" s="120">
        <f t="shared" si="2"/>
        <v>0</v>
      </c>
      <c r="G49" s="180"/>
      <c r="H49" s="181"/>
      <c r="I49" s="182"/>
      <c r="J49" s="182"/>
      <c r="K49" s="182"/>
      <c r="L49" s="182"/>
      <c r="M49" s="182"/>
      <c r="N49" s="183"/>
      <c r="O49" s="158"/>
      <c r="P49" s="159">
        <f t="shared" si="4"/>
        <v>0</v>
      </c>
      <c r="Q49" s="184"/>
      <c r="R49" s="69"/>
      <c r="S49" s="78">
        <v>1.0</v>
      </c>
      <c r="T49" s="79">
        <v>1.0</v>
      </c>
    </row>
    <row r="50">
      <c r="A50" s="80"/>
      <c r="B50" s="77"/>
      <c r="C50" s="179" t="s">
        <v>40</v>
      </c>
      <c r="D50" s="77"/>
      <c r="E50" s="104"/>
      <c r="F50" s="71">
        <f t="shared" si="2"/>
        <v>0</v>
      </c>
      <c r="G50" s="91"/>
      <c r="H50" s="174"/>
      <c r="I50" s="175"/>
      <c r="J50" s="175"/>
      <c r="K50" s="175"/>
      <c r="L50" s="175"/>
      <c r="M50" s="175"/>
      <c r="N50" s="176"/>
      <c r="O50" s="185"/>
      <c r="P50" s="109">
        <f t="shared" si="4"/>
        <v>0</v>
      </c>
      <c r="R50" s="77"/>
      <c r="S50" s="78">
        <v>1.0</v>
      </c>
      <c r="T50" s="79"/>
    </row>
    <row r="51">
      <c r="A51" s="80"/>
      <c r="B51" s="77"/>
      <c r="C51" s="125" t="s">
        <v>41</v>
      </c>
      <c r="D51" s="77"/>
      <c r="E51" s="186"/>
      <c r="F51" s="162">
        <f t="shared" si="2"/>
        <v>0</v>
      </c>
      <c r="G51" s="127"/>
      <c r="H51" s="128"/>
      <c r="I51" s="128"/>
      <c r="J51" s="128"/>
      <c r="K51" s="128"/>
      <c r="L51" s="128"/>
      <c r="M51" s="128"/>
      <c r="N51" s="129"/>
      <c r="O51" s="188"/>
      <c r="P51" s="130">
        <f t="shared" si="4"/>
        <v>0</v>
      </c>
      <c r="R51" s="77"/>
      <c r="S51" s="78"/>
      <c r="T51" s="79"/>
    </row>
    <row r="52">
      <c r="A52" s="80"/>
      <c r="B52" s="77"/>
      <c r="C52" s="189" t="s">
        <v>42</v>
      </c>
      <c r="D52" s="77"/>
      <c r="E52" s="210"/>
      <c r="F52" s="71">
        <f t="shared" si="2"/>
        <v>0</v>
      </c>
      <c r="G52" s="211"/>
      <c r="H52" s="212"/>
      <c r="I52" s="107"/>
      <c r="J52" s="107"/>
      <c r="K52" s="107"/>
      <c r="L52" s="107"/>
      <c r="M52" s="107"/>
      <c r="N52" s="108"/>
      <c r="O52" s="185"/>
      <c r="P52" s="109">
        <f t="shared" si="4"/>
        <v>0</v>
      </c>
      <c r="R52" s="77"/>
      <c r="S52" s="78">
        <v>1.0</v>
      </c>
      <c r="T52" s="79">
        <v>1.0</v>
      </c>
    </row>
    <row r="53">
      <c r="A53" s="80"/>
      <c r="B53" s="77"/>
      <c r="C53" s="192" t="s">
        <v>43</v>
      </c>
      <c r="D53" s="60"/>
      <c r="E53" s="213"/>
      <c r="F53" s="214">
        <f t="shared" si="2"/>
        <v>0</v>
      </c>
      <c r="G53" s="215"/>
      <c r="H53" s="216"/>
      <c r="I53" s="193"/>
      <c r="J53" s="193"/>
      <c r="K53" s="193"/>
      <c r="L53" s="193"/>
      <c r="M53" s="193"/>
      <c r="N53" s="194"/>
      <c r="O53" s="195"/>
      <c r="P53" s="95">
        <f t="shared" si="4"/>
        <v>0</v>
      </c>
      <c r="Q53" s="55"/>
      <c r="R53" s="60"/>
      <c r="S53" s="78"/>
      <c r="T53" s="79"/>
    </row>
    <row r="54">
      <c r="A54" s="80"/>
      <c r="B54" s="77"/>
      <c r="C54" s="189" t="s">
        <v>44</v>
      </c>
      <c r="D54" s="77"/>
      <c r="E54" s="196"/>
      <c r="F54" s="162">
        <f t="shared" si="2"/>
        <v>0</v>
      </c>
      <c r="G54" s="198"/>
      <c r="H54" s="128"/>
      <c r="I54" s="128"/>
      <c r="J54" s="128"/>
      <c r="K54" s="128"/>
      <c r="L54" s="128"/>
      <c r="M54" s="128"/>
      <c r="N54" s="128"/>
      <c r="O54" s="116"/>
      <c r="P54" s="130">
        <f t="shared" si="4"/>
        <v>0</v>
      </c>
      <c r="Q54" s="143"/>
      <c r="R54" s="77"/>
      <c r="S54" s="78">
        <v>1.0</v>
      </c>
      <c r="T54" s="79">
        <v>1.0</v>
      </c>
    </row>
    <row r="55">
      <c r="A55" s="80"/>
      <c r="B55" s="77"/>
      <c r="C55" s="189" t="s">
        <v>45</v>
      </c>
      <c r="D55" s="77"/>
      <c r="E55" s="186"/>
      <c r="F55" s="162">
        <f t="shared" si="2"/>
        <v>0</v>
      </c>
      <c r="G55" s="198"/>
      <c r="H55" s="128"/>
      <c r="I55" s="128"/>
      <c r="J55" s="128"/>
      <c r="K55" s="128"/>
      <c r="L55" s="128"/>
      <c r="M55" s="128"/>
      <c r="N55" s="128"/>
      <c r="O55" s="116"/>
      <c r="P55" s="130">
        <f t="shared" si="4"/>
        <v>0</v>
      </c>
      <c r="R55" s="77"/>
      <c r="S55" s="78"/>
      <c r="T55" s="79"/>
    </row>
    <row r="56">
      <c r="A56" s="200"/>
      <c r="B56" s="60"/>
      <c r="C56" s="189" t="s">
        <v>46</v>
      </c>
      <c r="D56" s="77"/>
      <c r="E56" s="217"/>
      <c r="F56" s="162">
        <f t="shared" si="2"/>
        <v>0</v>
      </c>
      <c r="G56" s="198"/>
      <c r="H56" s="128"/>
      <c r="I56" s="128"/>
      <c r="J56" s="128"/>
      <c r="K56" s="128"/>
      <c r="L56" s="128"/>
      <c r="M56" s="128"/>
      <c r="N56" s="128"/>
      <c r="O56" s="116"/>
      <c r="P56" s="130">
        <f t="shared" si="4"/>
        <v>0</v>
      </c>
      <c r="Q56" s="131"/>
      <c r="R56" s="132"/>
      <c r="S56" s="78"/>
      <c r="T56" s="79"/>
    </row>
    <row r="57">
      <c r="A57" s="218" t="s">
        <v>47</v>
      </c>
      <c r="B57" s="219" t="s">
        <v>19</v>
      </c>
      <c r="C57" s="220" t="s">
        <v>20</v>
      </c>
      <c r="D57" s="135"/>
      <c r="E57" s="221"/>
      <c r="F57" s="206">
        <f t="shared" si="2"/>
        <v>4</v>
      </c>
      <c r="G57" s="222"/>
      <c r="H57" s="223">
        <f t="shared" ref="H57:N57" si="5">SUMIF($C$5:$D$56,"="&amp;$C57,H$5:H$56)</f>
        <v>3</v>
      </c>
      <c r="I57" s="224">
        <f t="shared" si="5"/>
        <v>1</v>
      </c>
      <c r="J57" s="224">
        <f t="shared" si="5"/>
        <v>1</v>
      </c>
      <c r="K57" s="224">
        <f t="shared" si="5"/>
        <v>1</v>
      </c>
      <c r="L57" s="224">
        <f t="shared" si="5"/>
        <v>1</v>
      </c>
      <c r="M57" s="224">
        <f t="shared" si="5"/>
        <v>1</v>
      </c>
      <c r="N57" s="225">
        <f t="shared" si="5"/>
        <v>1</v>
      </c>
      <c r="O57" s="226"/>
      <c r="P57" s="208">
        <f t="shared" si="4"/>
        <v>9</v>
      </c>
      <c r="Q57" s="76"/>
      <c r="R57" s="77"/>
      <c r="S57" s="78">
        <v>1.0</v>
      </c>
      <c r="T57" s="79">
        <v>1.0</v>
      </c>
    </row>
    <row r="58">
      <c r="A58" s="227"/>
      <c r="B58" s="77"/>
      <c r="C58" s="228" t="s">
        <v>21</v>
      </c>
      <c r="D58" s="77"/>
      <c r="E58" s="229"/>
      <c r="F58" s="83">
        <f t="shared" si="2"/>
        <v>0</v>
      </c>
      <c r="G58" s="230"/>
      <c r="H58" s="231">
        <f t="shared" ref="H58:N58" si="6">SUMIF($C$5:$D$56,"="&amp;$C58,H$5:H$56)</f>
        <v>0</v>
      </c>
      <c r="I58" s="232">
        <f t="shared" si="6"/>
        <v>0</v>
      </c>
      <c r="J58" s="232">
        <f t="shared" si="6"/>
        <v>0</v>
      </c>
      <c r="K58" s="232">
        <f t="shared" si="6"/>
        <v>0</v>
      </c>
      <c r="L58" s="232">
        <f t="shared" si="6"/>
        <v>0</v>
      </c>
      <c r="M58" s="232">
        <f t="shared" si="6"/>
        <v>0</v>
      </c>
      <c r="N58" s="233">
        <f t="shared" si="6"/>
        <v>0</v>
      </c>
      <c r="O58" s="158"/>
      <c r="P58" s="87">
        <f t="shared" si="4"/>
        <v>0</v>
      </c>
      <c r="R58" s="77"/>
      <c r="S58" s="78"/>
      <c r="T58" s="79"/>
    </row>
    <row r="59">
      <c r="A59" s="227"/>
      <c r="B59" s="77"/>
      <c r="C59" s="234" t="s">
        <v>22</v>
      </c>
      <c r="D59" s="60"/>
      <c r="E59" s="193"/>
      <c r="F59" s="71">
        <f t="shared" si="2"/>
        <v>0</v>
      </c>
      <c r="G59" s="235"/>
      <c r="H59" s="236">
        <f t="shared" ref="H59:N59" si="7">SUMIF($C$5:$D$56,"="&amp;$C59,H$5:H$56)</f>
        <v>0</v>
      </c>
      <c r="I59" s="237">
        <f t="shared" si="7"/>
        <v>0</v>
      </c>
      <c r="J59" s="237">
        <f t="shared" si="7"/>
        <v>0</v>
      </c>
      <c r="K59" s="237">
        <f t="shared" si="7"/>
        <v>0</v>
      </c>
      <c r="L59" s="237">
        <f t="shared" si="7"/>
        <v>0</v>
      </c>
      <c r="M59" s="237">
        <f t="shared" si="7"/>
        <v>0</v>
      </c>
      <c r="N59" s="238">
        <f t="shared" si="7"/>
        <v>0</v>
      </c>
      <c r="O59" s="195"/>
      <c r="P59" s="109">
        <f t="shared" si="4"/>
        <v>0</v>
      </c>
      <c r="R59" s="77"/>
      <c r="S59" s="96"/>
      <c r="T59" s="97"/>
    </row>
    <row r="60">
      <c r="A60" s="227"/>
      <c r="B60" s="77"/>
      <c r="C60" s="228" t="s">
        <v>23</v>
      </c>
      <c r="D60" s="77"/>
      <c r="E60" s="239"/>
      <c r="F60" s="120">
        <f t="shared" si="2"/>
        <v>0</v>
      </c>
      <c r="G60" s="240"/>
      <c r="H60" s="231">
        <f t="shared" ref="H60:N60" si="8">SUMIF($C$5:$D$56,"="&amp;$C60,H$5:H$56)</f>
        <v>0</v>
      </c>
      <c r="I60" s="232">
        <f t="shared" si="8"/>
        <v>0</v>
      </c>
      <c r="J60" s="232">
        <f t="shared" si="8"/>
        <v>0</v>
      </c>
      <c r="K60" s="232">
        <f t="shared" si="8"/>
        <v>0</v>
      </c>
      <c r="L60" s="232">
        <f t="shared" si="8"/>
        <v>0</v>
      </c>
      <c r="M60" s="232">
        <f t="shared" si="8"/>
        <v>0</v>
      </c>
      <c r="N60" s="233">
        <f t="shared" si="8"/>
        <v>0</v>
      </c>
      <c r="O60" s="158"/>
      <c r="P60" s="159">
        <f t="shared" si="4"/>
        <v>0</v>
      </c>
      <c r="Q60" s="102"/>
      <c r="R60" s="69"/>
      <c r="S60" s="78"/>
      <c r="T60" s="79">
        <v>1.0</v>
      </c>
    </row>
    <row r="61">
      <c r="A61" s="227"/>
      <c r="B61" s="77"/>
      <c r="C61" s="241" t="s">
        <v>24</v>
      </c>
      <c r="D61" s="77"/>
      <c r="E61" s="242"/>
      <c r="F61" s="71">
        <f t="shared" si="2"/>
        <v>0</v>
      </c>
      <c r="G61" s="243"/>
      <c r="H61" s="244">
        <f t="shared" ref="H61:N61" si="9">SUMIF($C$5:$D$56,"="&amp;$C61,H$5:H$56)</f>
        <v>0</v>
      </c>
      <c r="I61" s="245">
        <f t="shared" si="9"/>
        <v>0</v>
      </c>
      <c r="J61" s="245">
        <f t="shared" si="9"/>
        <v>0</v>
      </c>
      <c r="K61" s="245">
        <f t="shared" si="9"/>
        <v>0</v>
      </c>
      <c r="L61" s="245">
        <f t="shared" si="9"/>
        <v>0</v>
      </c>
      <c r="M61" s="245">
        <f t="shared" si="9"/>
        <v>0</v>
      </c>
      <c r="N61" s="246">
        <f t="shared" si="9"/>
        <v>0</v>
      </c>
      <c r="O61" s="107"/>
      <c r="P61" s="109">
        <f t="shared" si="4"/>
        <v>0</v>
      </c>
      <c r="R61" s="77"/>
      <c r="S61" s="78"/>
      <c r="T61" s="79"/>
    </row>
    <row r="62">
      <c r="A62" s="227"/>
      <c r="B62" s="77"/>
      <c r="C62" s="247" t="s">
        <v>25</v>
      </c>
      <c r="D62" s="60"/>
      <c r="E62" s="248"/>
      <c r="F62" s="162">
        <f t="shared" si="2"/>
        <v>0</v>
      </c>
      <c r="G62" s="249"/>
      <c r="H62" s="250">
        <f t="shared" ref="H62:N62" si="10">SUMIF($C$5:$D$56,"="&amp;$C62,H$5:H$56)</f>
        <v>0</v>
      </c>
      <c r="I62" s="251">
        <f t="shared" si="10"/>
        <v>0</v>
      </c>
      <c r="J62" s="251">
        <f t="shared" si="10"/>
        <v>0</v>
      </c>
      <c r="K62" s="251">
        <f t="shared" si="10"/>
        <v>0</v>
      </c>
      <c r="L62" s="251">
        <f t="shared" si="10"/>
        <v>0</v>
      </c>
      <c r="M62" s="251">
        <f t="shared" si="10"/>
        <v>0</v>
      </c>
      <c r="N62" s="252">
        <f t="shared" si="10"/>
        <v>0</v>
      </c>
      <c r="O62" s="253"/>
      <c r="P62" s="130">
        <f t="shared" si="4"/>
        <v>0</v>
      </c>
      <c r="Q62" s="55"/>
      <c r="R62" s="60"/>
      <c r="S62" s="78"/>
      <c r="T62" s="254"/>
    </row>
    <row r="63">
      <c r="A63" s="227"/>
      <c r="B63" s="77"/>
      <c r="C63" s="255" t="s">
        <v>26</v>
      </c>
      <c r="D63" s="77"/>
      <c r="E63" s="256"/>
      <c r="F63" s="120">
        <f t="shared" si="2"/>
        <v>0</v>
      </c>
      <c r="G63" s="240"/>
      <c r="H63" s="231">
        <f t="shared" ref="H63:N63" si="11">SUMIF($C$5:$D$56,"="&amp;$C63,H$5:H$56)</f>
        <v>0</v>
      </c>
      <c r="I63" s="232">
        <f t="shared" si="11"/>
        <v>0</v>
      </c>
      <c r="J63" s="232">
        <f t="shared" si="11"/>
        <v>0</v>
      </c>
      <c r="K63" s="232">
        <f t="shared" si="11"/>
        <v>0</v>
      </c>
      <c r="L63" s="232">
        <f t="shared" si="11"/>
        <v>0</v>
      </c>
      <c r="M63" s="232">
        <f t="shared" si="11"/>
        <v>0</v>
      </c>
      <c r="N63" s="233">
        <f t="shared" si="11"/>
        <v>0</v>
      </c>
      <c r="O63" s="229"/>
      <c r="P63" s="159">
        <f t="shared" si="4"/>
        <v>0</v>
      </c>
      <c r="Q63" s="76"/>
      <c r="R63" s="77"/>
      <c r="S63" s="78"/>
      <c r="T63" s="79">
        <v>1.0</v>
      </c>
    </row>
    <row r="64">
      <c r="A64" s="227"/>
      <c r="B64" s="77"/>
      <c r="C64" s="257" t="s">
        <v>27</v>
      </c>
      <c r="D64" s="77"/>
      <c r="E64" s="107"/>
      <c r="F64" s="71">
        <f t="shared" si="2"/>
        <v>10</v>
      </c>
      <c r="G64" s="243"/>
      <c r="H64" s="244">
        <f t="shared" ref="H64:N64" si="12">SUMIF($C$5:$D$56,"="&amp;$C64,H$5:H$56)</f>
        <v>0</v>
      </c>
      <c r="I64" s="245">
        <f t="shared" si="12"/>
        <v>0</v>
      </c>
      <c r="J64" s="245">
        <f t="shared" si="12"/>
        <v>0</v>
      </c>
      <c r="K64" s="245">
        <f t="shared" si="12"/>
        <v>0</v>
      </c>
      <c r="L64" s="245">
        <f t="shared" si="12"/>
        <v>10</v>
      </c>
      <c r="M64" s="245">
        <f t="shared" si="12"/>
        <v>0</v>
      </c>
      <c r="N64" s="246">
        <f t="shared" si="12"/>
        <v>0</v>
      </c>
      <c r="O64" s="185"/>
      <c r="P64" s="109">
        <f t="shared" si="4"/>
        <v>10</v>
      </c>
      <c r="R64" s="77"/>
      <c r="S64" s="78"/>
      <c r="T64" s="79"/>
    </row>
    <row r="65">
      <c r="A65" s="227"/>
      <c r="B65" s="258"/>
      <c r="C65" s="259" t="s">
        <v>28</v>
      </c>
      <c r="D65" s="77"/>
      <c r="E65" s="128"/>
      <c r="F65" s="162">
        <f t="shared" si="2"/>
        <v>0</v>
      </c>
      <c r="G65" s="249"/>
      <c r="H65" s="260">
        <f t="shared" ref="H65:N65" si="13">SUMIF($C$5:$D$56,"="&amp;$C65,H$5:H$56)</f>
        <v>0</v>
      </c>
      <c r="I65" s="261">
        <f t="shared" si="13"/>
        <v>0</v>
      </c>
      <c r="J65" s="261">
        <f t="shared" si="13"/>
        <v>0</v>
      </c>
      <c r="K65" s="261">
        <f t="shared" si="13"/>
        <v>0</v>
      </c>
      <c r="L65" s="261">
        <f t="shared" si="13"/>
        <v>0</v>
      </c>
      <c r="M65" s="261">
        <f t="shared" si="13"/>
        <v>0</v>
      </c>
      <c r="N65" s="262">
        <f t="shared" si="13"/>
        <v>0</v>
      </c>
      <c r="O65" s="188"/>
      <c r="P65" s="130">
        <f t="shared" si="4"/>
        <v>0</v>
      </c>
      <c r="Q65" s="131"/>
      <c r="R65" s="132"/>
      <c r="S65" s="78"/>
      <c r="T65" s="79"/>
    </row>
    <row r="66">
      <c r="A66" s="227"/>
      <c r="B66" s="263" t="s">
        <v>29</v>
      </c>
      <c r="C66" s="220" t="s">
        <v>30</v>
      </c>
      <c r="D66" s="135"/>
      <c r="E66" s="264"/>
      <c r="F66" s="136">
        <f t="shared" si="2"/>
        <v>0</v>
      </c>
      <c r="G66" s="265"/>
      <c r="H66" s="266">
        <f t="shared" ref="H66:N66" si="14">SUMIF($C$5:$D$56,"="&amp;$C66,H$5:H$56)</f>
        <v>0</v>
      </c>
      <c r="I66" s="267">
        <f t="shared" si="14"/>
        <v>0</v>
      </c>
      <c r="J66" s="267">
        <f t="shared" si="14"/>
        <v>0</v>
      </c>
      <c r="K66" s="267">
        <f t="shared" si="14"/>
        <v>0</v>
      </c>
      <c r="L66" s="267">
        <f t="shared" si="14"/>
        <v>0</v>
      </c>
      <c r="M66" s="267">
        <f t="shared" si="14"/>
        <v>0</v>
      </c>
      <c r="N66" s="268">
        <f t="shared" si="14"/>
        <v>0</v>
      </c>
      <c r="O66" s="269"/>
      <c r="P66" s="142">
        <f t="shared" si="4"/>
        <v>0</v>
      </c>
      <c r="Q66" s="270"/>
      <c r="R66" s="77"/>
      <c r="S66" s="271"/>
      <c r="T66" s="272"/>
    </row>
    <row r="67">
      <c r="A67" s="227"/>
      <c r="B67" s="77"/>
      <c r="C67" s="255" t="s">
        <v>33</v>
      </c>
      <c r="D67" s="77"/>
      <c r="E67" s="148"/>
      <c r="F67" s="83">
        <f t="shared" si="2"/>
        <v>4</v>
      </c>
      <c r="G67" s="155"/>
      <c r="H67" s="231">
        <f t="shared" ref="H67:N67" si="15">SUMIF($C$5:$D$56,"="&amp;$C67,H$5:H$56)</f>
        <v>1</v>
      </c>
      <c r="I67" s="232">
        <f t="shared" si="15"/>
        <v>1</v>
      </c>
      <c r="J67" s="232">
        <f t="shared" si="15"/>
        <v>1</v>
      </c>
      <c r="K67" s="232">
        <f t="shared" si="15"/>
        <v>1</v>
      </c>
      <c r="L67" s="232">
        <f t="shared" si="15"/>
        <v>1</v>
      </c>
      <c r="M67" s="232">
        <f t="shared" si="15"/>
        <v>1</v>
      </c>
      <c r="N67" s="233">
        <f t="shared" si="15"/>
        <v>1</v>
      </c>
      <c r="O67" s="158"/>
      <c r="P67" s="87">
        <f t="shared" si="4"/>
        <v>7</v>
      </c>
      <c r="R67" s="77"/>
      <c r="S67" s="78">
        <v>1.0</v>
      </c>
      <c r="T67" s="79">
        <v>1.0</v>
      </c>
    </row>
    <row r="68">
      <c r="A68" s="227"/>
      <c r="B68" s="77"/>
      <c r="C68" s="241" t="s">
        <v>34</v>
      </c>
      <c r="D68" s="77"/>
      <c r="E68" s="212"/>
      <c r="F68" s="71">
        <f t="shared" si="2"/>
        <v>0</v>
      </c>
      <c r="G68" s="235"/>
      <c r="H68" s="244">
        <f t="shared" ref="H68:N68" si="16">SUMIF($C$5:$D$56,"="&amp;$C68,H$5:H$56)</f>
        <v>0</v>
      </c>
      <c r="I68" s="245">
        <f t="shared" si="16"/>
        <v>0</v>
      </c>
      <c r="J68" s="245">
        <f t="shared" si="16"/>
        <v>0</v>
      </c>
      <c r="K68" s="245">
        <f t="shared" si="16"/>
        <v>0</v>
      </c>
      <c r="L68" s="245">
        <f t="shared" si="16"/>
        <v>0</v>
      </c>
      <c r="M68" s="245">
        <f t="shared" si="16"/>
        <v>0</v>
      </c>
      <c r="N68" s="246">
        <f t="shared" si="16"/>
        <v>0</v>
      </c>
      <c r="O68" s="185"/>
      <c r="P68" s="109">
        <f t="shared" si="4"/>
        <v>0</v>
      </c>
      <c r="R68" s="77"/>
      <c r="S68" s="78">
        <v>1.0</v>
      </c>
      <c r="T68" s="79"/>
    </row>
    <row r="69">
      <c r="A69" s="227"/>
      <c r="B69" s="77"/>
      <c r="C69" s="273" t="s">
        <v>35</v>
      </c>
      <c r="D69" s="60"/>
      <c r="E69" s="274"/>
      <c r="F69" s="162">
        <f t="shared" si="2"/>
        <v>0</v>
      </c>
      <c r="G69" s="249"/>
      <c r="H69" s="260">
        <f t="shared" ref="H69:N69" si="17">SUMIF($C$5:$D$56,"="&amp;$C69,H$5:H$56)</f>
        <v>0</v>
      </c>
      <c r="I69" s="261">
        <f t="shared" si="17"/>
        <v>0</v>
      </c>
      <c r="J69" s="261">
        <f t="shared" si="17"/>
        <v>0</v>
      </c>
      <c r="K69" s="261">
        <f t="shared" si="17"/>
        <v>0</v>
      </c>
      <c r="L69" s="261">
        <f t="shared" si="17"/>
        <v>0</v>
      </c>
      <c r="M69" s="261">
        <f t="shared" si="17"/>
        <v>0</v>
      </c>
      <c r="N69" s="262">
        <f t="shared" si="17"/>
        <v>0</v>
      </c>
      <c r="O69" s="188"/>
      <c r="P69" s="130">
        <f t="shared" si="4"/>
        <v>0</v>
      </c>
      <c r="R69" s="77"/>
      <c r="S69" s="78"/>
      <c r="T69" s="79"/>
    </row>
    <row r="70">
      <c r="A70" s="227"/>
      <c r="B70" s="77"/>
      <c r="C70" s="255" t="s">
        <v>36</v>
      </c>
      <c r="D70" s="77"/>
      <c r="E70" s="275"/>
      <c r="F70" s="120">
        <f t="shared" si="2"/>
        <v>0</v>
      </c>
      <c r="G70" s="240"/>
      <c r="H70" s="276">
        <f t="shared" ref="H70:N70" si="18">SUMIF($C$5:$D$56,"="&amp;$C70,H$5:H$56)</f>
        <v>0</v>
      </c>
      <c r="I70" s="277">
        <f t="shared" si="18"/>
        <v>0</v>
      </c>
      <c r="J70" s="277">
        <f t="shared" si="18"/>
        <v>0</v>
      </c>
      <c r="K70" s="277">
        <f t="shared" si="18"/>
        <v>0</v>
      </c>
      <c r="L70" s="277">
        <f t="shared" si="18"/>
        <v>0</v>
      </c>
      <c r="M70" s="277">
        <f t="shared" si="18"/>
        <v>0</v>
      </c>
      <c r="N70" s="278">
        <f t="shared" si="18"/>
        <v>0</v>
      </c>
      <c r="O70" s="279"/>
      <c r="P70" s="159">
        <f t="shared" si="4"/>
        <v>0</v>
      </c>
      <c r="Q70" s="280"/>
      <c r="R70" s="69"/>
      <c r="S70" s="78"/>
      <c r="T70" s="79">
        <v>1.0</v>
      </c>
    </row>
    <row r="71">
      <c r="A71" s="227"/>
      <c r="B71" s="77"/>
      <c r="C71" s="255" t="s">
        <v>37</v>
      </c>
      <c r="D71" s="77"/>
      <c r="E71" s="212"/>
      <c r="F71" s="71">
        <f t="shared" si="2"/>
        <v>0</v>
      </c>
      <c r="G71" s="243"/>
      <c r="H71" s="244">
        <f t="shared" ref="H71:N71" si="19">SUMIF($C$5:$D$56,"="&amp;$C71,H$5:H$56)</f>
        <v>0</v>
      </c>
      <c r="I71" s="245">
        <f t="shared" si="19"/>
        <v>0</v>
      </c>
      <c r="J71" s="245">
        <f t="shared" si="19"/>
        <v>0</v>
      </c>
      <c r="K71" s="245">
        <f t="shared" si="19"/>
        <v>0</v>
      </c>
      <c r="L71" s="245">
        <f t="shared" si="19"/>
        <v>0</v>
      </c>
      <c r="M71" s="245">
        <f t="shared" si="19"/>
        <v>0</v>
      </c>
      <c r="N71" s="246">
        <f t="shared" si="19"/>
        <v>0</v>
      </c>
      <c r="O71" s="185"/>
      <c r="P71" s="109">
        <f t="shared" si="4"/>
        <v>0</v>
      </c>
      <c r="R71" s="77"/>
      <c r="S71" s="78"/>
      <c r="T71" s="79"/>
    </row>
    <row r="72">
      <c r="A72" s="227"/>
      <c r="B72" s="77"/>
      <c r="C72" s="273" t="s">
        <v>38</v>
      </c>
      <c r="D72" s="60"/>
      <c r="E72" s="150"/>
      <c r="F72" s="162">
        <f t="shared" si="2"/>
        <v>0</v>
      </c>
      <c r="G72" s="249"/>
      <c r="H72" s="260">
        <f t="shared" ref="H72:N72" si="20">SUMIF($C$5:$D$56,"="&amp;$C72,H$5:H$56)</f>
        <v>0</v>
      </c>
      <c r="I72" s="261">
        <f t="shared" si="20"/>
        <v>0</v>
      </c>
      <c r="J72" s="261">
        <f t="shared" si="20"/>
        <v>0</v>
      </c>
      <c r="K72" s="261">
        <f t="shared" si="20"/>
        <v>0</v>
      </c>
      <c r="L72" s="261">
        <f t="shared" si="20"/>
        <v>0</v>
      </c>
      <c r="M72" s="261">
        <f t="shared" si="20"/>
        <v>0</v>
      </c>
      <c r="N72" s="262">
        <f t="shared" si="20"/>
        <v>0</v>
      </c>
      <c r="O72" s="178"/>
      <c r="P72" s="130">
        <f t="shared" si="4"/>
        <v>0</v>
      </c>
      <c r="Q72" s="55"/>
      <c r="R72" s="60"/>
      <c r="S72" s="78"/>
      <c r="T72" s="79"/>
    </row>
    <row r="73">
      <c r="A73" s="227"/>
      <c r="B73" s="77"/>
      <c r="C73" s="255" t="s">
        <v>39</v>
      </c>
      <c r="D73" s="77"/>
      <c r="E73" s="256"/>
      <c r="F73" s="120">
        <f t="shared" si="2"/>
        <v>0</v>
      </c>
      <c r="G73" s="240"/>
      <c r="H73" s="276">
        <f t="shared" ref="H73:N73" si="21">SUMIF($C$5:$D$56,"="&amp;$C73,H$5:H$56)</f>
        <v>0</v>
      </c>
      <c r="I73" s="277">
        <f t="shared" si="21"/>
        <v>0</v>
      </c>
      <c r="J73" s="277">
        <f t="shared" si="21"/>
        <v>0</v>
      </c>
      <c r="K73" s="277">
        <f t="shared" si="21"/>
        <v>0</v>
      </c>
      <c r="L73" s="277">
        <f t="shared" si="21"/>
        <v>0</v>
      </c>
      <c r="M73" s="277">
        <f t="shared" si="21"/>
        <v>0</v>
      </c>
      <c r="N73" s="278">
        <f t="shared" si="21"/>
        <v>0</v>
      </c>
      <c r="O73" s="158"/>
      <c r="P73" s="159">
        <f t="shared" si="4"/>
        <v>0</v>
      </c>
      <c r="Q73" s="270"/>
      <c r="R73" s="77"/>
      <c r="S73" s="78">
        <v>1.0</v>
      </c>
      <c r="T73" s="79">
        <v>1.0</v>
      </c>
    </row>
    <row r="74">
      <c r="A74" s="227"/>
      <c r="B74" s="77"/>
      <c r="C74" s="255" t="s">
        <v>40</v>
      </c>
      <c r="D74" s="77"/>
      <c r="E74" s="242"/>
      <c r="F74" s="71">
        <f t="shared" si="2"/>
        <v>0</v>
      </c>
      <c r="G74" s="243"/>
      <c r="H74" s="244">
        <f t="shared" ref="H74:N74" si="22">SUMIF($C$5:$D$56,"="&amp;$C74,H$5:H$56)</f>
        <v>0</v>
      </c>
      <c r="I74" s="245">
        <f t="shared" si="22"/>
        <v>0</v>
      </c>
      <c r="J74" s="245">
        <f t="shared" si="22"/>
        <v>0</v>
      </c>
      <c r="K74" s="245">
        <f t="shared" si="22"/>
        <v>0</v>
      </c>
      <c r="L74" s="245">
        <f t="shared" si="22"/>
        <v>0</v>
      </c>
      <c r="M74" s="245">
        <f t="shared" si="22"/>
        <v>0</v>
      </c>
      <c r="N74" s="246">
        <f t="shared" si="22"/>
        <v>0</v>
      </c>
      <c r="O74" s="107"/>
      <c r="P74" s="109">
        <f t="shared" si="4"/>
        <v>0</v>
      </c>
      <c r="R74" s="77"/>
      <c r="S74" s="78">
        <v>1.0</v>
      </c>
      <c r="T74" s="79"/>
    </row>
    <row r="75">
      <c r="A75" s="227"/>
      <c r="B75" s="77"/>
      <c r="C75" s="259" t="s">
        <v>41</v>
      </c>
      <c r="D75" s="77"/>
      <c r="E75" s="128"/>
      <c r="F75" s="162">
        <f t="shared" si="2"/>
        <v>0</v>
      </c>
      <c r="G75" s="281"/>
      <c r="H75" s="260">
        <f t="shared" ref="H75:N75" si="23">SUMIF($C$5:$D$56,"="&amp;$C75,H$5:H$56)</f>
        <v>0</v>
      </c>
      <c r="I75" s="261">
        <f t="shared" si="23"/>
        <v>0</v>
      </c>
      <c r="J75" s="261">
        <f t="shared" si="23"/>
        <v>0</v>
      </c>
      <c r="K75" s="261">
        <f t="shared" si="23"/>
        <v>0</v>
      </c>
      <c r="L75" s="261">
        <f t="shared" si="23"/>
        <v>0</v>
      </c>
      <c r="M75" s="261">
        <f t="shared" si="23"/>
        <v>0</v>
      </c>
      <c r="N75" s="262">
        <f t="shared" si="23"/>
        <v>0</v>
      </c>
      <c r="O75" s="188"/>
      <c r="P75" s="130">
        <f t="shared" si="4"/>
        <v>0</v>
      </c>
      <c r="R75" s="77"/>
      <c r="S75" s="78"/>
      <c r="T75" s="79"/>
    </row>
    <row r="76">
      <c r="A76" s="227"/>
      <c r="B76" s="77"/>
      <c r="C76" s="259" t="s">
        <v>42</v>
      </c>
      <c r="D76" s="77"/>
      <c r="E76" s="107"/>
      <c r="F76" s="71">
        <f t="shared" si="2"/>
        <v>0</v>
      </c>
      <c r="G76" s="282"/>
      <c r="H76" s="244">
        <f t="shared" ref="H76:N76" si="24">SUMIF($C$5:$D$56,"="&amp;$C76,H$5:H$56)</f>
        <v>0</v>
      </c>
      <c r="I76" s="245">
        <f t="shared" si="24"/>
        <v>0</v>
      </c>
      <c r="J76" s="245">
        <f t="shared" si="24"/>
        <v>0</v>
      </c>
      <c r="K76" s="245">
        <f t="shared" si="24"/>
        <v>0</v>
      </c>
      <c r="L76" s="245">
        <f t="shared" si="24"/>
        <v>0</v>
      </c>
      <c r="M76" s="245">
        <f t="shared" si="24"/>
        <v>0</v>
      </c>
      <c r="N76" s="246">
        <f t="shared" si="24"/>
        <v>0</v>
      </c>
      <c r="O76" s="185"/>
      <c r="P76" s="109">
        <f t="shared" si="4"/>
        <v>0</v>
      </c>
      <c r="R76" s="77"/>
      <c r="S76" s="78">
        <v>1.0</v>
      </c>
      <c r="T76" s="79">
        <v>1.0</v>
      </c>
    </row>
    <row r="77">
      <c r="A77" s="227"/>
      <c r="B77" s="77"/>
      <c r="C77" s="273" t="s">
        <v>43</v>
      </c>
      <c r="D77" s="60"/>
      <c r="E77" s="216"/>
      <c r="F77" s="71">
        <f t="shared" si="2"/>
        <v>0</v>
      </c>
      <c r="G77" s="215"/>
      <c r="H77" s="244">
        <f t="shared" ref="H77:N77" si="25">SUMIF($C$5:$D$56,"="&amp;$C77,H$5:H$56)</f>
        <v>0</v>
      </c>
      <c r="I77" s="245">
        <f t="shared" si="25"/>
        <v>0</v>
      </c>
      <c r="J77" s="245">
        <f t="shared" si="25"/>
        <v>0</v>
      </c>
      <c r="K77" s="245">
        <f t="shared" si="25"/>
        <v>0</v>
      </c>
      <c r="L77" s="245">
        <f t="shared" si="25"/>
        <v>0</v>
      </c>
      <c r="M77" s="245">
        <f t="shared" si="25"/>
        <v>0</v>
      </c>
      <c r="N77" s="246">
        <f t="shared" si="25"/>
        <v>0</v>
      </c>
      <c r="O77" s="195"/>
      <c r="P77" s="109">
        <f t="shared" si="4"/>
        <v>0</v>
      </c>
      <c r="Q77" s="55"/>
      <c r="R77" s="60"/>
      <c r="S77" s="78"/>
      <c r="T77" s="79"/>
    </row>
    <row r="78">
      <c r="A78" s="227"/>
      <c r="B78" s="77"/>
      <c r="C78" s="189" t="s">
        <v>44</v>
      </c>
      <c r="D78" s="77"/>
      <c r="E78" s="196"/>
      <c r="F78" s="197">
        <f t="shared" si="2"/>
        <v>0</v>
      </c>
      <c r="G78" s="283"/>
      <c r="H78" s="284">
        <f t="shared" ref="H78:N78" si="26">SUMIF($C$5:$D$56,"="&amp;$C78,H$5:H$56)</f>
        <v>0</v>
      </c>
      <c r="I78" s="285">
        <f t="shared" si="26"/>
        <v>0</v>
      </c>
      <c r="J78" s="285">
        <f t="shared" si="26"/>
        <v>0</v>
      </c>
      <c r="K78" s="285">
        <f t="shared" si="26"/>
        <v>0</v>
      </c>
      <c r="L78" s="285">
        <f t="shared" si="26"/>
        <v>0</v>
      </c>
      <c r="M78" s="285">
        <f t="shared" si="26"/>
        <v>0</v>
      </c>
      <c r="N78" s="286">
        <f t="shared" si="26"/>
        <v>0</v>
      </c>
      <c r="O78" s="188"/>
      <c r="P78" s="199">
        <f t="shared" si="4"/>
        <v>0</v>
      </c>
      <c r="Q78" s="143"/>
      <c r="R78" s="77"/>
      <c r="S78" s="78">
        <v>1.0</v>
      </c>
      <c r="T78" s="79">
        <v>1.0</v>
      </c>
    </row>
    <row r="79">
      <c r="A79" s="227"/>
      <c r="B79" s="77"/>
      <c r="C79" s="287" t="s">
        <v>45</v>
      </c>
      <c r="D79" s="77"/>
      <c r="E79" s="274"/>
      <c r="F79" s="162">
        <f t="shared" si="2"/>
        <v>0</v>
      </c>
      <c r="G79" s="283"/>
      <c r="H79" s="260">
        <f t="shared" ref="H79:N79" si="27">SUMIF($C$5:$D$56,"="&amp;$C79,H$5:H$56)</f>
        <v>0</v>
      </c>
      <c r="I79" s="261">
        <f t="shared" si="27"/>
        <v>0</v>
      </c>
      <c r="J79" s="261">
        <f t="shared" si="27"/>
        <v>0</v>
      </c>
      <c r="K79" s="261">
        <f t="shared" si="27"/>
        <v>0</v>
      </c>
      <c r="L79" s="261">
        <f t="shared" si="27"/>
        <v>0</v>
      </c>
      <c r="M79" s="261">
        <f t="shared" si="27"/>
        <v>0</v>
      </c>
      <c r="N79" s="262">
        <f t="shared" si="27"/>
        <v>0</v>
      </c>
      <c r="O79" s="188"/>
      <c r="P79" s="130">
        <f t="shared" si="4"/>
        <v>0</v>
      </c>
      <c r="R79" s="77"/>
      <c r="S79" s="78"/>
      <c r="T79" s="79"/>
    </row>
    <row r="80">
      <c r="A80" s="288"/>
      <c r="B80" s="65"/>
      <c r="C80" s="289" t="s">
        <v>46</v>
      </c>
      <c r="D80" s="65"/>
      <c r="E80" s="290"/>
      <c r="F80" s="291">
        <f t="shared" si="2"/>
        <v>0</v>
      </c>
      <c r="G80" s="292"/>
      <c r="H80" s="293">
        <f t="shared" ref="H80:N80" si="28">SUMIF($C$5:$D$56,"="&amp;$C80,H$5:H$56)</f>
        <v>0</v>
      </c>
      <c r="I80" s="294">
        <f t="shared" si="28"/>
        <v>0</v>
      </c>
      <c r="J80" s="294">
        <f t="shared" si="28"/>
        <v>0</v>
      </c>
      <c r="K80" s="294">
        <f t="shared" si="28"/>
        <v>0</v>
      </c>
      <c r="L80" s="294">
        <f t="shared" si="28"/>
        <v>0</v>
      </c>
      <c r="M80" s="294">
        <f t="shared" si="28"/>
        <v>0</v>
      </c>
      <c r="N80" s="295">
        <f t="shared" si="28"/>
        <v>0</v>
      </c>
      <c r="O80" s="296"/>
      <c r="P80" s="297">
        <f t="shared" si="4"/>
        <v>0</v>
      </c>
      <c r="Q80" s="131"/>
      <c r="R80" s="132"/>
      <c r="S80" s="78"/>
      <c r="T80" s="79"/>
    </row>
  </sheetData>
  <mergeCells count="123">
    <mergeCell ref="C7:D7"/>
    <mergeCell ref="C14:D14"/>
    <mergeCell ref="J3:J4"/>
    <mergeCell ref="K3:K4"/>
    <mergeCell ref="A5:A30"/>
    <mergeCell ref="B5:B13"/>
    <mergeCell ref="C5:D5"/>
    <mergeCell ref="C6:D6"/>
    <mergeCell ref="B14:B30"/>
    <mergeCell ref="C36:D36"/>
    <mergeCell ref="C38:D38"/>
    <mergeCell ref="C12:D12"/>
    <mergeCell ref="C13:D13"/>
    <mergeCell ref="C29:D29"/>
    <mergeCell ref="C30:D30"/>
    <mergeCell ref="C32:D32"/>
    <mergeCell ref="C33:D33"/>
    <mergeCell ref="C35:D35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39:D39"/>
    <mergeCell ref="C40:D40"/>
    <mergeCell ref="C51:D51"/>
    <mergeCell ref="C52:D52"/>
    <mergeCell ref="C10:D10"/>
    <mergeCell ref="C11:D11"/>
    <mergeCell ref="C44:D44"/>
    <mergeCell ref="C45:D45"/>
    <mergeCell ref="C47:D47"/>
    <mergeCell ref="C48:D48"/>
    <mergeCell ref="C50:D50"/>
    <mergeCell ref="C49:D49"/>
    <mergeCell ref="C53:D53"/>
    <mergeCell ref="C27:D27"/>
    <mergeCell ref="C28:D28"/>
    <mergeCell ref="B31:B39"/>
    <mergeCell ref="C34:D34"/>
    <mergeCell ref="C37:D37"/>
    <mergeCell ref="B40:B56"/>
    <mergeCell ref="B57:B65"/>
    <mergeCell ref="C63:D63"/>
    <mergeCell ref="C41:D41"/>
    <mergeCell ref="C42:D42"/>
    <mergeCell ref="C43:D43"/>
    <mergeCell ref="C46:D46"/>
    <mergeCell ref="C54:D54"/>
    <mergeCell ref="C55:D55"/>
    <mergeCell ref="A31:A56"/>
    <mergeCell ref="A57:A80"/>
    <mergeCell ref="B66:B80"/>
    <mergeCell ref="C56:D56"/>
    <mergeCell ref="C57:D57"/>
    <mergeCell ref="C58:D58"/>
    <mergeCell ref="C59:D59"/>
    <mergeCell ref="C75:D75"/>
    <mergeCell ref="C76:D76"/>
    <mergeCell ref="C77:D77"/>
    <mergeCell ref="C78:D78"/>
    <mergeCell ref="C79:D79"/>
    <mergeCell ref="C80:D80"/>
    <mergeCell ref="C60:D60"/>
    <mergeCell ref="C61:D61"/>
    <mergeCell ref="C66:D66"/>
    <mergeCell ref="C70:D70"/>
    <mergeCell ref="C72:D72"/>
    <mergeCell ref="C73:D73"/>
    <mergeCell ref="C74:D74"/>
    <mergeCell ref="C69:D69"/>
    <mergeCell ref="C71:D71"/>
    <mergeCell ref="C8:D8"/>
    <mergeCell ref="C9:D9"/>
    <mergeCell ref="C62:D62"/>
    <mergeCell ref="C64:D64"/>
    <mergeCell ref="C65:D65"/>
    <mergeCell ref="C67:D67"/>
    <mergeCell ref="C68:D68"/>
    <mergeCell ref="L3:L4"/>
    <mergeCell ref="M3:M4"/>
    <mergeCell ref="Q2:R2"/>
    <mergeCell ref="O3:R3"/>
    <mergeCell ref="O1:P1"/>
    <mergeCell ref="Q1:R1"/>
    <mergeCell ref="A3:D4"/>
    <mergeCell ref="E3:F3"/>
    <mergeCell ref="H3:H4"/>
    <mergeCell ref="I3:I4"/>
    <mergeCell ref="N3:N4"/>
    <mergeCell ref="Q4:R4"/>
    <mergeCell ref="S3:S4"/>
    <mergeCell ref="T3:T4"/>
    <mergeCell ref="Q5:R7"/>
    <mergeCell ref="Q8:R10"/>
    <mergeCell ref="Q11:R13"/>
    <mergeCell ref="Q14:R16"/>
    <mergeCell ref="Q17:R19"/>
    <mergeCell ref="Q20:R22"/>
    <mergeCell ref="Q23:R27"/>
    <mergeCell ref="Q28:R30"/>
    <mergeCell ref="Q31:R33"/>
    <mergeCell ref="Q34:R36"/>
    <mergeCell ref="Q37:R39"/>
    <mergeCell ref="Q40:R42"/>
    <mergeCell ref="Q66:R69"/>
    <mergeCell ref="Q70:R72"/>
    <mergeCell ref="Q73:R77"/>
    <mergeCell ref="Q78:R80"/>
    <mergeCell ref="Q43:R45"/>
    <mergeCell ref="Q46:R48"/>
    <mergeCell ref="Q49:R53"/>
    <mergeCell ref="Q54:R56"/>
    <mergeCell ref="Q57:R59"/>
    <mergeCell ref="Q60:R62"/>
    <mergeCell ref="Q63:R65"/>
  </mergeCells>
  <conditionalFormatting sqref="H3:N3">
    <cfRule type="timePeriod" dxfId="0" priority="1" timePeriod="today"/>
  </conditionalFormatting>
  <conditionalFormatting sqref="D2:F2">
    <cfRule type="cellIs" dxfId="1" priority="2" operator="equal">
      <formula>"В плане"</formula>
    </cfRule>
  </conditionalFormatting>
  <conditionalFormatting sqref="D2:F2">
    <cfRule type="cellIs" dxfId="2" priority="3" operator="equal">
      <formula>"Не в плане"</formula>
    </cfRule>
  </conditionalFormatting>
  <conditionalFormatting sqref="C5:P80">
    <cfRule type="expression" dxfId="3" priority="4">
      <formula>AND($S5=1,AND($F5&lt;$E5,$P5&lt;$O5))</formula>
    </cfRule>
  </conditionalFormatting>
  <conditionalFormatting sqref="C5:P80">
    <cfRule type="expression" dxfId="4" priority="5">
      <formula>AND($S5=1,AND($F5&gt;=$E5,$P5&gt;=$O5))</formula>
    </cfRule>
  </conditionalFormatting>
  <conditionalFormatting sqref="C5:P80">
    <cfRule type="expression" dxfId="5" priority="6">
      <formula>$T5=1</formula>
    </cfRule>
  </conditionalFormatting>
  <dataValidations>
    <dataValidation type="list" allowBlank="1" sqref="A3">
      <formula1>'Справочник'!$B$3:$B$14</formula1>
    </dataValidation>
  </dataValidations>
  <drawing r:id="rId1"/>
</worksheet>
</file>