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1" i="1"/>
  <c r="O28"/>
  <c r="L28" s="1"/>
  <c r="O29"/>
  <c r="J29" s="1"/>
  <c r="O30"/>
  <c r="O27"/>
  <c r="K27" s="1"/>
  <c r="L27"/>
  <c r="M27"/>
  <c r="K29"/>
  <c r="K30"/>
  <c r="L30"/>
  <c r="M30"/>
  <c r="J30"/>
  <c r="J27"/>
  <c r="Q27" s="1"/>
  <c r="N28"/>
  <c r="N29"/>
  <c r="N30"/>
  <c r="N27"/>
  <c r="J16"/>
  <c r="G4"/>
  <c r="G5"/>
  <c r="G6"/>
  <c r="F4"/>
  <c r="F5"/>
  <c r="F6"/>
  <c r="F3"/>
  <c r="G3" s="1"/>
  <c r="J28" l="1"/>
  <c r="M29"/>
  <c r="K28"/>
  <c r="L29"/>
  <c r="M28"/>
  <c r="Q28" s="1"/>
  <c r="R28" s="1"/>
  <c r="Q29"/>
  <c r="R29" s="1"/>
  <c r="Q30"/>
  <c r="R30" s="1"/>
  <c r="M3"/>
  <c r="M16" s="1"/>
  <c r="M5"/>
  <c r="T5" s="1"/>
  <c r="N22"/>
  <c r="N21"/>
  <c r="N23"/>
  <c r="N24"/>
  <c r="M4"/>
  <c r="J4"/>
  <c r="K6"/>
  <c r="J6"/>
  <c r="M6"/>
  <c r="L6"/>
  <c r="J5"/>
  <c r="K5"/>
  <c r="L5"/>
  <c r="L4"/>
  <c r="L15" s="1"/>
  <c r="K4"/>
  <c r="L3"/>
  <c r="J3"/>
  <c r="K3"/>
  <c r="R27" l="1"/>
  <c r="T3"/>
  <c r="Q5"/>
  <c r="R5"/>
  <c r="K15"/>
  <c r="L16"/>
  <c r="L17"/>
  <c r="S3"/>
  <c r="K16"/>
  <c r="R3"/>
  <c r="K17"/>
  <c r="K18"/>
  <c r="S4"/>
  <c r="L18"/>
  <c r="Q4"/>
  <c r="J18"/>
  <c r="J17"/>
  <c r="J15"/>
  <c r="M17"/>
  <c r="M15"/>
  <c r="T4"/>
  <c r="M18"/>
  <c r="R6"/>
  <c r="S6"/>
  <c r="Q6"/>
  <c r="N4"/>
  <c r="N5"/>
  <c r="N6"/>
  <c r="N3"/>
  <c r="V3" l="1"/>
  <c r="U5"/>
  <c r="V5" s="1"/>
  <c r="U6"/>
  <c r="V6" s="1"/>
  <c r="U4"/>
  <c r="V4" s="1"/>
  <c r="Z4" s="1"/>
  <c r="U3"/>
  <c r="N16"/>
  <c r="O22" s="1"/>
  <c r="L22" s="1"/>
  <c r="N17"/>
  <c r="O23" s="1"/>
  <c r="N18"/>
  <c r="O24" s="1"/>
  <c r="K24" s="1"/>
  <c r="N15"/>
  <c r="O21" s="1"/>
  <c r="M21" s="1"/>
  <c r="X5" l="1"/>
  <c r="AB5" s="1"/>
  <c r="AA5"/>
  <c r="Z5"/>
  <c r="Y5"/>
  <c r="AA4"/>
  <c r="Y6"/>
  <c r="AA6"/>
  <c r="Z6"/>
  <c r="AB6" s="1"/>
  <c r="X6"/>
  <c r="Y4"/>
  <c r="X4"/>
  <c r="L24"/>
  <c r="X3"/>
  <c r="Y3"/>
  <c r="AA3"/>
  <c r="Z3"/>
  <c r="J22"/>
  <c r="M22"/>
  <c r="K22"/>
  <c r="L23"/>
  <c r="K23"/>
  <c r="J21"/>
  <c r="J23"/>
  <c r="M23"/>
  <c r="M24"/>
  <c r="L21"/>
  <c r="K21"/>
  <c r="J24"/>
  <c r="L10" l="1"/>
  <c r="L11" s="1"/>
  <c r="M10"/>
  <c r="M11" s="1"/>
  <c r="K10"/>
  <c r="K11" s="1"/>
  <c r="AB4"/>
  <c r="Q22"/>
  <c r="R22" s="1"/>
  <c r="Q23"/>
  <c r="R23" s="1"/>
  <c r="AB3"/>
  <c r="J10"/>
  <c r="Q24"/>
  <c r="R24" s="1"/>
  <c r="Q21"/>
  <c r="R21" s="1"/>
  <c r="N11" l="1"/>
  <c r="O11" s="1"/>
  <c r="L12" s="1"/>
  <c r="M12" l="1"/>
  <c r="K12"/>
  <c r="J12"/>
</calcChain>
</file>

<file path=xl/sharedStrings.xml><?xml version="1.0" encoding="utf-8"?>
<sst xmlns="http://schemas.openxmlformats.org/spreadsheetml/2006/main" count="63" uniqueCount="32">
  <si>
    <t>A</t>
  </si>
  <si>
    <t>B</t>
  </si>
  <si>
    <t>C</t>
  </si>
  <si>
    <t>D</t>
  </si>
  <si>
    <t>from\to</t>
  </si>
  <si>
    <t>Total</t>
  </si>
  <si>
    <t>factor 1</t>
  </si>
  <si>
    <t>A1</t>
  </si>
  <si>
    <t>B1</t>
  </si>
  <si>
    <t>C1</t>
  </si>
  <si>
    <t>D1</t>
  </si>
  <si>
    <t>Total1</t>
  </si>
  <si>
    <t>Perceived total</t>
  </si>
  <si>
    <t>Perceived avg</t>
  </si>
  <si>
    <t>factor 2</t>
  </si>
  <si>
    <t>Perceived to student A</t>
  </si>
  <si>
    <t>Perceived to student B</t>
  </si>
  <si>
    <t>Perceived to student C</t>
  </si>
  <si>
    <t>Perceived to student D</t>
  </si>
  <si>
    <t>factor 3</t>
  </si>
  <si>
    <t>Factor</t>
  </si>
  <si>
    <t>Claimed to coord</t>
  </si>
  <si>
    <t>Input</t>
  </si>
  <si>
    <t>Normalized input</t>
  </si>
  <si>
    <t>peer ratings (excluding self rating)</t>
  </si>
  <si>
    <t>normalized peer ratings</t>
  </si>
  <si>
    <t>Output</t>
  </si>
  <si>
    <t>actual sum</t>
  </si>
  <si>
    <t>expected sum</t>
  </si>
  <si>
    <t>Diff</t>
  </si>
  <si>
    <t>excludes self reating of peer and rating form this student to peer</t>
  </si>
  <si>
    <t>Perceived coord (excludes self-ratings)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</si>
</sst>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1" xfId="0" applyFill="1" applyBorder="1"/>
    <xf numFmtId="1" fontId="0" fillId="3" borderId="1" xfId="0" applyNumberFormat="1" applyFill="1" applyBorder="1"/>
    <xf numFmtId="1" fontId="0" fillId="0" borderId="0" xfId="0" applyNumberFormat="1"/>
    <xf numFmtId="0" fontId="0" fillId="4" borderId="1" xfId="0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2" fontId="0" fillId="6" borderId="1" xfId="0" applyNumberFormat="1" applyFill="1" applyBorder="1"/>
    <xf numFmtId="1" fontId="0" fillId="6" borderId="1" xfId="0" applyNumberFormat="1" applyFill="1" applyBorder="1"/>
    <xf numFmtId="0" fontId="0" fillId="6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5" borderId="1" xfId="0" applyFont="1" applyFill="1" applyBorder="1" applyAlignment="1">
      <alignment horizontal="right"/>
    </xf>
    <xf numFmtId="2" fontId="1" fillId="5" borderId="0" xfId="0" applyNumberFormat="1" applyFont="1" applyFill="1" applyAlignment="1">
      <alignment horizontal="right"/>
    </xf>
    <xf numFmtId="0" fontId="1" fillId="0" borderId="2" xfId="0" applyFont="1" applyFill="1" applyBorder="1"/>
    <xf numFmtId="2" fontId="0" fillId="0" borderId="0" xfId="0" applyNumberFormat="1" applyFill="1" applyBorder="1"/>
    <xf numFmtId="0" fontId="0" fillId="0" borderId="0" xfId="0" applyFill="1"/>
    <xf numFmtId="0" fontId="2" fillId="7" borderId="0" xfId="0" applyFont="1" applyFill="1"/>
    <xf numFmtId="0" fontId="1" fillId="0" borderId="0" xfId="0" applyFont="1" applyFill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1" fontId="0" fillId="5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0"/>
  <sheetViews>
    <sheetView tabSelected="1" workbookViewId="0">
      <selection activeCell="J12" sqref="J12"/>
    </sheetView>
  </sheetViews>
  <sheetFormatPr defaultRowHeight="15"/>
  <cols>
    <col min="1" max="1" width="9.140625" style="13"/>
    <col min="7" max="7" width="12.42578125" customWidth="1"/>
    <col min="8" max="8" width="2.42578125" style="20" customWidth="1"/>
    <col min="9" max="9" width="21.5703125" style="15" customWidth="1"/>
    <col min="10" max="12" width="9.28515625" bestFit="1" customWidth="1"/>
    <col min="13" max="13" width="10" bestFit="1" customWidth="1"/>
    <col min="16" max="16" width="2.85546875" customWidth="1"/>
    <col min="23" max="23" width="3.28515625" customWidth="1"/>
  </cols>
  <sheetData>
    <row r="1" spans="1:28" s="13" customFormat="1">
      <c r="A1" s="21"/>
      <c r="B1" s="21" t="s">
        <v>22</v>
      </c>
      <c r="C1" s="21"/>
      <c r="D1" s="21"/>
      <c r="E1" s="21"/>
      <c r="F1" s="21"/>
      <c r="G1" s="21"/>
      <c r="H1" s="22"/>
      <c r="I1" s="21"/>
      <c r="J1" s="21" t="s">
        <v>23</v>
      </c>
      <c r="K1" s="21"/>
      <c r="L1" s="21"/>
      <c r="M1" s="21"/>
      <c r="N1" s="21"/>
      <c r="Q1" s="21" t="s">
        <v>24</v>
      </c>
      <c r="R1" s="21"/>
      <c r="S1" s="21"/>
      <c r="T1" s="21"/>
      <c r="U1" s="21"/>
      <c r="V1" s="21"/>
      <c r="X1" s="21" t="s">
        <v>25</v>
      </c>
      <c r="Y1" s="21"/>
      <c r="Z1" s="21"/>
      <c r="AA1" s="21"/>
      <c r="AB1" s="21"/>
    </row>
    <row r="2" spans="1:28" s="13" customFormat="1">
      <c r="A2" s="10" t="s">
        <v>4</v>
      </c>
      <c r="B2" s="11" t="s">
        <v>0</v>
      </c>
      <c r="C2" s="11" t="s">
        <v>1</v>
      </c>
      <c r="D2" s="11" t="s">
        <v>2</v>
      </c>
      <c r="E2" s="11" t="s">
        <v>3</v>
      </c>
      <c r="F2" s="12" t="s">
        <v>5</v>
      </c>
      <c r="G2" s="12" t="s">
        <v>6</v>
      </c>
      <c r="H2" s="18"/>
      <c r="I2" s="14"/>
      <c r="J2" s="11" t="s">
        <v>7</v>
      </c>
      <c r="K2" s="11" t="s">
        <v>8</v>
      </c>
      <c r="L2" s="11" t="s">
        <v>9</v>
      </c>
      <c r="M2" s="11" t="s">
        <v>10</v>
      </c>
      <c r="N2" s="12" t="s">
        <v>11</v>
      </c>
      <c r="Q2" s="11" t="s">
        <v>7</v>
      </c>
      <c r="R2" s="11" t="s">
        <v>8</v>
      </c>
      <c r="S2" s="11" t="s">
        <v>9</v>
      </c>
      <c r="T2" s="11" t="s">
        <v>10</v>
      </c>
      <c r="U2" s="12" t="s">
        <v>11</v>
      </c>
      <c r="V2" s="13" t="s">
        <v>20</v>
      </c>
      <c r="X2" s="11" t="s">
        <v>7</v>
      </c>
      <c r="Y2" s="11" t="s">
        <v>8</v>
      </c>
      <c r="Z2" s="11" t="s">
        <v>9</v>
      </c>
      <c r="AA2" s="11" t="s">
        <v>10</v>
      </c>
      <c r="AB2" s="12" t="s">
        <v>11</v>
      </c>
    </row>
    <row r="3" spans="1:28">
      <c r="A3" s="11" t="s">
        <v>0</v>
      </c>
      <c r="B3" s="4">
        <v>100</v>
      </c>
      <c r="C3" s="1">
        <v>100</v>
      </c>
      <c r="D3" s="1">
        <v>100</v>
      </c>
      <c r="E3" s="1">
        <v>100</v>
      </c>
      <c r="F3" s="9">
        <f>SUM(B3:E3)</f>
        <v>400</v>
      </c>
      <c r="G3" s="7">
        <f>COUNTA(B3:E3)*100/F3</f>
        <v>1</v>
      </c>
      <c r="H3" s="19"/>
      <c r="I3" s="17" t="s">
        <v>21</v>
      </c>
      <c r="J3" s="6">
        <f t="shared" ref="J3:M6" si="0">B3*$G3</f>
        <v>100</v>
      </c>
      <c r="K3" s="6">
        <f t="shared" si="0"/>
        <v>100</v>
      </c>
      <c r="L3" s="6">
        <f t="shared" si="0"/>
        <v>100</v>
      </c>
      <c r="M3" s="6">
        <f t="shared" si="0"/>
        <v>100</v>
      </c>
      <c r="N3" s="8">
        <f>SUM(J3:M3)</f>
        <v>400</v>
      </c>
      <c r="Q3" s="5"/>
      <c r="R3" s="2">
        <f t="shared" ref="R3:R6" si="1">K3*$G3</f>
        <v>100</v>
      </c>
      <c r="S3" s="2">
        <f t="shared" ref="S3:S6" si="2">L3*$G3</f>
        <v>100</v>
      </c>
      <c r="T3" s="2">
        <f t="shared" ref="T3:T5" si="3">M3*$G3</f>
        <v>100</v>
      </c>
      <c r="U3" s="8">
        <f>SUM(Q3:T3)</f>
        <v>300</v>
      </c>
      <c r="V3" s="7">
        <f>COUNTA(Q3:T3)*100/U3</f>
        <v>1</v>
      </c>
      <c r="X3" s="5">
        <f>Q3*$V3</f>
        <v>0</v>
      </c>
      <c r="Y3" s="5">
        <f t="shared" ref="Y3:AA3" si="4">R3*$V3</f>
        <v>100</v>
      </c>
      <c r="Z3" s="5">
        <f t="shared" si="4"/>
        <v>100</v>
      </c>
      <c r="AA3" s="5">
        <f t="shared" si="4"/>
        <v>100</v>
      </c>
      <c r="AB3" s="8">
        <f>SUM(X3:AA3)</f>
        <v>300</v>
      </c>
    </row>
    <row r="4" spans="1:28">
      <c r="A4" s="11" t="s">
        <v>1</v>
      </c>
      <c r="B4" s="1">
        <v>110</v>
      </c>
      <c r="C4" s="4">
        <v>110</v>
      </c>
      <c r="D4" s="1">
        <v>110</v>
      </c>
      <c r="E4" s="1">
        <v>110</v>
      </c>
      <c r="F4" s="9">
        <f t="shared" ref="F4:F6" si="5">SUM(B4:E4)</f>
        <v>440</v>
      </c>
      <c r="G4" s="7">
        <f t="shared" ref="G4:G6" si="6">COUNTA(B4:E4)*100/F4</f>
        <v>0.90909090909090906</v>
      </c>
      <c r="H4" s="19"/>
      <c r="I4" s="17" t="s">
        <v>21</v>
      </c>
      <c r="J4" s="6">
        <f t="shared" si="0"/>
        <v>100</v>
      </c>
      <c r="K4" s="6">
        <f t="shared" si="0"/>
        <v>100</v>
      </c>
      <c r="L4" s="6">
        <f t="shared" si="0"/>
        <v>100</v>
      </c>
      <c r="M4" s="6">
        <f t="shared" si="0"/>
        <v>100</v>
      </c>
      <c r="N4" s="8">
        <f t="shared" ref="N4:N6" si="7">SUM(J4:M4)</f>
        <v>400</v>
      </c>
      <c r="Q4" s="2">
        <f t="shared" ref="Q4:Q6" si="8">J4*$G4</f>
        <v>90.909090909090907</v>
      </c>
      <c r="R4" s="5"/>
      <c r="S4" s="2">
        <f t="shared" si="2"/>
        <v>90.909090909090907</v>
      </c>
      <c r="T4" s="2">
        <f t="shared" si="3"/>
        <v>90.909090909090907</v>
      </c>
      <c r="U4" s="8">
        <f t="shared" ref="U4:U6" si="9">SUM(Q4:T4)</f>
        <v>272.72727272727275</v>
      </c>
      <c r="V4" s="7">
        <f t="shared" ref="V4:V6" si="10">COUNTA(Q4:T4)*100/U4</f>
        <v>1.0999999999999999</v>
      </c>
      <c r="X4" s="5">
        <f t="shared" ref="X4:X6" si="11">Q4*$V4</f>
        <v>99.999999999999986</v>
      </c>
      <c r="Y4" s="5">
        <f t="shared" ref="Y4:Y6" si="12">R4*$V4</f>
        <v>0</v>
      </c>
      <c r="Z4" s="5">
        <f t="shared" ref="Z4:Z6" si="13">S4*$V4</f>
        <v>99.999999999999986</v>
      </c>
      <c r="AA4" s="5">
        <f t="shared" ref="AA4:AA6" si="14">T4*$V4</f>
        <v>99.999999999999986</v>
      </c>
      <c r="AB4" s="8">
        <f t="shared" ref="AB4:AB6" si="15">SUM(X4:AA4)</f>
        <v>299.99999999999994</v>
      </c>
    </row>
    <row r="5" spans="1:28">
      <c r="A5" s="11" t="s">
        <v>2</v>
      </c>
      <c r="B5" s="1">
        <v>90</v>
      </c>
      <c r="C5" s="1">
        <v>90</v>
      </c>
      <c r="D5" s="4">
        <v>90</v>
      </c>
      <c r="E5" s="1">
        <v>90</v>
      </c>
      <c r="F5" s="9">
        <f t="shared" si="5"/>
        <v>360</v>
      </c>
      <c r="G5" s="7">
        <f t="shared" si="6"/>
        <v>1.1111111111111112</v>
      </c>
      <c r="H5" s="19"/>
      <c r="I5" s="17" t="s">
        <v>21</v>
      </c>
      <c r="J5" s="6">
        <f t="shared" si="0"/>
        <v>100</v>
      </c>
      <c r="K5" s="6">
        <f t="shared" si="0"/>
        <v>100</v>
      </c>
      <c r="L5" s="6">
        <f t="shared" si="0"/>
        <v>100</v>
      </c>
      <c r="M5" s="6">
        <f t="shared" si="0"/>
        <v>100</v>
      </c>
      <c r="N5" s="8">
        <f t="shared" si="7"/>
        <v>400</v>
      </c>
      <c r="Q5" s="2">
        <f t="shared" si="8"/>
        <v>111.11111111111111</v>
      </c>
      <c r="R5" s="2">
        <f t="shared" si="1"/>
        <v>111.11111111111111</v>
      </c>
      <c r="S5" s="5"/>
      <c r="T5" s="2">
        <f t="shared" si="3"/>
        <v>111.11111111111111</v>
      </c>
      <c r="U5" s="8">
        <f t="shared" si="9"/>
        <v>333.33333333333337</v>
      </c>
      <c r="V5" s="7">
        <f t="shared" si="10"/>
        <v>0.89999999999999991</v>
      </c>
      <c r="X5" s="5">
        <f t="shared" si="11"/>
        <v>100</v>
      </c>
      <c r="Y5" s="5">
        <f t="shared" si="12"/>
        <v>100</v>
      </c>
      <c r="Z5" s="5">
        <f t="shared" si="13"/>
        <v>0</v>
      </c>
      <c r="AA5" s="5">
        <f t="shared" si="14"/>
        <v>100</v>
      </c>
      <c r="AB5" s="8">
        <f t="shared" si="15"/>
        <v>300</v>
      </c>
    </row>
    <row r="6" spans="1:28">
      <c r="A6" s="11" t="s">
        <v>3</v>
      </c>
      <c r="B6" s="1">
        <v>70</v>
      </c>
      <c r="C6" s="1">
        <v>80</v>
      </c>
      <c r="D6" s="1">
        <v>110</v>
      </c>
      <c r="E6" s="4">
        <v>120</v>
      </c>
      <c r="F6" s="9">
        <f t="shared" si="5"/>
        <v>380</v>
      </c>
      <c r="G6" s="7">
        <f t="shared" si="6"/>
        <v>1.0526315789473684</v>
      </c>
      <c r="H6" s="19"/>
      <c r="I6" s="17" t="s">
        <v>21</v>
      </c>
      <c r="J6" s="6">
        <f t="shared" si="0"/>
        <v>73.68421052631578</v>
      </c>
      <c r="K6" s="6">
        <f t="shared" si="0"/>
        <v>84.210526315789465</v>
      </c>
      <c r="L6" s="6">
        <f t="shared" si="0"/>
        <v>115.78947368421052</v>
      </c>
      <c r="M6" s="6">
        <f t="shared" si="0"/>
        <v>126.31578947368421</v>
      </c>
      <c r="N6" s="8">
        <f t="shared" si="7"/>
        <v>400</v>
      </c>
      <c r="Q6" s="2">
        <f t="shared" si="8"/>
        <v>77.562326869806085</v>
      </c>
      <c r="R6" s="2">
        <f t="shared" si="1"/>
        <v>88.642659279778385</v>
      </c>
      <c r="S6" s="2">
        <f t="shared" si="2"/>
        <v>121.88365650969527</v>
      </c>
      <c r="T6" s="5"/>
      <c r="U6" s="8">
        <f t="shared" si="9"/>
        <v>288.08864265927974</v>
      </c>
      <c r="V6" s="7">
        <f t="shared" si="10"/>
        <v>1.0413461538461539</v>
      </c>
      <c r="X6" s="5">
        <f t="shared" si="11"/>
        <v>80.769230769230759</v>
      </c>
      <c r="Y6" s="5">
        <f t="shared" si="12"/>
        <v>92.307692307692307</v>
      </c>
      <c r="Z6" s="5">
        <f t="shared" si="13"/>
        <v>126.92307692307691</v>
      </c>
      <c r="AA6" s="5">
        <f t="shared" si="14"/>
        <v>0</v>
      </c>
      <c r="AB6" s="8">
        <f t="shared" si="15"/>
        <v>300</v>
      </c>
    </row>
    <row r="9" spans="1:28" s="13" customFormat="1">
      <c r="H9" s="22"/>
      <c r="I9" s="21" t="s">
        <v>26</v>
      </c>
      <c r="J9" s="21"/>
      <c r="K9" s="21"/>
      <c r="L9" s="21"/>
      <c r="M9" s="21"/>
      <c r="N9" s="21"/>
      <c r="O9" s="21"/>
      <c r="P9" s="21"/>
      <c r="Q9" s="21"/>
    </row>
    <row r="10" spans="1:28">
      <c r="I10" s="15" t="s">
        <v>12</v>
      </c>
      <c r="J10" s="3">
        <f>SUM(X3:X6)</f>
        <v>280.76923076923077</v>
      </c>
      <c r="K10" s="3">
        <f t="shared" ref="K10:M10" si="16">SUM(Y3:Y6)</f>
        <v>292.30769230769232</v>
      </c>
      <c r="L10" s="3">
        <f t="shared" si="16"/>
        <v>326.92307692307691</v>
      </c>
      <c r="M10" s="3">
        <f t="shared" si="16"/>
        <v>300</v>
      </c>
      <c r="N10" t="s">
        <v>5</v>
      </c>
      <c r="O10" t="s">
        <v>14</v>
      </c>
    </row>
    <row r="11" spans="1:28">
      <c r="I11" s="15" t="s">
        <v>13</v>
      </c>
      <c r="J11" s="3">
        <f>J10/3</f>
        <v>93.589743589743591</v>
      </c>
      <c r="K11" s="3">
        <f t="shared" ref="K11:M11" si="17">K10/3</f>
        <v>97.435897435897445</v>
      </c>
      <c r="L11" s="3">
        <f t="shared" si="17"/>
        <v>108.97435897435896</v>
      </c>
      <c r="M11" s="3">
        <f t="shared" si="17"/>
        <v>100</v>
      </c>
      <c r="N11" s="8">
        <f>SUM(J11:M11)</f>
        <v>400</v>
      </c>
      <c r="O11" s="7">
        <f>400/N11</f>
        <v>1</v>
      </c>
    </row>
    <row r="12" spans="1:28" s="25" customFormat="1" ht="30">
      <c r="A12" s="24"/>
      <c r="H12" s="26"/>
      <c r="I12" s="28" t="s">
        <v>31</v>
      </c>
      <c r="J12" s="29">
        <f>J11*$O11</f>
        <v>93.589743589743591</v>
      </c>
      <c r="K12" s="29">
        <f>K11*$O11</f>
        <v>97.435897435897445</v>
      </c>
      <c r="L12" s="29">
        <f>L11*$O11</f>
        <v>108.97435897435896</v>
      </c>
      <c r="M12" s="29">
        <f>M11*$O11</f>
        <v>100</v>
      </c>
    </row>
    <row r="15" spans="1:28" hidden="1">
      <c r="I15" s="15" t="s">
        <v>0</v>
      </c>
      <c r="J15" s="3">
        <f>AVERAGE(J4:J6)</f>
        <v>91.228070175438589</v>
      </c>
      <c r="K15" s="3">
        <f>AVERAGE(K5,K6)</f>
        <v>92.10526315789474</v>
      </c>
      <c r="L15" s="3">
        <f>AVERAGE(L4,L6)</f>
        <v>107.89473684210526</v>
      </c>
      <c r="M15" s="3">
        <f>AVERAGE(M4,M5)</f>
        <v>100</v>
      </c>
      <c r="N15" s="3">
        <f>SUM(J15:M15)</f>
        <v>391.22807017543857</v>
      </c>
      <c r="O15" s="23"/>
    </row>
    <row r="16" spans="1:28" hidden="1">
      <c r="I16" s="15" t="s">
        <v>1</v>
      </c>
      <c r="J16" s="3">
        <f>AVERAGE(J5,J6)</f>
        <v>86.84210526315789</v>
      </c>
      <c r="K16" s="3">
        <f>AVERAGE(K3,K5,K6)</f>
        <v>94.736842105263165</v>
      </c>
      <c r="L16" s="3">
        <f>AVERAGE(L3,L6)</f>
        <v>107.89473684210526</v>
      </c>
      <c r="M16" s="3">
        <f>AVERAGE(M3,M5)</f>
        <v>100</v>
      </c>
      <c r="N16" s="3">
        <f t="shared" ref="N16:N18" si="18">SUM(J16:M16)</f>
        <v>389.4736842105263</v>
      </c>
      <c r="O16" s="23"/>
    </row>
    <row r="17" spans="1:18" hidden="1">
      <c r="I17" s="15" t="s">
        <v>2</v>
      </c>
      <c r="J17" s="3">
        <f>AVERAGE(J4,J6)</f>
        <v>86.84210526315789</v>
      </c>
      <c r="K17" s="3">
        <f>AVERAGE(K3,K6)</f>
        <v>92.10526315789474</v>
      </c>
      <c r="L17" s="3">
        <f>AVERAGE(L3,L5,L6)</f>
        <v>105.26315789473684</v>
      </c>
      <c r="M17" s="3">
        <f>AVERAGE(M3,M4)</f>
        <v>100</v>
      </c>
      <c r="N17" s="3">
        <f t="shared" si="18"/>
        <v>384.21052631578948</v>
      </c>
      <c r="O17" s="23"/>
    </row>
    <row r="18" spans="1:18" hidden="1">
      <c r="I18" s="15" t="s">
        <v>3</v>
      </c>
      <c r="J18" s="3">
        <f>AVERAGE(J4,J5)</f>
        <v>100</v>
      </c>
      <c r="K18" s="3">
        <f>AVERAGE(K3,K5)</f>
        <v>100</v>
      </c>
      <c r="L18" s="3">
        <f>AVERAGE(L3,L4)</f>
        <v>100</v>
      </c>
      <c r="M18" s="3">
        <f>AVERAGE(M3:M5)</f>
        <v>100</v>
      </c>
      <c r="N18" s="3">
        <f t="shared" si="18"/>
        <v>400</v>
      </c>
      <c r="O18" s="23"/>
    </row>
    <row r="19" spans="1:18" hidden="1"/>
    <row r="20" spans="1:18" s="25" customFormat="1" ht="69" hidden="1" customHeight="1">
      <c r="A20" s="24"/>
      <c r="H20" s="26"/>
      <c r="I20" s="27" t="s">
        <v>30</v>
      </c>
      <c r="N20" s="25" t="s">
        <v>28</v>
      </c>
      <c r="O20" s="25" t="s">
        <v>19</v>
      </c>
      <c r="Q20" s="25" t="s">
        <v>27</v>
      </c>
      <c r="R20" s="25" t="s">
        <v>29</v>
      </c>
    </row>
    <row r="21" spans="1:18" hidden="1">
      <c r="I21" s="16" t="s">
        <v>15</v>
      </c>
      <c r="J21" s="6">
        <f>J15*$O21</f>
        <v>93.27354260089686</v>
      </c>
      <c r="K21" s="6">
        <f t="shared" ref="K21:M21" si="19">K15*$O21</f>
        <v>94.170403587443957</v>
      </c>
      <c r="L21" s="6">
        <f t="shared" si="19"/>
        <v>110.31390134529148</v>
      </c>
      <c r="M21" s="6">
        <f t="shared" si="19"/>
        <v>102.24215246636771</v>
      </c>
      <c r="N21" s="9">
        <f>F3</f>
        <v>400</v>
      </c>
      <c r="O21" s="7">
        <f>N21/N15</f>
        <v>1.0224215246636772</v>
      </c>
      <c r="Q21" s="8">
        <f>SUM(J21:M21)</f>
        <v>400</v>
      </c>
      <c r="R21" s="3">
        <f>Q21-N21</f>
        <v>0</v>
      </c>
    </row>
    <row r="22" spans="1:18" hidden="1">
      <c r="I22" s="16" t="s">
        <v>16</v>
      </c>
      <c r="J22" s="6">
        <f t="shared" ref="J22:M22" si="20">J16*$O22</f>
        <v>98.108108108108098</v>
      </c>
      <c r="K22" s="6">
        <f t="shared" si="20"/>
        <v>107.02702702702703</v>
      </c>
      <c r="L22" s="6">
        <f t="shared" si="20"/>
        <v>121.89189189189189</v>
      </c>
      <c r="M22" s="6">
        <f t="shared" si="20"/>
        <v>112.97297297297297</v>
      </c>
      <c r="N22" s="9">
        <f>F4</f>
        <v>440</v>
      </c>
      <c r="O22" s="7">
        <f t="shared" ref="O22:O24" si="21">N22/N16</f>
        <v>1.1297297297297297</v>
      </c>
      <c r="Q22" s="8">
        <f t="shared" ref="Q22:Q24" si="22">SUM(J22:M22)</f>
        <v>440</v>
      </c>
      <c r="R22" s="3">
        <f t="shared" ref="R22:R24" si="23">Q22-N22</f>
        <v>0</v>
      </c>
    </row>
    <row r="23" spans="1:18" hidden="1">
      <c r="I23" s="16" t="s">
        <v>17</v>
      </c>
      <c r="J23" s="6">
        <f t="shared" ref="J23:M23" si="24">J17*$O23</f>
        <v>81.369863013698634</v>
      </c>
      <c r="K23" s="6">
        <f t="shared" si="24"/>
        <v>86.301369863013704</v>
      </c>
      <c r="L23" s="6">
        <f t="shared" si="24"/>
        <v>98.630136986301366</v>
      </c>
      <c r="M23" s="6">
        <f t="shared" si="24"/>
        <v>93.69863013698631</v>
      </c>
      <c r="N23" s="9">
        <f>F5</f>
        <v>360</v>
      </c>
      <c r="O23" s="7">
        <f t="shared" si="21"/>
        <v>0.93698630136986305</v>
      </c>
      <c r="Q23" s="8">
        <f t="shared" si="22"/>
        <v>360</v>
      </c>
      <c r="R23" s="3">
        <f t="shared" si="23"/>
        <v>0</v>
      </c>
    </row>
    <row r="24" spans="1:18" hidden="1">
      <c r="I24" s="16" t="s">
        <v>18</v>
      </c>
      <c r="J24" s="6">
        <f t="shared" ref="J24:M24" si="25">J18*$O24</f>
        <v>95</v>
      </c>
      <c r="K24" s="6">
        <f t="shared" si="25"/>
        <v>95</v>
      </c>
      <c r="L24" s="6">
        <f t="shared" si="25"/>
        <v>95</v>
      </c>
      <c r="M24" s="6">
        <f t="shared" si="25"/>
        <v>95</v>
      </c>
      <c r="N24" s="9">
        <f>F6</f>
        <v>380</v>
      </c>
      <c r="O24" s="7">
        <f t="shared" si="21"/>
        <v>0.95</v>
      </c>
      <c r="Q24" s="8">
        <f t="shared" si="22"/>
        <v>380</v>
      </c>
      <c r="R24" s="3">
        <f t="shared" si="23"/>
        <v>0</v>
      </c>
    </row>
    <row r="25" spans="1:18" hidden="1"/>
    <row r="26" spans="1:18" ht="60">
      <c r="I26" s="27" t="s">
        <v>30</v>
      </c>
      <c r="J26" s="25"/>
      <c r="K26" s="25"/>
      <c r="L26" s="25"/>
      <c r="M26" s="25"/>
      <c r="N26" s="25" t="s">
        <v>28</v>
      </c>
      <c r="O26" s="25" t="s">
        <v>19</v>
      </c>
      <c r="P26" s="25"/>
      <c r="Q26" s="25" t="s">
        <v>27</v>
      </c>
      <c r="R26" s="25" t="s">
        <v>29</v>
      </c>
    </row>
    <row r="27" spans="1:18">
      <c r="I27" s="16" t="s">
        <v>15</v>
      </c>
      <c r="J27" s="6">
        <f>J$12*$O27</f>
        <v>93.589743589743591</v>
      </c>
      <c r="K27" s="6">
        <f t="shared" ref="K27:M27" si="26">K$12*$O27</f>
        <v>97.435897435897445</v>
      </c>
      <c r="L27" s="6">
        <f t="shared" si="26"/>
        <v>108.97435897435896</v>
      </c>
      <c r="M27" s="6">
        <f t="shared" si="26"/>
        <v>100</v>
      </c>
      <c r="N27" s="9">
        <f>F3</f>
        <v>400</v>
      </c>
      <c r="O27" s="7">
        <f>F3/400</f>
        <v>1</v>
      </c>
      <c r="Q27" s="8">
        <f>SUM(J27:M27)</f>
        <v>400</v>
      </c>
      <c r="R27" s="3">
        <f>Q27-N27</f>
        <v>0</v>
      </c>
    </row>
    <row r="28" spans="1:18">
      <c r="I28" s="16" t="s">
        <v>16</v>
      </c>
      <c r="J28" s="6">
        <f t="shared" ref="J28:M30" si="27">J$12*$O28</f>
        <v>102.94871794871796</v>
      </c>
      <c r="K28" s="6">
        <f t="shared" si="27"/>
        <v>107.1794871794872</v>
      </c>
      <c r="L28" s="6">
        <f t="shared" si="27"/>
        <v>119.87179487179488</v>
      </c>
      <c r="M28" s="6">
        <f t="shared" si="27"/>
        <v>110.00000000000001</v>
      </c>
      <c r="N28" s="9">
        <f t="shared" ref="N28:N30" si="28">F4</f>
        <v>440</v>
      </c>
      <c r="O28" s="7">
        <f t="shared" ref="O28:O30" si="29">F4/400</f>
        <v>1.1000000000000001</v>
      </c>
      <c r="Q28" s="8">
        <f t="shared" ref="Q28:Q30" si="30">SUM(J28:M28)</f>
        <v>440</v>
      </c>
      <c r="R28" s="3">
        <f t="shared" ref="R28:R30" si="31">Q28-N28</f>
        <v>0</v>
      </c>
    </row>
    <row r="29" spans="1:18">
      <c r="I29" s="16" t="s">
        <v>17</v>
      </c>
      <c r="J29" s="6">
        <f t="shared" si="27"/>
        <v>84.230769230769241</v>
      </c>
      <c r="K29" s="6">
        <f t="shared" si="27"/>
        <v>87.692307692307708</v>
      </c>
      <c r="L29" s="6">
        <f t="shared" si="27"/>
        <v>98.076923076923066</v>
      </c>
      <c r="M29" s="6">
        <f t="shared" si="27"/>
        <v>90</v>
      </c>
      <c r="N29" s="9">
        <f t="shared" si="28"/>
        <v>360</v>
      </c>
      <c r="O29" s="7">
        <f t="shared" si="29"/>
        <v>0.9</v>
      </c>
      <c r="Q29" s="8">
        <f t="shared" si="30"/>
        <v>360</v>
      </c>
      <c r="R29" s="3">
        <f t="shared" si="31"/>
        <v>0</v>
      </c>
    </row>
    <row r="30" spans="1:18">
      <c r="I30" s="16" t="s">
        <v>18</v>
      </c>
      <c r="J30" s="6">
        <f t="shared" si="27"/>
        <v>88.910256410256409</v>
      </c>
      <c r="K30" s="6">
        <f t="shared" si="27"/>
        <v>92.564102564102569</v>
      </c>
      <c r="L30" s="6">
        <f t="shared" si="27"/>
        <v>103.52564102564101</v>
      </c>
      <c r="M30" s="6">
        <f t="shared" si="27"/>
        <v>95</v>
      </c>
      <c r="N30" s="9">
        <f t="shared" si="28"/>
        <v>380</v>
      </c>
      <c r="O30" s="7">
        <f t="shared" si="29"/>
        <v>0.95</v>
      </c>
      <c r="Q30" s="8">
        <f t="shared" si="30"/>
        <v>380</v>
      </c>
      <c r="R30" s="3">
        <f t="shared" si="3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2012-06-08T10:31:57Z</dcterms:modified>
</cp:coreProperties>
</file>