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E:\Personal documents\IIT Online Madras\Diploma\Data Science\Tools in Data Science\IITM_Tools_In_Data_Science_Practice_Programming_Assignments\Project 1\"/>
    </mc:Choice>
  </mc:AlternateContent>
  <xr:revisionPtr revIDLastSave="0" documentId="13_ncr:1_{161C4FB1-D0A6-41EF-9C9E-855613574537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rc" sheetId="1" r:id="rId1"/>
    <sheet name="quantitative_analysis" sheetId="2" r:id="rId2"/>
    <sheet name="q13" sheetId="4" r:id="rId3"/>
    <sheet name="q9" sheetId="6" r:id="rId4"/>
    <sheet name="q12" sheetId="5" r:id="rId5"/>
    <sheet name="q5" sheetId="7" r:id="rId6"/>
    <sheet name="q8" sheetId="8" r:id="rId7"/>
    <sheet name="q7" sheetId="9" r:id="rId8"/>
  </sheets>
  <definedNames>
    <definedName name="_xlnm._FilterDatabase" localSheetId="4" hidden="1">'q12'!$A$1:$G$96</definedName>
    <definedName name="_xlnm._FilterDatabase" localSheetId="5" hidden="1">'q5'!$A$1:$I$96</definedName>
    <definedName name="_xlnm._FilterDatabase" localSheetId="6" hidden="1">'q8'!$A$1:$H$96</definedName>
    <definedName name="_xlnm._FilterDatabase" localSheetId="3" hidden="1">'q9'!$A$1:$D$12</definedName>
    <definedName name="_xlnm._FilterDatabase" localSheetId="0" hidden="1">src!$A$1:$J$96</definedName>
  </definedName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9" l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D85" i="9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E83" i="9"/>
  <c r="E84" i="9" s="1"/>
  <c r="D83" i="9"/>
  <c r="D84" i="9" s="1"/>
  <c r="E82" i="9"/>
  <c r="D82" i="9"/>
  <c r="E67" i="9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D67" i="9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E65" i="9"/>
  <c r="E66" i="9" s="1"/>
  <c r="D65" i="9"/>
  <c r="D66" i="9" s="1"/>
  <c r="E59" i="9"/>
  <c r="E60" i="9" s="1"/>
  <c r="E61" i="9" s="1"/>
  <c r="E62" i="9" s="1"/>
  <c r="E63" i="9" s="1"/>
  <c r="E64" i="9" s="1"/>
  <c r="D59" i="9"/>
  <c r="D60" i="9" s="1"/>
  <c r="D61" i="9" s="1"/>
  <c r="D62" i="9" s="1"/>
  <c r="D63" i="9" s="1"/>
  <c r="D64" i="9" s="1"/>
  <c r="E57" i="9"/>
  <c r="E58" i="9" s="1"/>
  <c r="D57" i="9"/>
  <c r="D58" i="9" s="1"/>
  <c r="E56" i="9"/>
  <c r="D56" i="9"/>
  <c r="E45" i="9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D45" i="9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E37" i="9"/>
  <c r="E38" i="9" s="1"/>
  <c r="E39" i="9" s="1"/>
  <c r="E40" i="9" s="1"/>
  <c r="E41" i="9" s="1"/>
  <c r="E42" i="9" s="1"/>
  <c r="E43" i="9" s="1"/>
  <c r="E44" i="9" s="1"/>
  <c r="D37" i="9"/>
  <c r="D38" i="9" s="1"/>
  <c r="D39" i="9" s="1"/>
  <c r="D40" i="9" s="1"/>
  <c r="D41" i="9" s="1"/>
  <c r="D42" i="9" s="1"/>
  <c r="D43" i="9" s="1"/>
  <c r="D44" i="9" s="1"/>
  <c r="E35" i="9"/>
  <c r="E36" i="9" s="1"/>
  <c r="D35" i="9"/>
  <c r="D36" i="9" s="1"/>
  <c r="E29" i="9"/>
  <c r="E30" i="9" s="1"/>
  <c r="E31" i="9" s="1"/>
  <c r="E32" i="9" s="1"/>
  <c r="E33" i="9" s="1"/>
  <c r="E34" i="9" s="1"/>
  <c r="D29" i="9"/>
  <c r="D30" i="9" s="1"/>
  <c r="D31" i="9" s="1"/>
  <c r="D32" i="9" s="1"/>
  <c r="D33" i="9" s="1"/>
  <c r="D34" i="9" s="1"/>
  <c r="E27" i="9"/>
  <c r="E28" i="9" s="1"/>
  <c r="D27" i="9"/>
  <c r="D28" i="9" s="1"/>
  <c r="E26" i="9"/>
  <c r="D26" i="9"/>
  <c r="E23" i="9"/>
  <c r="E24" i="9" s="1"/>
  <c r="E25" i="9" s="1"/>
  <c r="D23" i="9"/>
  <c r="D24" i="9" s="1"/>
  <c r="D25" i="9" s="1"/>
  <c r="E21" i="9"/>
  <c r="E22" i="9" s="1"/>
  <c r="D21" i="9"/>
  <c r="D22" i="9" s="1"/>
  <c r="E15" i="9"/>
  <c r="E16" i="9" s="1"/>
  <c r="E17" i="9" s="1"/>
  <c r="E18" i="9" s="1"/>
  <c r="E19" i="9" s="1"/>
  <c r="E20" i="9" s="1"/>
  <c r="D15" i="9"/>
  <c r="D16" i="9" s="1"/>
  <c r="D17" i="9" s="1"/>
  <c r="D18" i="9" s="1"/>
  <c r="D19" i="9" s="1"/>
  <c r="D20" i="9" s="1"/>
  <c r="E13" i="9"/>
  <c r="E14" i="9" s="1"/>
  <c r="D13" i="9"/>
  <c r="D14" i="9" s="1"/>
  <c r="E11" i="9"/>
  <c r="E12" i="9" s="1"/>
  <c r="D11" i="9"/>
  <c r="D12" i="9" s="1"/>
  <c r="E9" i="9"/>
  <c r="E10" i="9" s="1"/>
  <c r="D9" i="9"/>
  <c r="D10" i="9" s="1"/>
  <c r="E8" i="9"/>
  <c r="D8" i="9"/>
  <c r="E5" i="9"/>
  <c r="E6" i="9" s="1"/>
  <c r="E7" i="9" s="1"/>
  <c r="D5" i="9"/>
  <c r="D6" i="9" s="1"/>
  <c r="D7" i="9" s="1"/>
  <c r="E3" i="9"/>
  <c r="E4" i="9" s="1"/>
  <c r="D3" i="9"/>
  <c r="D4" i="9" s="1"/>
  <c r="E2" i="9"/>
  <c r="D2" i="9"/>
  <c r="H2" i="8"/>
  <c r="F96" i="8"/>
  <c r="G96" i="8" s="1"/>
  <c r="F95" i="8"/>
  <c r="G95" i="8" s="1"/>
  <c r="F94" i="8"/>
  <c r="G94" i="8" s="1"/>
  <c r="F93" i="8"/>
  <c r="G93" i="8" s="1"/>
  <c r="F92" i="8"/>
  <c r="G92" i="8" s="1"/>
  <c r="F91" i="8"/>
  <c r="G91" i="8" s="1"/>
  <c r="F90" i="8"/>
  <c r="G90" i="8" s="1"/>
  <c r="F89" i="8"/>
  <c r="F88" i="8"/>
  <c r="G88" i="8" s="1"/>
  <c r="F87" i="8"/>
  <c r="G87" i="8" s="1"/>
  <c r="F86" i="8"/>
  <c r="G86" i="8" s="1"/>
  <c r="F85" i="8"/>
  <c r="G85" i="8" s="1"/>
  <c r="F84" i="8"/>
  <c r="G84" i="8" s="1"/>
  <c r="F83" i="8"/>
  <c r="G83" i="8" s="1"/>
  <c r="F82" i="8"/>
  <c r="G82" i="8" s="1"/>
  <c r="E82" i="8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D82" i="8"/>
  <c r="F81" i="8"/>
  <c r="G81" i="8" s="1"/>
  <c r="F80" i="8"/>
  <c r="G80" i="8" s="1"/>
  <c r="F79" i="8"/>
  <c r="G79" i="8" s="1"/>
  <c r="F78" i="8"/>
  <c r="G78" i="8" s="1"/>
  <c r="F77" i="8"/>
  <c r="G77" i="8" s="1"/>
  <c r="F76" i="8"/>
  <c r="G76" i="8" s="1"/>
  <c r="F75" i="8"/>
  <c r="G75" i="8" s="1"/>
  <c r="F74" i="8"/>
  <c r="G74" i="8" s="1"/>
  <c r="F73" i="8"/>
  <c r="F72" i="8"/>
  <c r="F71" i="8"/>
  <c r="G71" i="8" s="1"/>
  <c r="F70" i="8"/>
  <c r="G70" i="8" s="1"/>
  <c r="F69" i="8"/>
  <c r="G69" i="8" s="1"/>
  <c r="F68" i="8"/>
  <c r="G68" i="8" s="1"/>
  <c r="F67" i="8"/>
  <c r="G67" i="8" s="1"/>
  <c r="F66" i="8"/>
  <c r="G66" i="8" s="1"/>
  <c r="F65" i="8"/>
  <c r="G65" i="8" s="1"/>
  <c r="E65" i="8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D65" i="8"/>
  <c r="D66" i="8" s="1"/>
  <c r="F64" i="8"/>
  <c r="G64" i="8" s="1"/>
  <c r="F63" i="8"/>
  <c r="G63" i="8" s="1"/>
  <c r="F62" i="8"/>
  <c r="G62" i="8" s="1"/>
  <c r="F61" i="8"/>
  <c r="G61" i="8" s="1"/>
  <c r="F60" i="8"/>
  <c r="G60" i="8" s="1"/>
  <c r="F59" i="8"/>
  <c r="G59" i="8" s="1"/>
  <c r="F58" i="8"/>
  <c r="G58" i="8" s="1"/>
  <c r="F57" i="8"/>
  <c r="G57" i="8" s="1"/>
  <c r="F56" i="8"/>
  <c r="G56" i="8" s="1"/>
  <c r="E56" i="8"/>
  <c r="E57" i="8" s="1"/>
  <c r="E58" i="8" s="1"/>
  <c r="E59" i="8" s="1"/>
  <c r="E60" i="8" s="1"/>
  <c r="E61" i="8" s="1"/>
  <c r="E62" i="8" s="1"/>
  <c r="E63" i="8" s="1"/>
  <c r="E64" i="8" s="1"/>
  <c r="D56" i="8"/>
  <c r="D57" i="8" s="1"/>
  <c r="D58" i="8" s="1"/>
  <c r="F55" i="8"/>
  <c r="G55" i="8" s="1"/>
  <c r="F54" i="8"/>
  <c r="G54" i="8" s="1"/>
  <c r="F53" i="8"/>
  <c r="G53" i="8" s="1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F45" i="8"/>
  <c r="G45" i="8" s="1"/>
  <c r="E45" i="8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D45" i="8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E35" i="8"/>
  <c r="E36" i="8" s="1"/>
  <c r="E37" i="8" s="1"/>
  <c r="E38" i="8" s="1"/>
  <c r="E39" i="8" s="1"/>
  <c r="E40" i="8" s="1"/>
  <c r="E41" i="8" s="1"/>
  <c r="E42" i="8" s="1"/>
  <c r="E43" i="8" s="1"/>
  <c r="E44" i="8" s="1"/>
  <c r="D35" i="8"/>
  <c r="D36" i="8" s="1"/>
  <c r="D37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G26" i="8" s="1"/>
  <c r="E26" i="8"/>
  <c r="E27" i="8" s="1"/>
  <c r="E28" i="8" s="1"/>
  <c r="E29" i="8" s="1"/>
  <c r="E30" i="8" s="1"/>
  <c r="E31" i="8" s="1"/>
  <c r="E32" i="8" s="1"/>
  <c r="E33" i="8" s="1"/>
  <c r="E34" i="8" s="1"/>
  <c r="D26" i="8"/>
  <c r="D27" i="8" s="1"/>
  <c r="D28" i="8" s="1"/>
  <c r="D29" i="8" s="1"/>
  <c r="F25" i="8"/>
  <c r="G25" i="8" s="1"/>
  <c r="F24" i="8"/>
  <c r="G24" i="8" s="1"/>
  <c r="F23" i="8"/>
  <c r="G23" i="8" s="1"/>
  <c r="F22" i="8"/>
  <c r="G22" i="8" s="1"/>
  <c r="F21" i="8"/>
  <c r="G21" i="8" s="1"/>
  <c r="E21" i="8"/>
  <c r="E22" i="8" s="1"/>
  <c r="E23" i="8" s="1"/>
  <c r="E24" i="8" s="1"/>
  <c r="E25" i="8" s="1"/>
  <c r="D21" i="8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E13" i="8"/>
  <c r="E14" i="8" s="1"/>
  <c r="E15" i="8" s="1"/>
  <c r="E16" i="8" s="1"/>
  <c r="E17" i="8" s="1"/>
  <c r="E18" i="8" s="1"/>
  <c r="E19" i="8" s="1"/>
  <c r="E20" i="8" s="1"/>
  <c r="D13" i="8"/>
  <c r="F12" i="8"/>
  <c r="G12" i="8" s="1"/>
  <c r="F11" i="8"/>
  <c r="G11" i="8" s="1"/>
  <c r="F10" i="8"/>
  <c r="G10" i="8" s="1"/>
  <c r="F9" i="8"/>
  <c r="G9" i="8" s="1"/>
  <c r="F8" i="8"/>
  <c r="G8" i="8" s="1"/>
  <c r="E8" i="8"/>
  <c r="E9" i="8" s="1"/>
  <c r="E10" i="8" s="1"/>
  <c r="E11" i="8" s="1"/>
  <c r="E12" i="8" s="1"/>
  <c r="D8" i="8"/>
  <c r="F7" i="8"/>
  <c r="G7" i="8" s="1"/>
  <c r="F6" i="8"/>
  <c r="G6" i="8" s="1"/>
  <c r="F5" i="8"/>
  <c r="G5" i="8" s="1"/>
  <c r="E5" i="8"/>
  <c r="E6" i="8" s="1"/>
  <c r="E7" i="8" s="1"/>
  <c r="D5" i="8"/>
  <c r="D6" i="8" s="1"/>
  <c r="D7" i="8" s="1"/>
  <c r="F4" i="8"/>
  <c r="G4" i="8" s="1"/>
  <c r="F3" i="8"/>
  <c r="G3" i="8" s="1"/>
  <c r="F2" i="8"/>
  <c r="G2" i="8" s="1"/>
  <c r="E2" i="8"/>
  <c r="E3" i="8" s="1"/>
  <c r="E4" i="8" s="1"/>
  <c r="D2" i="8"/>
  <c r="D3" i="8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2" i="7"/>
  <c r="E82" i="7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D82" i="7"/>
  <c r="E65" i="7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D65" i="7"/>
  <c r="D66" i="7" s="1"/>
  <c r="E56" i="7"/>
  <c r="E57" i="7" s="1"/>
  <c r="E58" i="7" s="1"/>
  <c r="E59" i="7" s="1"/>
  <c r="E60" i="7" s="1"/>
  <c r="E61" i="7" s="1"/>
  <c r="E62" i="7" s="1"/>
  <c r="E63" i="7" s="1"/>
  <c r="E64" i="7" s="1"/>
  <c r="D56" i="7"/>
  <c r="E45" i="7"/>
  <c r="D45" i="7"/>
  <c r="D46" i="7" s="1"/>
  <c r="E35" i="7"/>
  <c r="E36" i="7" s="1"/>
  <c r="E37" i="7" s="1"/>
  <c r="E38" i="7" s="1"/>
  <c r="E39" i="7" s="1"/>
  <c r="E40" i="7" s="1"/>
  <c r="E41" i="7" s="1"/>
  <c r="E42" i="7" s="1"/>
  <c r="E43" i="7" s="1"/>
  <c r="E44" i="7" s="1"/>
  <c r="D35" i="7"/>
  <c r="D36" i="7" s="1"/>
  <c r="E26" i="7"/>
  <c r="E27" i="7" s="1"/>
  <c r="E28" i="7" s="1"/>
  <c r="E29" i="7" s="1"/>
  <c r="E30" i="7" s="1"/>
  <c r="E31" i="7" s="1"/>
  <c r="E32" i="7" s="1"/>
  <c r="E33" i="7" s="1"/>
  <c r="E34" i="7" s="1"/>
  <c r="D26" i="7"/>
  <c r="E21" i="7"/>
  <c r="E22" i="7" s="1"/>
  <c r="E23" i="7" s="1"/>
  <c r="E24" i="7" s="1"/>
  <c r="E25" i="7" s="1"/>
  <c r="D21" i="7"/>
  <c r="D22" i="7" s="1"/>
  <c r="E13" i="7"/>
  <c r="D13" i="7"/>
  <c r="D14" i="7" s="1"/>
  <c r="E8" i="7"/>
  <c r="E9" i="7" s="1"/>
  <c r="E10" i="7" s="1"/>
  <c r="E11" i="7" s="1"/>
  <c r="E12" i="7" s="1"/>
  <c r="D8" i="7"/>
  <c r="E5" i="7"/>
  <c r="D5" i="7"/>
  <c r="D6" i="7" s="1"/>
  <c r="E2" i="7"/>
  <c r="E3" i="7" s="1"/>
  <c r="D2" i="7"/>
  <c r="D3" i="7" s="1"/>
  <c r="D12" i="6"/>
  <c r="D11" i="6"/>
  <c r="D10" i="6"/>
  <c r="D9" i="6"/>
  <c r="D8" i="6"/>
  <c r="D7" i="6"/>
  <c r="D6" i="6"/>
  <c r="D5" i="6"/>
  <c r="D4" i="6"/>
  <c r="D3" i="6"/>
  <c r="D2" i="6"/>
  <c r="G29" i="5"/>
  <c r="G46" i="5"/>
  <c r="G89" i="5"/>
  <c r="F26" i="5"/>
  <c r="F34" i="5"/>
  <c r="F87" i="5"/>
  <c r="F95" i="5"/>
  <c r="E5" i="5"/>
  <c r="E6" i="5" s="1"/>
  <c r="E7" i="5" s="1"/>
  <c r="E8" i="5"/>
  <c r="E9" i="5"/>
  <c r="E10" i="5" s="1"/>
  <c r="E11" i="5" s="1"/>
  <c r="E12" i="5" s="1"/>
  <c r="E13" i="5"/>
  <c r="E14" i="5"/>
  <c r="E15" i="5" s="1"/>
  <c r="E16" i="5" s="1"/>
  <c r="E17" i="5" s="1"/>
  <c r="E18" i="5" s="1"/>
  <c r="E19" i="5" s="1"/>
  <c r="E20" i="5" s="1"/>
  <c r="E21" i="5"/>
  <c r="E22" i="5" s="1"/>
  <c r="E23" i="5" s="1"/>
  <c r="E24" i="5" s="1"/>
  <c r="E25" i="5" s="1"/>
  <c r="E26" i="5"/>
  <c r="E27" i="5" s="1"/>
  <c r="E28" i="5" s="1"/>
  <c r="E29" i="5" s="1"/>
  <c r="E30" i="5" s="1"/>
  <c r="E31" i="5" s="1"/>
  <c r="E32" i="5" s="1"/>
  <c r="E33" i="5" s="1"/>
  <c r="E34" i="5" s="1"/>
  <c r="E35" i="5"/>
  <c r="E36" i="5"/>
  <c r="E37" i="5" s="1"/>
  <c r="E38" i="5" s="1"/>
  <c r="E39" i="5" s="1"/>
  <c r="E40" i="5" s="1"/>
  <c r="E41" i="5" s="1"/>
  <c r="E42" i="5" s="1"/>
  <c r="E43" i="5" s="1"/>
  <c r="E44" i="5" s="1"/>
  <c r="E45" i="5"/>
  <c r="E46" i="5"/>
  <c r="E47" i="5" s="1"/>
  <c r="E48" i="5" s="1"/>
  <c r="E49" i="5" s="1"/>
  <c r="E50" i="5" s="1"/>
  <c r="E51" i="5" s="1"/>
  <c r="E52" i="5" s="1"/>
  <c r="E53" i="5" s="1"/>
  <c r="E54" i="5" s="1"/>
  <c r="E55" i="5" s="1"/>
  <c r="E56" i="5"/>
  <c r="E57" i="5" s="1"/>
  <c r="E58" i="5" s="1"/>
  <c r="E59" i="5" s="1"/>
  <c r="E60" i="5" s="1"/>
  <c r="E61" i="5" s="1"/>
  <c r="E62" i="5" s="1"/>
  <c r="E63" i="5" s="1"/>
  <c r="E64" i="5" s="1"/>
  <c r="E65" i="5"/>
  <c r="E66" i="5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2" i="5"/>
  <c r="E3" i="5" s="1"/>
  <c r="E4" i="5" s="1"/>
  <c r="D5" i="5"/>
  <c r="D8" i="5"/>
  <c r="D13" i="5"/>
  <c r="D14" i="5"/>
  <c r="D15" i="5" s="1"/>
  <c r="D16" i="5" s="1"/>
  <c r="D17" i="5" s="1"/>
  <c r="D18" i="5" s="1"/>
  <c r="D19" i="5" s="1"/>
  <c r="D20" i="5" s="1"/>
  <c r="F20" i="5" s="1"/>
  <c r="D21" i="5"/>
  <c r="D22" i="5"/>
  <c r="D26" i="5"/>
  <c r="D27" i="5" s="1"/>
  <c r="D28" i="5" s="1"/>
  <c r="D29" i="5" s="1"/>
  <c r="D30" i="5" s="1"/>
  <c r="D31" i="5" s="1"/>
  <c r="D32" i="5" s="1"/>
  <c r="D33" i="5" s="1"/>
  <c r="D34" i="5" s="1"/>
  <c r="G34" i="5" s="1"/>
  <c r="D35" i="5"/>
  <c r="D45" i="5"/>
  <c r="D46" i="5" s="1"/>
  <c r="D56" i="5"/>
  <c r="D65" i="5"/>
  <c r="D66" i="5"/>
  <c r="D82" i="5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2" i="5"/>
  <c r="H16" i="4"/>
  <c r="H5" i="4"/>
  <c r="H6" i="4"/>
  <c r="H7" i="4"/>
  <c r="H8" i="4"/>
  <c r="H9" i="4"/>
  <c r="H10" i="4"/>
  <c r="H11" i="4"/>
  <c r="H12" i="4"/>
  <c r="H13" i="4"/>
  <c r="H14" i="4"/>
  <c r="H4" i="4"/>
  <c r="D9" i="8" l="1"/>
  <c r="D30" i="8"/>
  <c r="D38" i="8"/>
  <c r="D83" i="8"/>
  <c r="D59" i="8"/>
  <c r="D67" i="8"/>
  <c r="D4" i="8"/>
  <c r="D14" i="8"/>
  <c r="D22" i="8"/>
  <c r="D46" i="8"/>
  <c r="G66" i="7"/>
  <c r="G26" i="7"/>
  <c r="G35" i="7"/>
  <c r="G22" i="7"/>
  <c r="G36" i="7"/>
  <c r="G82" i="7"/>
  <c r="G8" i="7"/>
  <c r="G56" i="7"/>
  <c r="E4" i="7"/>
  <c r="G3" i="7"/>
  <c r="G2" i="7"/>
  <c r="G65" i="7"/>
  <c r="G45" i="7"/>
  <c r="G21" i="7"/>
  <c r="G13" i="7"/>
  <c r="G5" i="7"/>
  <c r="E14" i="7"/>
  <c r="E15" i="7" s="1"/>
  <c r="E16" i="7" s="1"/>
  <c r="E17" i="7" s="1"/>
  <c r="E18" i="7" s="1"/>
  <c r="E19" i="7" s="1"/>
  <c r="E20" i="7" s="1"/>
  <c r="D9" i="7"/>
  <c r="G9" i="7" s="1"/>
  <c r="E46" i="7"/>
  <c r="E47" i="7" s="1"/>
  <c r="E48" i="7" s="1"/>
  <c r="E49" i="7" s="1"/>
  <c r="E50" i="7" s="1"/>
  <c r="E51" i="7" s="1"/>
  <c r="E52" i="7" s="1"/>
  <c r="E53" i="7" s="1"/>
  <c r="E54" i="7" s="1"/>
  <c r="E55" i="7" s="1"/>
  <c r="E6" i="7"/>
  <c r="G6" i="7" s="1"/>
  <c r="D4" i="7"/>
  <c r="G4" i="7" s="1"/>
  <c r="D7" i="7"/>
  <c r="D67" i="7"/>
  <c r="G67" i="7" s="1"/>
  <c r="D15" i="7"/>
  <c r="D23" i="7"/>
  <c r="G23" i="7" s="1"/>
  <c r="D27" i="7"/>
  <c r="G27" i="7" s="1"/>
  <c r="D37" i="7"/>
  <c r="G37" i="7" s="1"/>
  <c r="D47" i="7"/>
  <c r="D57" i="7"/>
  <c r="G57" i="7" s="1"/>
  <c r="D83" i="7"/>
  <c r="G83" i="7" s="1"/>
  <c r="F13" i="5"/>
  <c r="G13" i="5" s="1"/>
  <c r="F91" i="5"/>
  <c r="F83" i="5"/>
  <c r="F30" i="5"/>
  <c r="F18" i="5"/>
  <c r="G93" i="5"/>
  <c r="G85" i="5"/>
  <c r="G33" i="5"/>
  <c r="G18" i="5"/>
  <c r="F14" i="5"/>
  <c r="G14" i="5"/>
  <c r="F94" i="5"/>
  <c r="F86" i="5"/>
  <c r="F31" i="5"/>
  <c r="F19" i="5"/>
  <c r="G94" i="5"/>
  <c r="G86" i="5"/>
  <c r="G26" i="5"/>
  <c r="F96" i="5"/>
  <c r="F46" i="5"/>
  <c r="F90" i="5"/>
  <c r="F82" i="5"/>
  <c r="F27" i="5"/>
  <c r="F15" i="5"/>
  <c r="G90" i="5"/>
  <c r="G82" i="5"/>
  <c r="G30" i="5"/>
  <c r="G17" i="5"/>
  <c r="D67" i="5"/>
  <c r="F66" i="5"/>
  <c r="G66" i="5"/>
  <c r="D57" i="5"/>
  <c r="D23" i="5"/>
  <c r="F22" i="5"/>
  <c r="G22" i="5"/>
  <c r="D9" i="5"/>
  <c r="F93" i="5"/>
  <c r="F89" i="5"/>
  <c r="F85" i="5"/>
  <c r="F33" i="5"/>
  <c r="F29" i="5"/>
  <c r="F17" i="5"/>
  <c r="G96" i="5"/>
  <c r="G92" i="5"/>
  <c r="G88" i="5"/>
  <c r="G84" i="5"/>
  <c r="G32" i="5"/>
  <c r="G28" i="5"/>
  <c r="G20" i="5"/>
  <c r="G16" i="5"/>
  <c r="F92" i="5"/>
  <c r="F88" i="5"/>
  <c r="F84" i="5"/>
  <c r="F32" i="5"/>
  <c r="F28" i="5"/>
  <c r="F16" i="5"/>
  <c r="G95" i="5"/>
  <c r="G91" i="5"/>
  <c r="G87" i="5"/>
  <c r="G83" i="5"/>
  <c r="G31" i="5"/>
  <c r="G27" i="5"/>
  <c r="G19" i="5"/>
  <c r="G15" i="5"/>
  <c r="D10" i="5"/>
  <c r="D47" i="5"/>
  <c r="D3" i="5"/>
  <c r="D6" i="5"/>
  <c r="D36" i="5"/>
  <c r="D47" i="8" l="1"/>
  <c r="D15" i="8"/>
  <c r="D68" i="8"/>
  <c r="D84" i="8"/>
  <c r="D31" i="8"/>
  <c r="D23" i="8"/>
  <c r="D60" i="8"/>
  <c r="D39" i="8"/>
  <c r="D10" i="8"/>
  <c r="G46" i="7"/>
  <c r="G47" i="7"/>
  <c r="G15" i="7"/>
  <c r="G14" i="7"/>
  <c r="D10" i="7"/>
  <c r="E7" i="7"/>
  <c r="G7" i="7" s="1"/>
  <c r="D28" i="7"/>
  <c r="G28" i="7" s="1"/>
  <c r="D16" i="7"/>
  <c r="G16" i="7" s="1"/>
  <c r="D58" i="7"/>
  <c r="G58" i="7" s="1"/>
  <c r="D38" i="7"/>
  <c r="G38" i="7" s="1"/>
  <c r="D24" i="7"/>
  <c r="G24" i="7" s="1"/>
  <c r="D84" i="7"/>
  <c r="G84" i="7" s="1"/>
  <c r="D48" i="7"/>
  <c r="G48" i="7" s="1"/>
  <c r="D68" i="7"/>
  <c r="G68" i="7" s="1"/>
  <c r="F36" i="5"/>
  <c r="G36" i="5"/>
  <c r="F10" i="5"/>
  <c r="G10" i="5"/>
  <c r="D24" i="5"/>
  <c r="G23" i="5"/>
  <c r="F23" i="5"/>
  <c r="G47" i="5"/>
  <c r="F47" i="5"/>
  <c r="F57" i="5"/>
  <c r="D58" i="5"/>
  <c r="G57" i="5"/>
  <c r="F6" i="5"/>
  <c r="G6" i="5"/>
  <c r="G3" i="5"/>
  <c r="F3" i="5"/>
  <c r="F9" i="5"/>
  <c r="G9" i="5"/>
  <c r="D68" i="5"/>
  <c r="G67" i="5"/>
  <c r="F67" i="5"/>
  <c r="D7" i="5"/>
  <c r="D37" i="5"/>
  <c r="D48" i="5"/>
  <c r="D4" i="5"/>
  <c r="D11" i="5"/>
  <c r="D40" i="8" l="1"/>
  <c r="D61" i="8"/>
  <c r="D24" i="8"/>
  <c r="D16" i="8"/>
  <c r="D85" i="8"/>
  <c r="D48" i="8"/>
  <c r="D11" i="8"/>
  <c r="D32" i="8"/>
  <c r="D69" i="8"/>
  <c r="D11" i="7"/>
  <c r="G11" i="7" s="1"/>
  <c r="G10" i="7"/>
  <c r="D39" i="7"/>
  <c r="G39" i="7" s="1"/>
  <c r="D69" i="7"/>
  <c r="G69" i="7" s="1"/>
  <c r="D25" i="7"/>
  <c r="D29" i="7"/>
  <c r="G29" i="7" s="1"/>
  <c r="D49" i="7"/>
  <c r="G49" i="7" s="1"/>
  <c r="D59" i="7"/>
  <c r="G59" i="7" s="1"/>
  <c r="D85" i="7"/>
  <c r="G85" i="7" s="1"/>
  <c r="D17" i="7"/>
  <c r="G17" i="7" s="1"/>
  <c r="F37" i="5"/>
  <c r="G37" i="5"/>
  <c r="G11" i="5"/>
  <c r="F11" i="5"/>
  <c r="G7" i="5"/>
  <c r="F7" i="5"/>
  <c r="F5" i="5"/>
  <c r="G5" i="5" s="1"/>
  <c r="F4" i="5"/>
  <c r="G4" i="5"/>
  <c r="F2" i="5"/>
  <c r="G2" i="5" s="1"/>
  <c r="D69" i="5"/>
  <c r="F68" i="5"/>
  <c r="G68" i="5"/>
  <c r="D59" i="5"/>
  <c r="F58" i="5"/>
  <c r="G58" i="5"/>
  <c r="F48" i="5"/>
  <c r="G48" i="5"/>
  <c r="D25" i="5"/>
  <c r="F21" i="5" s="1"/>
  <c r="G21" i="5" s="1"/>
  <c r="F24" i="5"/>
  <c r="G24" i="5"/>
  <c r="D38" i="5"/>
  <c r="D12" i="5"/>
  <c r="D49" i="5"/>
  <c r="D33" i="8" l="1"/>
  <c r="D49" i="8"/>
  <c r="D41" i="8"/>
  <c r="D12" i="8"/>
  <c r="D25" i="8"/>
  <c r="D70" i="8"/>
  <c r="D86" i="8"/>
  <c r="D17" i="8"/>
  <c r="D62" i="8"/>
  <c r="D12" i="7"/>
  <c r="G12" i="7" s="1"/>
  <c r="G25" i="7"/>
  <c r="D60" i="7"/>
  <c r="G60" i="7" s="1"/>
  <c r="D50" i="7"/>
  <c r="G50" i="7" s="1"/>
  <c r="D40" i="7"/>
  <c r="G40" i="7" s="1"/>
  <c r="D70" i="7"/>
  <c r="G70" i="7" s="1"/>
  <c r="D18" i="7"/>
  <c r="G18" i="7" s="1"/>
  <c r="D86" i="7"/>
  <c r="G86" i="7" s="1"/>
  <c r="D30" i="7"/>
  <c r="G30" i="7" s="1"/>
  <c r="F12" i="5"/>
  <c r="G12" i="5"/>
  <c r="F8" i="5"/>
  <c r="G8" i="5" s="1"/>
  <c r="D60" i="5"/>
  <c r="G59" i="5"/>
  <c r="F59" i="5"/>
  <c r="D70" i="5"/>
  <c r="F69" i="5"/>
  <c r="G69" i="5"/>
  <c r="F38" i="5"/>
  <c r="G38" i="5"/>
  <c r="G49" i="5"/>
  <c r="F49" i="5"/>
  <c r="F25" i="5"/>
  <c r="G25" i="5"/>
  <c r="D39" i="5"/>
  <c r="D50" i="5"/>
  <c r="D42" i="8" l="1"/>
  <c r="D18" i="8"/>
  <c r="D34" i="8"/>
  <c r="D71" i="8"/>
  <c r="D50" i="8"/>
  <c r="D63" i="8"/>
  <c r="D87" i="8"/>
  <c r="D71" i="7"/>
  <c r="G71" i="7" s="1"/>
  <c r="D31" i="7"/>
  <c r="G31" i="7" s="1"/>
  <c r="D19" i="7"/>
  <c r="G19" i="7" s="1"/>
  <c r="D61" i="7"/>
  <c r="G61" i="7" s="1"/>
  <c r="D51" i="7"/>
  <c r="G51" i="7" s="1"/>
  <c r="D87" i="7"/>
  <c r="G87" i="7" s="1"/>
  <c r="D41" i="7"/>
  <c r="G41" i="7" s="1"/>
  <c r="D61" i="5"/>
  <c r="F60" i="5"/>
  <c r="G60" i="5"/>
  <c r="G39" i="5"/>
  <c r="F39" i="5"/>
  <c r="D71" i="5"/>
  <c r="F70" i="5"/>
  <c r="G70" i="5"/>
  <c r="F50" i="5"/>
  <c r="G50" i="5"/>
  <c r="D40" i="5"/>
  <c r="D51" i="5"/>
  <c r="D51" i="8" l="1"/>
  <c r="D43" i="8"/>
  <c r="D64" i="8"/>
  <c r="D88" i="8"/>
  <c r="D72" i="8"/>
  <c r="D19" i="8"/>
  <c r="D88" i="7"/>
  <c r="G88" i="7" s="1"/>
  <c r="D32" i="7"/>
  <c r="G32" i="7" s="1"/>
  <c r="D72" i="7"/>
  <c r="G72" i="7" s="1"/>
  <c r="D42" i="7"/>
  <c r="G42" i="7" s="1"/>
  <c r="D20" i="7"/>
  <c r="G20" i="7" s="1"/>
  <c r="D62" i="7"/>
  <c r="G62" i="7" s="1"/>
  <c r="D52" i="7"/>
  <c r="G52" i="7" s="1"/>
  <c r="G51" i="5"/>
  <c r="F51" i="5"/>
  <c r="F40" i="5"/>
  <c r="G40" i="5"/>
  <c r="D62" i="5"/>
  <c r="F61" i="5"/>
  <c r="G61" i="5"/>
  <c r="D72" i="5"/>
  <c r="G71" i="5"/>
  <c r="F71" i="5"/>
  <c r="D52" i="5"/>
  <c r="D41" i="5"/>
  <c r="D44" i="8" l="1"/>
  <c r="D52" i="8"/>
  <c r="D20" i="8"/>
  <c r="D73" i="8"/>
  <c r="D89" i="8"/>
  <c r="D89" i="7"/>
  <c r="G89" i="7" s="1"/>
  <c r="D73" i="7"/>
  <c r="G73" i="7" s="1"/>
  <c r="D33" i="7"/>
  <c r="G33" i="7" s="1"/>
  <c r="D53" i="7"/>
  <c r="G53" i="7" s="1"/>
  <c r="D63" i="7"/>
  <c r="G63" i="7" s="1"/>
  <c r="D43" i="7"/>
  <c r="G43" i="7" s="1"/>
  <c r="D63" i="5"/>
  <c r="F62" i="5"/>
  <c r="G62" i="5"/>
  <c r="F41" i="5"/>
  <c r="G41" i="5"/>
  <c r="D73" i="5"/>
  <c r="F72" i="5"/>
  <c r="G72" i="5"/>
  <c r="F52" i="5"/>
  <c r="G52" i="5"/>
  <c r="D42" i="5"/>
  <c r="D53" i="5"/>
  <c r="D74" i="8" l="1"/>
  <c r="D53" i="8"/>
  <c r="D90" i="8"/>
  <c r="D90" i="7"/>
  <c r="G90" i="7" s="1"/>
  <c r="D34" i="7"/>
  <c r="G34" i="7" s="1"/>
  <c r="D74" i="7"/>
  <c r="G74" i="7" s="1"/>
  <c r="D64" i="7"/>
  <c r="G64" i="7" s="1"/>
  <c r="D44" i="7"/>
  <c r="G44" i="7" s="1"/>
  <c r="D54" i="7"/>
  <c r="G54" i="7" s="1"/>
  <c r="D74" i="5"/>
  <c r="G73" i="5"/>
  <c r="F73" i="5"/>
  <c r="F42" i="5"/>
  <c r="G42" i="5"/>
  <c r="F53" i="5"/>
  <c r="G53" i="5"/>
  <c r="D64" i="5"/>
  <c r="G63" i="5"/>
  <c r="F63" i="5"/>
  <c r="D43" i="5"/>
  <c r="D54" i="5"/>
  <c r="D75" i="8" l="1"/>
  <c r="D91" i="8"/>
  <c r="D54" i="8"/>
  <c r="D55" i="7"/>
  <c r="G55" i="7" s="1"/>
  <c r="D75" i="7"/>
  <c r="G75" i="7" s="1"/>
  <c r="D91" i="7"/>
  <c r="G91" i="7" s="1"/>
  <c r="G43" i="5"/>
  <c r="F43" i="5"/>
  <c r="F54" i="5"/>
  <c r="G54" i="5"/>
  <c r="F64" i="5"/>
  <c r="G64" i="5"/>
  <c r="D75" i="5"/>
  <c r="F74" i="5"/>
  <c r="G74" i="5"/>
  <c r="D55" i="5"/>
  <c r="D44" i="5"/>
  <c r="D92" i="8" l="1"/>
  <c r="D55" i="8"/>
  <c r="D76" i="8"/>
  <c r="D76" i="7"/>
  <c r="G76" i="7" s="1"/>
  <c r="D92" i="7"/>
  <c r="G92" i="7" s="1"/>
  <c r="G55" i="5"/>
  <c r="F55" i="5"/>
  <c r="F44" i="5"/>
  <c r="G44" i="5"/>
  <c r="D76" i="5"/>
  <c r="G75" i="5"/>
  <c r="F75" i="5"/>
  <c r="D77" i="8" l="1"/>
  <c r="D93" i="8"/>
  <c r="D93" i="7"/>
  <c r="G93" i="7" s="1"/>
  <c r="D77" i="7"/>
  <c r="G77" i="7" s="1"/>
  <c r="D77" i="5"/>
  <c r="F76" i="5"/>
  <c r="G76" i="5"/>
  <c r="D78" i="8" l="1"/>
  <c r="D94" i="8"/>
  <c r="D94" i="7"/>
  <c r="G94" i="7" s="1"/>
  <c r="D78" i="7"/>
  <c r="G78" i="7" s="1"/>
  <c r="D78" i="5"/>
  <c r="F77" i="5"/>
  <c r="G77" i="5"/>
  <c r="D95" i="8" l="1"/>
  <c r="D79" i="8"/>
  <c r="D95" i="7"/>
  <c r="G95" i="7" s="1"/>
  <c r="D79" i="7"/>
  <c r="G79" i="7" s="1"/>
  <c r="D79" i="5"/>
  <c r="F78" i="5"/>
  <c r="G78" i="5"/>
  <c r="D80" i="8" l="1"/>
  <c r="D96" i="8"/>
  <c r="D96" i="7"/>
  <c r="G96" i="7" s="1"/>
  <c r="D80" i="7"/>
  <c r="G80" i="7" s="1"/>
  <c r="D80" i="5"/>
  <c r="G79" i="5"/>
  <c r="F79" i="5"/>
  <c r="D81" i="8" l="1"/>
  <c r="D81" i="7"/>
  <c r="G81" i="7" s="1"/>
  <c r="H3" i="7" s="1"/>
  <c r="D81" i="5"/>
  <c r="F80" i="5"/>
  <c r="G80" i="5"/>
  <c r="H45" i="7" l="1"/>
  <c r="H17" i="7"/>
  <c r="H76" i="7"/>
  <c r="H44" i="7"/>
  <c r="H35" i="7"/>
  <c r="H27" i="7"/>
  <c r="H71" i="7"/>
  <c r="H46" i="7"/>
  <c r="H13" i="7"/>
  <c r="H62" i="7"/>
  <c r="H57" i="7"/>
  <c r="H85" i="7"/>
  <c r="H66" i="7"/>
  <c r="H70" i="7"/>
  <c r="H14" i="7"/>
  <c r="H32" i="7"/>
  <c r="H16" i="7"/>
  <c r="H95" i="7"/>
  <c r="H29" i="7"/>
  <c r="H24" i="7"/>
  <c r="H55" i="7"/>
  <c r="H63" i="7"/>
  <c r="H22" i="7"/>
  <c r="H23" i="7"/>
  <c r="H33" i="7"/>
  <c r="H78" i="7"/>
  <c r="H7" i="7"/>
  <c r="H47" i="7"/>
  <c r="H2" i="7"/>
  <c r="H84" i="7"/>
  <c r="H61" i="7"/>
  <c r="H88" i="7"/>
  <c r="H28" i="7"/>
  <c r="H18" i="7"/>
  <c r="H10" i="7"/>
  <c r="H42" i="7"/>
  <c r="H87" i="7"/>
  <c r="H60" i="7"/>
  <c r="H93" i="7"/>
  <c r="H38" i="7"/>
  <c r="H43" i="7"/>
  <c r="H12" i="7"/>
  <c r="H54" i="7"/>
  <c r="H51" i="7"/>
  <c r="H26" i="7"/>
  <c r="H41" i="7"/>
  <c r="H4" i="7"/>
  <c r="H15" i="7"/>
  <c r="H79" i="7"/>
  <c r="H8" i="7"/>
  <c r="H74" i="7"/>
  <c r="H34" i="7"/>
  <c r="H69" i="7"/>
  <c r="H36" i="7"/>
  <c r="H83" i="7"/>
  <c r="H73" i="7"/>
  <c r="H25" i="7"/>
  <c r="H9" i="7"/>
  <c r="H11" i="7"/>
  <c r="H68" i="7"/>
  <c r="H58" i="7"/>
  <c r="H65" i="7"/>
  <c r="H86" i="7"/>
  <c r="H21" i="7"/>
  <c r="H37" i="7"/>
  <c r="H90" i="7"/>
  <c r="H49" i="7"/>
  <c r="H48" i="7"/>
  <c r="H75" i="7"/>
  <c r="H56" i="7"/>
  <c r="H30" i="7"/>
  <c r="H20" i="7"/>
  <c r="H64" i="7"/>
  <c r="H96" i="7"/>
  <c r="H40" i="7"/>
  <c r="H91" i="7"/>
  <c r="H59" i="7"/>
  <c r="H72" i="7"/>
  <c r="H19" i="7"/>
  <c r="H80" i="7"/>
  <c r="H5" i="7"/>
  <c r="H94" i="7"/>
  <c r="H81" i="7"/>
  <c r="H39" i="7"/>
  <c r="H92" i="7"/>
  <c r="H50" i="7"/>
  <c r="H82" i="7"/>
  <c r="H53" i="7"/>
  <c r="H6" i="7"/>
  <c r="H31" i="7"/>
  <c r="H77" i="7"/>
  <c r="H67" i="7"/>
  <c r="H52" i="7"/>
  <c r="H89" i="7"/>
  <c r="G81" i="5"/>
  <c r="F81" i="5"/>
  <c r="F45" i="5"/>
  <c r="G45" i="5" s="1"/>
  <c r="F56" i="5"/>
  <c r="G56" i="5" s="1"/>
  <c r="F35" i="5"/>
  <c r="G35" i="5" s="1"/>
  <c r="F65" i="5"/>
  <c r="G65" i="5" s="1"/>
</calcChain>
</file>

<file path=xl/sharedStrings.xml><?xml version="1.0" encoding="utf-8"?>
<sst xmlns="http://schemas.openxmlformats.org/spreadsheetml/2006/main" count="1107" uniqueCount="194">
  <si>
    <t>Unnamed: 0</t>
  </si>
  <si>
    <t>ST_NAME</t>
  </si>
  <si>
    <t>YEAR</t>
  </si>
  <si>
    <t>AC</t>
  </si>
  <si>
    <t>CANDIDATE</t>
  </si>
  <si>
    <t>SEX</t>
  </si>
  <si>
    <t>AGE</t>
  </si>
  <si>
    <t>CATEGORY</t>
  </si>
  <si>
    <t>PARTY</t>
  </si>
  <si>
    <t>VOTES</t>
  </si>
  <si>
    <t>ASSAM</t>
  </si>
  <si>
    <t>57 KALAIGAON</t>
  </si>
  <si>
    <t>1 DANDIRAM DATTA</t>
  </si>
  <si>
    <t>M</t>
  </si>
  <si>
    <t/>
  </si>
  <si>
    <t>SP</t>
  </si>
  <si>
    <t>2 SIBA PRASAD SARMA</t>
  </si>
  <si>
    <t>INC</t>
  </si>
  <si>
    <t>3 RATNESWAR SAHARIA</t>
  </si>
  <si>
    <t>IND</t>
  </si>
  <si>
    <t>60 KALAIGAON</t>
  </si>
  <si>
    <t>1 DANDI RAM DUTTA</t>
  </si>
  <si>
    <t>2 HIRALAL PATOWARY</t>
  </si>
  <si>
    <t>3 DHANESWAR DAKA</t>
  </si>
  <si>
    <t>65 KALAIGAON</t>
  </si>
  <si>
    <t>1 DURGA DAS BORO</t>
  </si>
  <si>
    <t>63.0</t>
  </si>
  <si>
    <t>ST</t>
  </si>
  <si>
    <t>BOPF</t>
  </si>
  <si>
    <t>2 MADHU RAM DEKA</t>
  </si>
  <si>
    <t>52.0</t>
  </si>
  <si>
    <t>GEN</t>
  </si>
  <si>
    <t>BJP</t>
  </si>
  <si>
    <t>3 KAMAL AZAD</t>
  </si>
  <si>
    <t>35.0</t>
  </si>
  <si>
    <t>UPPL</t>
  </si>
  <si>
    <t>4 JADAV SAIKIA</t>
  </si>
  <si>
    <t>62.0</t>
  </si>
  <si>
    <t>ASMJTYP</t>
  </si>
  <si>
    <t>5 PANKAJ ASOMIYA</t>
  </si>
  <si>
    <t>6 DULAL KUMAR BARUAH</t>
  </si>
  <si>
    <t>57.0</t>
  </si>
  <si>
    <t>7 KAMAL CHOUDHURY</t>
  </si>
  <si>
    <t>44.0</t>
  </si>
  <si>
    <t>8 NOTA</t>
  </si>
  <si>
    <t>NOTA</t>
  </si>
  <si>
    <t>9 BHAGABAN DEKA</t>
  </si>
  <si>
    <t>41.0</t>
  </si>
  <si>
    <t>VPI</t>
  </si>
  <si>
    <t>10 RAKESH BARO</t>
  </si>
  <si>
    <t>11 KANU RAM SAIKIA</t>
  </si>
  <si>
    <t>64.0</t>
  </si>
  <si>
    <t>12 GWMBWR MOCHAHARY</t>
  </si>
  <si>
    <t>34.0</t>
  </si>
  <si>
    <t>13 SUDHENDU MOHAN TALUKDAR</t>
  </si>
  <si>
    <t>BGANP</t>
  </si>
  <si>
    <t>14 RADHE SHYAM CHAUHAN</t>
  </si>
  <si>
    <t>51.0</t>
  </si>
  <si>
    <t>JD(U)</t>
  </si>
  <si>
    <t>15 JITENDRA CHALIHA</t>
  </si>
  <si>
    <t>SUCI</t>
  </si>
  <si>
    <t>1 MAHESWAR BARO</t>
  </si>
  <si>
    <t>48.0</t>
  </si>
  <si>
    <t>2 NATHU RAM BORO</t>
  </si>
  <si>
    <t>45.0</t>
  </si>
  <si>
    <t>AIUDF</t>
  </si>
  <si>
    <t>3 MUKUNDA RAM CHOUDHURY</t>
  </si>
  <si>
    <t>67.0</t>
  </si>
  <si>
    <t>AGP</t>
  </si>
  <si>
    <t>4 BABUL BASUMATARY</t>
  </si>
  <si>
    <t>38.0</t>
  </si>
  <si>
    <t>5 INDRAJIT KUMAR SAIKIA</t>
  </si>
  <si>
    <t>37.0</t>
  </si>
  <si>
    <t>6 SUDHENDU MOHAN TALUKDAR</t>
  </si>
  <si>
    <t>40.0</t>
  </si>
  <si>
    <t>7 BRAJEN MAHANTA</t>
  </si>
  <si>
    <t>9 RADHE SHYAM CHAUHAN</t>
  </si>
  <si>
    <t>47.0</t>
  </si>
  <si>
    <t>10 BIJOY DAS</t>
  </si>
  <si>
    <t>26.0</t>
  </si>
  <si>
    <t>SC</t>
  </si>
  <si>
    <t>11 AROON BAROOA</t>
  </si>
  <si>
    <t>60.0</t>
  </si>
  <si>
    <t>AICP</t>
  </si>
  <si>
    <t>12 DR. NAYAN MANI BHAGAWATI</t>
  </si>
  <si>
    <t>27.0</t>
  </si>
  <si>
    <t>13 SUSHIL KUMAR SARMA</t>
  </si>
  <si>
    <t>LJP</t>
  </si>
  <si>
    <t>14 JITENDRA CHALIHA</t>
  </si>
  <si>
    <t>46.0</t>
  </si>
  <si>
    <t>15 GOPAL SARKAR</t>
  </si>
  <si>
    <t>16 ABDUL SABUR</t>
  </si>
  <si>
    <t>1 MUKUNDA RAM CHOUDHURY</t>
  </si>
  <si>
    <t>2 MAHESWAR BARO</t>
  </si>
  <si>
    <t>43.0</t>
  </si>
  <si>
    <t>3 RUPA RANI BHUYAN</t>
  </si>
  <si>
    <t>F</t>
  </si>
  <si>
    <t>42.0</t>
  </si>
  <si>
    <t>4 POWAL CH BORA</t>
  </si>
  <si>
    <t>5 MRIDUL DEKA</t>
  </si>
  <si>
    <t>6 JUTIPRAN PATHAK</t>
  </si>
  <si>
    <t>30.0</t>
  </si>
  <si>
    <t>7 PABITRA DEKA</t>
  </si>
  <si>
    <t>8 RAMESH CH DEKA</t>
  </si>
  <si>
    <t>AITC</t>
  </si>
  <si>
    <t>9 JITENDRA CHALIHA</t>
  </si>
  <si>
    <t>2 MUKUNDA RAM</t>
  </si>
  <si>
    <t>56.0</t>
  </si>
  <si>
    <t>3 MATLEB ALI</t>
  </si>
  <si>
    <t>AUDF</t>
  </si>
  <si>
    <t>4 DR. NAGENDRA NATH</t>
  </si>
  <si>
    <t>5 MADHAB RAJBANGSHI</t>
  </si>
  <si>
    <t>50.0</t>
  </si>
  <si>
    <t>6 NATHU RAM BORO</t>
  </si>
  <si>
    <t>33.0</t>
  </si>
  <si>
    <t>7 KHAGEN CHANDRA BORO</t>
  </si>
  <si>
    <t>8 KANDARPA KALITA</t>
  </si>
  <si>
    <t>9 MAHENDRA MOHAN RAI</t>
  </si>
  <si>
    <t>AGP(P)</t>
  </si>
  <si>
    <t>10 SAIFUDDIN AHMED</t>
  </si>
  <si>
    <t>11 JITENDRA CHALIHA</t>
  </si>
  <si>
    <t>1 NATHU BORO</t>
  </si>
  <si>
    <t>2 MUKUL SAIKIA</t>
  </si>
  <si>
    <t>3 MAHENDRA MOHAN RAYCHOUDHURY</t>
  </si>
  <si>
    <t>4 RUPA RANI BHUYAN</t>
  </si>
  <si>
    <t>5 JEW RAM BARO</t>
  </si>
  <si>
    <t>6 PRABIN KR. DEKA</t>
  </si>
  <si>
    <t>7 RAMANI KANTA SAHARIA</t>
  </si>
  <si>
    <t>8 SATYA NARAYAN DEV NATH</t>
  </si>
  <si>
    <t>10 AROON BAROOA</t>
  </si>
  <si>
    <t>RJD</t>
  </si>
  <si>
    <t>1 MOHENDRA MOHAN RAI CHOUDHURY</t>
  </si>
  <si>
    <t>2 SIDDIQUE ALI</t>
  </si>
  <si>
    <t>3 KHAGEN BARO</t>
  </si>
  <si>
    <t>PTC</t>
  </si>
  <si>
    <t>4 RATNESWAR SAHARIA</t>
  </si>
  <si>
    <t>5 NAGEN SARMA</t>
  </si>
  <si>
    <t>JNP</t>
  </si>
  <si>
    <t>6 LAKSHMI KANTA SAIKIA</t>
  </si>
  <si>
    <t>ICS</t>
  </si>
  <si>
    <t>7 ISWAR CHANDRA BARO</t>
  </si>
  <si>
    <t>8 RAMKRISHNA</t>
  </si>
  <si>
    <t>9 MUKUL SAIKIA</t>
  </si>
  <si>
    <t>1 NAGEN SARMA</t>
  </si>
  <si>
    <t>2 LAKSHMI KANTA SAIKIA</t>
  </si>
  <si>
    <t>3 NABA KUMAR KAR</t>
  </si>
  <si>
    <t>5 NABIN CHANDRA RABHA</t>
  </si>
  <si>
    <t>CPI</t>
  </si>
  <si>
    <t>70 KALAIGAON</t>
  </si>
  <si>
    <t>1 LAKSHMI KANTA SAIKIA</t>
  </si>
  <si>
    <t>2 ABDUL MAZID</t>
  </si>
  <si>
    <t>3 NAGEN SARMA</t>
  </si>
  <si>
    <t>SOP</t>
  </si>
  <si>
    <t>4 DANDI RAM DUTTA</t>
  </si>
  <si>
    <t>5 MAHI RAM BORA</t>
  </si>
  <si>
    <t>6 PANI RAM DAS</t>
  </si>
  <si>
    <t>7 JITENDRA NATH BARO</t>
  </si>
  <si>
    <t>8 BINOD BIHARI DEB NATH</t>
  </si>
  <si>
    <t>1 D. DUTTA</t>
  </si>
  <si>
    <t>2 S.P. SARMAH</t>
  </si>
  <si>
    <t>3 M. GOSWAMI</t>
  </si>
  <si>
    <t>PSP</t>
  </si>
  <si>
    <t>4 ABBAS</t>
  </si>
  <si>
    <t>5 R.K. BARUA</t>
  </si>
  <si>
    <r>
      <t xml:space="preserve">13. For the </t>
    </r>
    <r>
      <rPr>
        <sz val="11"/>
        <color rgb="FF212529"/>
        <rFont val="Arial"/>
        <family val="2"/>
      </rPr>
      <t> given AC_NAME,</t>
    </r>
    <r>
      <rPr>
        <sz val="11"/>
        <color rgb="FF000000"/>
        <rFont val="Arial"/>
        <family val="2"/>
      </rPr>
      <t xml:space="preserve"> What is the average vote share of the winners across all elections? Give your answer to 2 decimal places? [float]</t>
    </r>
  </si>
  <si>
    <t>Q13</t>
  </si>
  <si>
    <t>Row Labels</t>
  </si>
  <si>
    <t>(blank)</t>
  </si>
  <si>
    <t>Grand Total</t>
  </si>
  <si>
    <t>Max of VOTES</t>
  </si>
  <si>
    <t>Sum of VOTES</t>
  </si>
  <si>
    <t>Year</t>
  </si>
  <si>
    <t>Max</t>
  </si>
  <si>
    <t>total</t>
  </si>
  <si>
    <r>
      <t xml:space="preserve">12. For the </t>
    </r>
    <r>
      <rPr>
        <sz val="11"/>
        <color rgb="FF212529"/>
        <rFont val="Arial"/>
        <family val="2"/>
      </rPr>
      <t> given AC_NAME,</t>
    </r>
    <r>
      <rPr>
        <sz val="11"/>
        <color rgb="FF000000"/>
        <rFont val="Arial"/>
        <family val="2"/>
      </rPr>
      <t xml:space="preserve"> If the second and the third candidate in an election combined their vote, how many elections would they win? [integer]
- Do not count elections where there are less than 3 candidates, count these as 0</t>
    </r>
  </si>
  <si>
    <t>Rank</t>
  </si>
  <si>
    <t>Count of candidates</t>
  </si>
  <si>
    <t>Combined 2nd &amp; 3rd</t>
  </si>
  <si>
    <t>Exceeds 1st</t>
  </si>
  <si>
    <t>Q12</t>
  </si>
  <si>
    <t>9. For the  given AC_NAME, In how many elections did the winner get more than 50 percent of the vote? [integer]</t>
  </si>
  <si>
    <t>Q9</t>
  </si>
  <si>
    <t>Vote share</t>
  </si>
  <si>
    <t>5. For the  given AC_NAME, In which year did the winning candidate have the biggest margin percentage win over the runner up? [string]
- If there are two or more years with the same winning margin, choose the latest one</t>
  </si>
  <si>
    <t>Maximum margin</t>
  </si>
  <si>
    <t>Vote %</t>
  </si>
  <si>
    <t>Margin %</t>
  </si>
  <si>
    <t>Q5</t>
  </si>
  <si>
    <t>8.For the  given AC_NAME,  How many candidates lost their deposit across the entire dataset? [integer]
- If there was only 1 candidate in an election, the candidate does not lose their deposit.
- Don't consider NaN/NA/(blank) votes.
- NOTA are not candidates</t>
  </si>
  <si>
    <t>Deposit criteria</t>
  </si>
  <si>
    <t>Lost deposit</t>
  </si>
  <si>
    <t>Q8</t>
  </si>
  <si>
    <t>7.For the  given AC_NAME,  In which year was the difference between the first and last candidates votes the biggest? [string]
- If two or more years have the same difference in votes, then choose the latest year.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</si>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</sst>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lla, Sandeep" refreshedDate="45487.060420601854" createdVersion="8" refreshedVersion="8" minRefreshableVersion="3" recordCount="96" xr:uid="{1D860F98-7435-4419-872A-70EC06A729EE}">
  <cacheSource type="worksheet">
    <worksheetSource ref="A1:J1048576" sheet="src"/>
  </cacheSource>
  <cacheFields count="10">
    <cacheField name="Unnamed: 0" numFmtId="0">
      <sharedItems containsString="0" containsBlank="1" containsNumber="1" containsInteger="1" minValue="26167" maxValue="38378"/>
    </cacheField>
    <cacheField name="ST_NAME" numFmtId="0">
      <sharedItems containsBlank="1"/>
    </cacheField>
    <cacheField name="YEAR" numFmtId="0">
      <sharedItems containsString="0" containsBlank="1" containsNumber="1" containsInteger="1" minValue="1951" maxValue="2021" count="12">
        <n v="1951"/>
        <n v="1962"/>
        <n v="1967"/>
        <n v="1972"/>
        <n v="1978"/>
        <n v="1985"/>
        <n v="2001"/>
        <n v="2006"/>
        <n v="2011"/>
        <n v="2016"/>
        <n v="2021"/>
        <m/>
      </sharedItems>
    </cacheField>
    <cacheField name="AC" numFmtId="0">
      <sharedItems containsBlank="1"/>
    </cacheField>
    <cacheField name="CANDIDATE" numFmtId="0">
      <sharedItems containsBlank="1"/>
    </cacheField>
    <cacheField name="SEX" numFmtId="0">
      <sharedItems containsBlank="1"/>
    </cacheField>
    <cacheField name="AGE" numFmtId="0">
      <sharedItems containsBlank="1"/>
    </cacheField>
    <cacheField name="CATEGORY" numFmtId="0">
      <sharedItems containsBlank="1"/>
    </cacheField>
    <cacheField name="PARTY" numFmtId="0">
      <sharedItems containsBlank="1"/>
    </cacheField>
    <cacheField name="VOTES" numFmtId="1">
      <sharedItems containsString="0" containsBlank="1" containsNumber="1" containsInteger="1" minValue="258" maxValue="60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6167"/>
    <s v="ASSAM"/>
    <x v="0"/>
    <s v="57 KALAIGAON"/>
    <s v="1 DANDIRAM DATTA"/>
    <s v="M"/>
    <s v=""/>
    <s v=""/>
    <s v="SP"/>
    <n v="10409"/>
  </r>
  <r>
    <n v="26168"/>
    <s v="ASSAM"/>
    <x v="0"/>
    <s v="57 KALAIGAON"/>
    <s v="2 SIBA PRASAD SARMA"/>
    <s v="M"/>
    <s v=""/>
    <s v=""/>
    <s v="INC"/>
    <n v="9709"/>
  </r>
  <r>
    <n v="26169"/>
    <s v="ASSAM"/>
    <x v="0"/>
    <s v="57 KALAIGAON"/>
    <s v="3 RATNESWAR SAHARIA"/>
    <s v="M"/>
    <s v=""/>
    <s v=""/>
    <s v="IND"/>
    <n v="2287"/>
  </r>
  <r>
    <n v="26930"/>
    <s v="ASSAM"/>
    <x v="1"/>
    <s v="60 KALAIGAON"/>
    <s v="1 DANDI RAM DUTTA"/>
    <s v="M"/>
    <s v=""/>
    <s v=""/>
    <s v="INC"/>
    <n v="17169"/>
  </r>
  <r>
    <n v="26931"/>
    <s v="ASSAM"/>
    <x v="1"/>
    <s v="60 KALAIGAON"/>
    <s v="2 HIRALAL PATOWARY"/>
    <s v="M"/>
    <s v=""/>
    <s v=""/>
    <s v="IND"/>
    <n v="8298"/>
  </r>
  <r>
    <n v="26932"/>
    <s v="ASSAM"/>
    <x v="1"/>
    <s v="60 KALAIGAON"/>
    <s v="3 DHANESWAR DAKA"/>
    <s v="M"/>
    <s v=""/>
    <s v=""/>
    <s v="IND"/>
    <n v="843"/>
  </r>
  <r>
    <n v="27370"/>
    <s v="ASSAM"/>
    <x v="2"/>
    <s v="70 KALAIGAON"/>
    <s v="1 D. DUTTA"/>
    <s v="M"/>
    <s v=""/>
    <s v=""/>
    <s v="INC"/>
    <n v="5031"/>
  </r>
  <r>
    <n v="27371"/>
    <s v="ASSAM"/>
    <x v="2"/>
    <s v="70 KALAIGAON"/>
    <s v="2 S.P. SARMAH"/>
    <s v="M"/>
    <s v=""/>
    <s v=""/>
    <s v="IND"/>
    <n v="4430"/>
  </r>
  <r>
    <n v="27372"/>
    <s v="ASSAM"/>
    <x v="2"/>
    <s v="70 KALAIGAON"/>
    <s v="3 M. GOSWAMI"/>
    <s v="M"/>
    <s v=""/>
    <s v=""/>
    <s v="PSP"/>
    <n v="4206"/>
  </r>
  <r>
    <n v="27373"/>
    <s v="ASSAM"/>
    <x v="2"/>
    <s v="70 KALAIGAON"/>
    <s v="4 ABBAS"/>
    <s v="M"/>
    <s v=""/>
    <s v=""/>
    <s v="IND"/>
    <n v="4066"/>
  </r>
  <r>
    <n v="27374"/>
    <s v="ASSAM"/>
    <x v="2"/>
    <s v="70 KALAIGAON"/>
    <s v="5 R.K. BARUA"/>
    <s v="M"/>
    <s v=""/>
    <s v=""/>
    <s v="IND"/>
    <n v="2318"/>
  </r>
  <r>
    <n v="27842"/>
    <s v="ASSAM"/>
    <x v="3"/>
    <s v="70 KALAIGAON"/>
    <s v="1 LAKSHMI KANTA SAIKIA"/>
    <s v="M"/>
    <s v=""/>
    <s v=""/>
    <s v="INC"/>
    <n v="11360"/>
  </r>
  <r>
    <n v="27843"/>
    <s v="ASSAM"/>
    <x v="3"/>
    <s v="70 KALAIGAON"/>
    <s v="2 ABDUL MAZID"/>
    <s v="M"/>
    <s v=""/>
    <s v=""/>
    <s v="IND"/>
    <n v="4890"/>
  </r>
  <r>
    <n v="27844"/>
    <s v="ASSAM"/>
    <x v="3"/>
    <s v="70 KALAIGAON"/>
    <s v="3 NAGEN SARMA"/>
    <s v="M"/>
    <s v=""/>
    <s v=""/>
    <s v="SOP"/>
    <n v="3652"/>
  </r>
  <r>
    <n v="27845"/>
    <s v="ASSAM"/>
    <x v="3"/>
    <s v="70 KALAIGAON"/>
    <s v="4 DANDI RAM DUTTA"/>
    <s v="M"/>
    <s v=""/>
    <s v=""/>
    <s v="IND"/>
    <n v="3488"/>
  </r>
  <r>
    <n v="27846"/>
    <s v="ASSAM"/>
    <x v="3"/>
    <s v="70 KALAIGAON"/>
    <s v="5 MAHI RAM BORA"/>
    <s v="M"/>
    <s v=""/>
    <s v=""/>
    <s v="IND"/>
    <n v="2764"/>
  </r>
  <r>
    <n v="27847"/>
    <s v="ASSAM"/>
    <x v="3"/>
    <s v="70 KALAIGAON"/>
    <s v="6 PANI RAM DAS"/>
    <s v="M"/>
    <s v=""/>
    <s v=""/>
    <s v="IND"/>
    <n v="2647"/>
  </r>
  <r>
    <n v="27848"/>
    <s v="ASSAM"/>
    <x v="3"/>
    <s v="70 KALAIGAON"/>
    <s v="7 JITENDRA NATH BARO"/>
    <s v="M"/>
    <s v=""/>
    <s v=""/>
    <s v="PTC"/>
    <n v="2017"/>
  </r>
  <r>
    <n v="27849"/>
    <s v="ASSAM"/>
    <x v="3"/>
    <s v="70 KALAIGAON"/>
    <s v="8 BINOD BIHARI DEB NATH"/>
    <s v="M"/>
    <s v=""/>
    <s v=""/>
    <s v="IND"/>
    <n v="1061"/>
  </r>
  <r>
    <n v="28568"/>
    <s v="ASSAM"/>
    <x v="4"/>
    <s v="65 KALAIGAON"/>
    <s v="1 NAGEN SARMA"/>
    <s v="M"/>
    <s v=""/>
    <s v=""/>
    <s v="JNP"/>
    <n v="25595"/>
  </r>
  <r>
    <n v="28569"/>
    <s v="ASSAM"/>
    <x v="4"/>
    <s v="65 KALAIGAON"/>
    <s v="2 LAKSHMI KANTA SAIKIA"/>
    <s v="M"/>
    <s v=""/>
    <s v=""/>
    <s v="INC"/>
    <n v="9167"/>
  </r>
  <r>
    <n v="28570"/>
    <s v="ASSAM"/>
    <x v="4"/>
    <s v="65 KALAIGAON"/>
    <s v="3 NABA KUMAR KAR"/>
    <s v="M"/>
    <s v=""/>
    <s v=""/>
    <s v="IND"/>
    <n v="4873"/>
  </r>
  <r>
    <n v="28571"/>
    <s v="ASSAM"/>
    <x v="4"/>
    <s v="65 KALAIGAON"/>
    <s v="4 RATNESWAR SAHARIA"/>
    <s v="M"/>
    <s v=""/>
    <s v=""/>
    <s v="INC"/>
    <n v="4136"/>
  </r>
  <r>
    <n v="28572"/>
    <s v="ASSAM"/>
    <x v="4"/>
    <s v="65 KALAIGAON"/>
    <s v="5 NABIN CHANDRA RABHA"/>
    <s v="M"/>
    <s v=""/>
    <s v=""/>
    <s v="CPI"/>
    <n v="2623"/>
  </r>
  <r>
    <n v="30046"/>
    <s v="ASSAM"/>
    <x v="5"/>
    <s v="65 KALAIGAON"/>
    <s v="1 MOHENDRA MOHAN RAI CHOUDHURY"/>
    <s v="M"/>
    <s v=""/>
    <s v=""/>
    <s v="IND"/>
    <n v="22187"/>
  </r>
  <r>
    <n v="30047"/>
    <s v="ASSAM"/>
    <x v="5"/>
    <s v="65 KALAIGAON"/>
    <s v="2 SIDDIQUE ALI"/>
    <s v="M"/>
    <s v=""/>
    <s v=""/>
    <s v="IND"/>
    <n v="15294"/>
  </r>
  <r>
    <n v="30048"/>
    <s v="ASSAM"/>
    <x v="5"/>
    <s v="65 KALAIGAON"/>
    <s v="3 KHAGEN BARO"/>
    <s v="M"/>
    <s v=""/>
    <s v=""/>
    <s v="PTC"/>
    <n v="10409"/>
  </r>
  <r>
    <n v="30049"/>
    <s v="ASSAM"/>
    <x v="5"/>
    <s v="65 KALAIGAON"/>
    <s v="4 RATNESWAR SAHARIA"/>
    <s v="M"/>
    <s v=""/>
    <s v=""/>
    <s v="INC"/>
    <n v="2061"/>
  </r>
  <r>
    <n v="30050"/>
    <s v="ASSAM"/>
    <x v="5"/>
    <s v="65 KALAIGAON"/>
    <s v="5 NAGEN SARMA"/>
    <s v="M"/>
    <s v=""/>
    <s v=""/>
    <s v="JNP"/>
    <n v="1989"/>
  </r>
  <r>
    <n v="30051"/>
    <s v="ASSAM"/>
    <x v="5"/>
    <s v="65 KALAIGAON"/>
    <s v="6 LAKSHMI KANTA SAIKIA"/>
    <s v="M"/>
    <s v=""/>
    <s v=""/>
    <s v="ICS"/>
    <n v="1618"/>
  </r>
  <r>
    <n v="30052"/>
    <s v="ASSAM"/>
    <x v="5"/>
    <s v="65 KALAIGAON"/>
    <s v="7 ISWAR CHANDRA BARO"/>
    <s v="M"/>
    <s v=""/>
    <s v=""/>
    <s v="IND"/>
    <n v="993"/>
  </r>
  <r>
    <n v="30053"/>
    <s v="ASSAM"/>
    <x v="5"/>
    <s v="65 KALAIGAON"/>
    <s v="8 RAMKRISHNA"/>
    <s v="M"/>
    <s v=""/>
    <s v=""/>
    <s v="BJP"/>
    <n v="752"/>
  </r>
  <r>
    <n v="30054"/>
    <s v="ASSAM"/>
    <x v="5"/>
    <s v="65 KALAIGAON"/>
    <s v="9 MUKUL SAIKIA"/>
    <s v="M"/>
    <s v=""/>
    <s v=""/>
    <s v="IND"/>
    <n v="619"/>
  </r>
  <r>
    <n v="34095"/>
    <s v="ASSAM"/>
    <x v="6"/>
    <s v="65 KALAIGAON"/>
    <s v="1 NATHU BORO"/>
    <s v="M"/>
    <s v=""/>
    <s v=""/>
    <s v="IND"/>
    <n v="27493"/>
  </r>
  <r>
    <n v="34096"/>
    <s v="ASSAM"/>
    <x v="6"/>
    <s v="65 KALAIGAON"/>
    <s v="2 MUKUL SAIKIA"/>
    <s v="M"/>
    <s v=""/>
    <s v=""/>
    <s v="INC"/>
    <n v="24412"/>
  </r>
  <r>
    <n v="34097"/>
    <s v="ASSAM"/>
    <x v="6"/>
    <s v="65 KALAIGAON"/>
    <s v="3 MAHENDRA MOHAN RAYCHOUDHURY"/>
    <s v="M"/>
    <s v=""/>
    <s v=""/>
    <s v="AGP"/>
    <n v="17308"/>
  </r>
  <r>
    <n v="34098"/>
    <s v="ASSAM"/>
    <x v="6"/>
    <s v="65 KALAIGAON"/>
    <s v="4 RUPA RANI BHUYAN"/>
    <s v="F"/>
    <s v=""/>
    <s v=""/>
    <s v="SP"/>
    <n v="16777"/>
  </r>
  <r>
    <n v="34099"/>
    <s v="ASSAM"/>
    <x v="6"/>
    <s v="65 KALAIGAON"/>
    <s v="5 JEW RAM BARO"/>
    <s v="M"/>
    <s v=""/>
    <s v=""/>
    <s v="IND"/>
    <n v="2692"/>
  </r>
  <r>
    <n v="34100"/>
    <s v="ASSAM"/>
    <x v="6"/>
    <s v="65 KALAIGAON"/>
    <s v="6 PRABIN KR. DEKA"/>
    <s v="M"/>
    <s v=""/>
    <s v=""/>
    <s v="IND"/>
    <n v="1176"/>
  </r>
  <r>
    <n v="34101"/>
    <s v="ASSAM"/>
    <x v="6"/>
    <s v="65 KALAIGAON"/>
    <s v="7 RAMANI KANTA SAHARIA"/>
    <s v="M"/>
    <s v=""/>
    <s v=""/>
    <s v="IND"/>
    <n v="839"/>
  </r>
  <r>
    <n v="34102"/>
    <s v="ASSAM"/>
    <x v="6"/>
    <s v="65 KALAIGAON"/>
    <s v="8 SATYA NARAYAN DEV NATH"/>
    <s v="M"/>
    <s v=""/>
    <s v=""/>
    <s v="AITC"/>
    <n v="369"/>
  </r>
  <r>
    <n v="34103"/>
    <s v="ASSAM"/>
    <x v="6"/>
    <s v="65 KALAIGAON"/>
    <s v="9 JITENDRA CHALIHA"/>
    <s v="M"/>
    <s v=""/>
    <s v=""/>
    <s v="IND"/>
    <n v="316"/>
  </r>
  <r>
    <n v="34104"/>
    <s v="ASSAM"/>
    <x v="6"/>
    <s v="65 KALAIGAON"/>
    <s v="10 AROON BAROOA"/>
    <s v="M"/>
    <s v=""/>
    <s v=""/>
    <s v="RJD"/>
    <n v="258"/>
  </r>
  <r>
    <n v="35096"/>
    <s v="ASSAM"/>
    <x v="7"/>
    <s v="65 KALAIGAON"/>
    <s v="1 MAHESWAR BARO"/>
    <s v="M"/>
    <s v="38.0"/>
    <s v="ST"/>
    <s v="IND"/>
    <n v="27704"/>
  </r>
  <r>
    <n v="35097"/>
    <s v="ASSAM"/>
    <x v="7"/>
    <s v="65 KALAIGAON"/>
    <s v="2 MUKUNDA RAM"/>
    <s v="M"/>
    <s v="56.0"/>
    <s v="GEN"/>
    <s v="AGP"/>
    <n v="23559"/>
  </r>
  <r>
    <n v="35098"/>
    <s v="ASSAM"/>
    <x v="7"/>
    <s v="65 KALAIGAON"/>
    <s v="3 MATLEB ALI"/>
    <s v="M"/>
    <s v="40.0"/>
    <s v="GEN"/>
    <s v="AUDF"/>
    <n v="21111"/>
  </r>
  <r>
    <n v="35099"/>
    <s v="ASSAM"/>
    <x v="7"/>
    <s v="65 KALAIGAON"/>
    <s v="4 DR. NAGENDRA NATH"/>
    <s v="M"/>
    <s v="63.0"/>
    <s v="GEN"/>
    <s v="BJP"/>
    <n v="8957"/>
  </r>
  <r>
    <n v="35100"/>
    <s v="ASSAM"/>
    <x v="7"/>
    <s v="65 KALAIGAON"/>
    <s v="5 MADHAB RAJBANGSHI"/>
    <s v="M"/>
    <s v="50.0"/>
    <s v="GEN"/>
    <s v="INC"/>
    <n v="7553"/>
  </r>
  <r>
    <n v="35101"/>
    <s v="ASSAM"/>
    <x v="7"/>
    <s v="65 KALAIGAON"/>
    <s v="6 NATHU RAM BORO"/>
    <s v="M"/>
    <s v="33.0"/>
    <s v="ST"/>
    <s v="IND"/>
    <n v="6500"/>
  </r>
  <r>
    <n v="35102"/>
    <s v="ASSAM"/>
    <x v="7"/>
    <s v="65 KALAIGAON"/>
    <s v="7 KHAGEN CHANDRA BORO"/>
    <s v="M"/>
    <s v="50.0"/>
    <s v="ST"/>
    <s v="IND"/>
    <n v="4401"/>
  </r>
  <r>
    <n v="35103"/>
    <s v="ASSAM"/>
    <x v="7"/>
    <s v="65 KALAIGAON"/>
    <s v="8 KANDARPA KALITA"/>
    <s v="M"/>
    <s v="40.0"/>
    <s v="GEN"/>
    <s v="IND"/>
    <n v="3573"/>
  </r>
  <r>
    <n v="35104"/>
    <s v="ASSAM"/>
    <x v="7"/>
    <s v="65 KALAIGAON"/>
    <s v="9 MAHENDRA MOHAN RAI"/>
    <s v="M"/>
    <s v="47.0"/>
    <s v="GEN"/>
    <s v="AGP(P)"/>
    <n v="1080"/>
  </r>
  <r>
    <n v="35105"/>
    <s v="ASSAM"/>
    <x v="7"/>
    <s v="65 KALAIGAON"/>
    <s v="10 SAIFUDDIN AHMED"/>
    <s v="M"/>
    <s v="45.0"/>
    <s v="GEN"/>
    <s v="IND"/>
    <n v="808"/>
  </r>
  <r>
    <n v="35106"/>
    <s v="ASSAM"/>
    <x v="7"/>
    <s v="65 KALAIGAON"/>
    <s v="11 JITENDRA CHALIHA"/>
    <s v="M"/>
    <s v="38.0"/>
    <s v="GEN"/>
    <s v="IND"/>
    <n v="741"/>
  </r>
  <r>
    <n v="36080"/>
    <s v="ASSAM"/>
    <x v="8"/>
    <s v="65 KALAIGAON"/>
    <s v="1 MUKUNDA RAM CHOUDHURY"/>
    <s v="M"/>
    <s v="62.0"/>
    <s v="GEN"/>
    <s v="AGP"/>
    <n v="42550"/>
  </r>
  <r>
    <n v="36081"/>
    <s v="ASSAM"/>
    <x v="8"/>
    <s v="65 KALAIGAON"/>
    <s v="2 MAHESWAR BARO"/>
    <s v="M"/>
    <s v="43.0"/>
    <s v="ST"/>
    <s v="BOPF"/>
    <n v="39742"/>
  </r>
  <r>
    <n v="36082"/>
    <s v="ASSAM"/>
    <x v="8"/>
    <s v="65 KALAIGAON"/>
    <s v="3 RUPA RANI BHUYAN"/>
    <s v="F"/>
    <s v="42.0"/>
    <s v="GEN"/>
    <s v="INC"/>
    <n v="15382"/>
  </r>
  <r>
    <n v="36083"/>
    <s v="ASSAM"/>
    <x v="8"/>
    <s v="65 KALAIGAON"/>
    <s v="4 POWAL CH BORA"/>
    <s v="M"/>
    <s v="62.0"/>
    <s v="GEN"/>
    <s v="AIUDF"/>
    <n v="10350"/>
  </r>
  <r>
    <n v="36084"/>
    <s v="ASSAM"/>
    <x v="8"/>
    <s v="65 KALAIGAON"/>
    <s v="5 MRIDUL DEKA"/>
    <s v="M"/>
    <s v="46.0"/>
    <s v="GEN"/>
    <s v="BJP"/>
    <n v="2386"/>
  </r>
  <r>
    <n v="36085"/>
    <s v="ASSAM"/>
    <x v="8"/>
    <s v="65 KALAIGAON"/>
    <s v="6 JUTIPRAN PATHAK"/>
    <s v="M"/>
    <s v="30.0"/>
    <s v="SC"/>
    <s v="IND"/>
    <n v="1110"/>
  </r>
  <r>
    <n v="36086"/>
    <s v="ASSAM"/>
    <x v="8"/>
    <s v="65 KALAIGAON"/>
    <s v="7 PABITRA DEKA"/>
    <s v="M"/>
    <s v="30.0"/>
    <s v="GEN"/>
    <s v="IND"/>
    <n v="1093"/>
  </r>
  <r>
    <n v="36087"/>
    <s v="ASSAM"/>
    <x v="8"/>
    <s v="65 KALAIGAON"/>
    <s v="8 RAMESH CH DEKA"/>
    <s v="M"/>
    <s v="37.0"/>
    <s v="GEN"/>
    <s v="AITC"/>
    <n v="661"/>
  </r>
  <r>
    <n v="36088"/>
    <s v="ASSAM"/>
    <x v="8"/>
    <s v="65 KALAIGAON"/>
    <s v="9 JITENDRA CHALIHA"/>
    <s v="M"/>
    <s v="43.0"/>
    <s v="GEN"/>
    <s v="SUCI"/>
    <n v="571"/>
  </r>
  <r>
    <n v="37191"/>
    <s v="ASSAM"/>
    <x v="9"/>
    <s v="65 KALAIGAON"/>
    <s v="1 MAHESWAR BARO"/>
    <s v="M"/>
    <s v="48.0"/>
    <s v="ST"/>
    <s v="BOPF"/>
    <n v="47206"/>
  </r>
  <r>
    <n v="37192"/>
    <s v="ASSAM"/>
    <x v="9"/>
    <s v="65 KALAIGAON"/>
    <s v="2 NATHU RAM BORO"/>
    <s v="M"/>
    <s v="45.0"/>
    <s v="ST"/>
    <s v="AIUDF"/>
    <n v="29585"/>
  </r>
  <r>
    <n v="37193"/>
    <s v="ASSAM"/>
    <x v="9"/>
    <s v="65 KALAIGAON"/>
    <s v="3 MUKUNDA RAM CHOUDHURY"/>
    <s v="M"/>
    <s v="67.0"/>
    <s v="GEN"/>
    <s v="AGP"/>
    <n v="24287"/>
  </r>
  <r>
    <n v="37194"/>
    <s v="ASSAM"/>
    <x v="9"/>
    <s v="65 KALAIGAON"/>
    <s v="4 BABUL BASUMATARY"/>
    <s v="M"/>
    <s v="38.0"/>
    <s v="ST"/>
    <s v="IND"/>
    <n v="11344"/>
  </r>
  <r>
    <n v="37195"/>
    <s v="ASSAM"/>
    <x v="9"/>
    <s v="65 KALAIGAON"/>
    <s v="5 INDRAJIT KUMAR SAIKIA"/>
    <s v="M"/>
    <s v="37.0"/>
    <s v="GEN"/>
    <s v="INC"/>
    <n v="10367"/>
  </r>
  <r>
    <n v="37196"/>
    <s v="ASSAM"/>
    <x v="9"/>
    <s v="65 KALAIGAON"/>
    <s v="6 SUDHENDU MOHAN TALUKDAR"/>
    <s v="M"/>
    <s v="40.0"/>
    <s v="GEN"/>
    <s v="BGANP"/>
    <n v="2238"/>
  </r>
  <r>
    <n v="37197"/>
    <s v="ASSAM"/>
    <x v="9"/>
    <s v="65 KALAIGAON"/>
    <s v="7 BRAJEN MAHANTA"/>
    <s v="M"/>
    <s v="62.0"/>
    <s v="GEN"/>
    <s v="IND"/>
    <n v="1411"/>
  </r>
  <r>
    <n v="37198"/>
    <s v="ASSAM"/>
    <x v="9"/>
    <s v="65 KALAIGAON"/>
    <s v="8 NOTA"/>
    <s v="NOTA"/>
    <s v="NOTA"/>
    <s v="NOTA"/>
    <s v="NOTA"/>
    <n v="1199"/>
  </r>
  <r>
    <n v="37199"/>
    <s v="ASSAM"/>
    <x v="9"/>
    <s v="65 KALAIGAON"/>
    <s v="8 NOTA"/>
    <s v="NOTA"/>
    <s v="NOTA"/>
    <s v="NOTA"/>
    <s v="NOTA"/>
    <n v="1199"/>
  </r>
  <r>
    <n v="37200"/>
    <s v="ASSAM"/>
    <x v="9"/>
    <s v="65 KALAIGAON"/>
    <s v="9 RADHE SHYAM CHAUHAN"/>
    <s v="M"/>
    <s v="47.0"/>
    <s v="GEN"/>
    <s v="IND"/>
    <n v="1140"/>
  </r>
  <r>
    <n v="37201"/>
    <s v="ASSAM"/>
    <x v="9"/>
    <s v="65 KALAIGAON"/>
    <s v="10 BIJOY DAS"/>
    <s v="M"/>
    <s v="26.0"/>
    <s v="SC"/>
    <s v="IND"/>
    <n v="783"/>
  </r>
  <r>
    <n v="37202"/>
    <s v="ASSAM"/>
    <x v="9"/>
    <s v="65 KALAIGAON"/>
    <s v="11 AROON BAROOA"/>
    <s v="M"/>
    <s v="60.0"/>
    <s v="GEN"/>
    <s v="AICP"/>
    <n v="708"/>
  </r>
  <r>
    <n v="37203"/>
    <s v="ASSAM"/>
    <x v="9"/>
    <s v="65 KALAIGAON"/>
    <s v="12 DR. NAYAN MANI BHAGAWATI"/>
    <s v="M"/>
    <s v="27.0"/>
    <s v="GEN"/>
    <s v="IND"/>
    <n v="634"/>
  </r>
  <r>
    <n v="37204"/>
    <s v="ASSAM"/>
    <x v="9"/>
    <s v="65 KALAIGAON"/>
    <s v="13 SUSHIL KUMAR SARMA"/>
    <s v="M"/>
    <s v="52.0"/>
    <s v="GEN"/>
    <s v="LJP"/>
    <n v="594"/>
  </r>
  <r>
    <n v="37205"/>
    <s v="ASSAM"/>
    <x v="9"/>
    <s v="65 KALAIGAON"/>
    <s v="14 JITENDRA CHALIHA"/>
    <s v="M"/>
    <s v="46.0"/>
    <s v="GEN"/>
    <s v="SUCI"/>
    <n v="531"/>
  </r>
  <r>
    <n v="37206"/>
    <s v="ASSAM"/>
    <x v="9"/>
    <s v="65 KALAIGAON"/>
    <s v="15 GOPAL SARKAR"/>
    <s v="M"/>
    <s v="35.0"/>
    <s v="GEN"/>
    <s v="IND"/>
    <n v="484"/>
  </r>
  <r>
    <n v="37207"/>
    <s v="ASSAM"/>
    <x v="9"/>
    <s v="65 KALAIGAON"/>
    <s v="16 ABDUL SABUR"/>
    <s v="M"/>
    <s v="47.0"/>
    <s v="GEN"/>
    <s v="IND"/>
    <n v="305"/>
  </r>
  <r>
    <n v="38364"/>
    <s v="ASSAM"/>
    <x v="10"/>
    <s v="65 KALAIGAON"/>
    <s v="1 DURGA DAS BORO"/>
    <s v="M"/>
    <s v="63.0"/>
    <s v="ST"/>
    <s v="BOPF"/>
    <n v="60815"/>
  </r>
  <r>
    <n v="38365"/>
    <s v="ASSAM"/>
    <x v="10"/>
    <s v="65 KALAIGAON"/>
    <s v="2 MADHU RAM DEKA"/>
    <s v="M"/>
    <s v="52.0"/>
    <s v="GEN"/>
    <s v="BJP"/>
    <n v="53713"/>
  </r>
  <r>
    <n v="38366"/>
    <s v="ASSAM"/>
    <x v="10"/>
    <s v="65 KALAIGAON"/>
    <s v="3 KAMAL AZAD"/>
    <s v="M"/>
    <s v="35.0"/>
    <s v="GEN"/>
    <s v="UPPL"/>
    <n v="16871"/>
  </r>
  <r>
    <n v="38367"/>
    <s v="ASSAM"/>
    <x v="10"/>
    <s v="65 KALAIGAON"/>
    <s v="4 JADAV SAIKIA"/>
    <s v="M"/>
    <s v="62.0"/>
    <s v="GEN"/>
    <s v="ASMJTYP"/>
    <n v="2908"/>
  </r>
  <r>
    <n v="38368"/>
    <s v="ASSAM"/>
    <x v="10"/>
    <s v="65 KALAIGAON"/>
    <s v="5 PANKAJ ASOMIYA"/>
    <s v="M"/>
    <s v="35.0"/>
    <s v="GEN"/>
    <s v="IND"/>
    <n v="2549"/>
  </r>
  <r>
    <n v="38369"/>
    <s v="ASSAM"/>
    <x v="10"/>
    <s v="65 KALAIGAON"/>
    <s v="6 DULAL KUMAR BARUAH"/>
    <s v="M"/>
    <s v="57.0"/>
    <s v="GEN"/>
    <s v="IND"/>
    <n v="2385"/>
  </r>
  <r>
    <n v="38370"/>
    <s v="ASSAM"/>
    <x v="10"/>
    <s v="65 KALAIGAON"/>
    <s v="7 KAMAL CHOUDHURY"/>
    <s v="M"/>
    <s v="44.0"/>
    <s v="GEN"/>
    <s v="IND"/>
    <n v="2081"/>
  </r>
  <r>
    <n v="38371"/>
    <s v="ASSAM"/>
    <x v="10"/>
    <s v="65 KALAIGAON"/>
    <s v="8 NOTA"/>
    <s v="NOTA"/>
    <s v="NOTA"/>
    <s v="NOTA"/>
    <s v="NOTA"/>
    <n v="1324"/>
  </r>
  <r>
    <n v="38372"/>
    <s v="ASSAM"/>
    <x v="10"/>
    <s v="65 KALAIGAON"/>
    <s v="9 BHAGABAN DEKA"/>
    <s v="M"/>
    <s v="41.0"/>
    <s v="GEN"/>
    <s v="VPI"/>
    <n v="1245"/>
  </r>
  <r>
    <n v="38373"/>
    <s v="ASSAM"/>
    <x v="10"/>
    <s v="65 KALAIGAON"/>
    <s v="10 RAKESH BARO"/>
    <s v="M"/>
    <s v="35.0"/>
    <s v="ST"/>
    <s v="IND"/>
    <n v="972"/>
  </r>
  <r>
    <n v="38374"/>
    <s v="ASSAM"/>
    <x v="10"/>
    <s v="65 KALAIGAON"/>
    <s v="11 KANU RAM SAIKIA"/>
    <s v="M"/>
    <s v="64.0"/>
    <s v="GEN"/>
    <s v="IND"/>
    <n v="837"/>
  </r>
  <r>
    <n v="38375"/>
    <s v="ASSAM"/>
    <x v="10"/>
    <s v="65 KALAIGAON"/>
    <s v="12 GWMBWR MOCHAHARY"/>
    <s v="M"/>
    <s v="34.0"/>
    <s v="ST"/>
    <s v="IND"/>
    <n v="837"/>
  </r>
  <r>
    <n v="38376"/>
    <s v="ASSAM"/>
    <x v="10"/>
    <s v="65 KALAIGAON"/>
    <s v="13 SUDHENDU MOHAN TALUKDAR"/>
    <s v="M"/>
    <s v="44.0"/>
    <s v="GEN"/>
    <s v="BGANP"/>
    <n v="686"/>
  </r>
  <r>
    <n v="38377"/>
    <s v="ASSAM"/>
    <x v="10"/>
    <s v="65 KALAIGAON"/>
    <s v="14 RADHE SHYAM CHAUHAN"/>
    <s v="M"/>
    <s v="51.0"/>
    <s v="GEN"/>
    <s v="JD(U)"/>
    <n v="488"/>
  </r>
  <r>
    <n v="38378"/>
    <s v="ASSAM"/>
    <x v="10"/>
    <s v="65 KALAIGAON"/>
    <s v="15 JITENDRA CHALIHA"/>
    <s v="M"/>
    <s v="51.0"/>
    <s v="GEN"/>
    <s v="SUCI"/>
    <n v="427"/>
  </r>
  <r>
    <m/>
    <m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4EC7B-4936-40EE-8997-B7FDD020B9E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10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OTES" fld="9" subtotal="max" baseField="2" baseItem="0"/>
    <dataField name="Sum of VOT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workbookViewId="0">
      <selection activeCell="C23" sqref="C23"/>
    </sheetView>
  </sheetViews>
  <sheetFormatPr defaultRowHeight="14.5" x14ac:dyDescent="0.35"/>
  <cols>
    <col min="5" max="5" width="34.90625" bestFit="1" customWidth="1"/>
    <col min="10" max="10" width="9.36328125" style="4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</row>
    <row r="2" spans="1:10" x14ac:dyDescent="0.35">
      <c r="A2">
        <v>26167</v>
      </c>
      <c r="B2" t="s">
        <v>10</v>
      </c>
      <c r="C2">
        <v>1951</v>
      </c>
      <c r="D2" t="s">
        <v>11</v>
      </c>
      <c r="E2" t="s">
        <v>12</v>
      </c>
      <c r="F2" t="s">
        <v>13</v>
      </c>
      <c r="G2" t="s">
        <v>14</v>
      </c>
      <c r="H2" t="s">
        <v>14</v>
      </c>
      <c r="I2" t="s">
        <v>15</v>
      </c>
      <c r="J2" s="4">
        <v>10409</v>
      </c>
    </row>
    <row r="3" spans="1:10" x14ac:dyDescent="0.35">
      <c r="A3">
        <v>26168</v>
      </c>
      <c r="B3" t="s">
        <v>10</v>
      </c>
      <c r="C3">
        <v>1951</v>
      </c>
      <c r="D3" t="s">
        <v>11</v>
      </c>
      <c r="E3" t="s">
        <v>16</v>
      </c>
      <c r="F3" t="s">
        <v>13</v>
      </c>
      <c r="G3" t="s">
        <v>14</v>
      </c>
      <c r="H3" t="s">
        <v>14</v>
      </c>
      <c r="I3" t="s">
        <v>17</v>
      </c>
      <c r="J3" s="4">
        <v>9709</v>
      </c>
    </row>
    <row r="4" spans="1:10" x14ac:dyDescent="0.35">
      <c r="A4">
        <v>26169</v>
      </c>
      <c r="B4" t="s">
        <v>10</v>
      </c>
      <c r="C4">
        <v>1951</v>
      </c>
      <c r="D4" t="s">
        <v>11</v>
      </c>
      <c r="E4" t="s">
        <v>18</v>
      </c>
      <c r="F4" t="s">
        <v>13</v>
      </c>
      <c r="G4" t="s">
        <v>14</v>
      </c>
      <c r="H4" t="s">
        <v>14</v>
      </c>
      <c r="I4" t="s">
        <v>19</v>
      </c>
      <c r="J4" s="4">
        <v>2287</v>
      </c>
    </row>
    <row r="5" spans="1:10" x14ac:dyDescent="0.35">
      <c r="A5">
        <v>26930</v>
      </c>
      <c r="B5" t="s">
        <v>10</v>
      </c>
      <c r="C5">
        <v>1962</v>
      </c>
      <c r="D5" t="s">
        <v>20</v>
      </c>
      <c r="E5" t="s">
        <v>21</v>
      </c>
      <c r="F5" t="s">
        <v>13</v>
      </c>
      <c r="G5" t="s">
        <v>14</v>
      </c>
      <c r="H5" t="s">
        <v>14</v>
      </c>
      <c r="I5" t="s">
        <v>17</v>
      </c>
      <c r="J5" s="4">
        <v>17169</v>
      </c>
    </row>
    <row r="6" spans="1:10" x14ac:dyDescent="0.35">
      <c r="A6">
        <v>26931</v>
      </c>
      <c r="B6" t="s">
        <v>10</v>
      </c>
      <c r="C6">
        <v>1962</v>
      </c>
      <c r="D6" t="s">
        <v>20</v>
      </c>
      <c r="E6" t="s">
        <v>22</v>
      </c>
      <c r="F6" t="s">
        <v>13</v>
      </c>
      <c r="G6" t="s">
        <v>14</v>
      </c>
      <c r="H6" t="s">
        <v>14</v>
      </c>
      <c r="I6" t="s">
        <v>19</v>
      </c>
      <c r="J6" s="4">
        <v>8298</v>
      </c>
    </row>
    <row r="7" spans="1:10" x14ac:dyDescent="0.35">
      <c r="A7">
        <v>26932</v>
      </c>
      <c r="B7" t="s">
        <v>10</v>
      </c>
      <c r="C7">
        <v>1962</v>
      </c>
      <c r="D7" t="s">
        <v>20</v>
      </c>
      <c r="E7" t="s">
        <v>23</v>
      </c>
      <c r="F7" t="s">
        <v>13</v>
      </c>
      <c r="G7" t="s">
        <v>14</v>
      </c>
      <c r="H7" t="s">
        <v>14</v>
      </c>
      <c r="I7" t="s">
        <v>19</v>
      </c>
      <c r="J7" s="4">
        <v>843</v>
      </c>
    </row>
    <row r="8" spans="1:10" x14ac:dyDescent="0.35">
      <c r="A8">
        <v>27370</v>
      </c>
      <c r="B8" t="s">
        <v>10</v>
      </c>
      <c r="C8">
        <v>1967</v>
      </c>
      <c r="D8" t="s">
        <v>148</v>
      </c>
      <c r="E8" t="s">
        <v>158</v>
      </c>
      <c r="F8" t="s">
        <v>13</v>
      </c>
      <c r="G8" t="s">
        <v>14</v>
      </c>
      <c r="H8" t="s">
        <v>14</v>
      </c>
      <c r="I8" t="s">
        <v>17</v>
      </c>
      <c r="J8" s="4">
        <v>5031</v>
      </c>
    </row>
    <row r="9" spans="1:10" x14ac:dyDescent="0.35">
      <c r="A9">
        <v>27371</v>
      </c>
      <c r="B9" t="s">
        <v>10</v>
      </c>
      <c r="C9">
        <v>1967</v>
      </c>
      <c r="D9" t="s">
        <v>148</v>
      </c>
      <c r="E9" t="s">
        <v>159</v>
      </c>
      <c r="F9" t="s">
        <v>13</v>
      </c>
      <c r="G9" t="s">
        <v>14</v>
      </c>
      <c r="H9" t="s">
        <v>14</v>
      </c>
      <c r="I9" t="s">
        <v>19</v>
      </c>
      <c r="J9" s="4">
        <v>4430</v>
      </c>
    </row>
    <row r="10" spans="1:10" x14ac:dyDescent="0.35">
      <c r="A10">
        <v>27372</v>
      </c>
      <c r="B10" t="s">
        <v>10</v>
      </c>
      <c r="C10">
        <v>1967</v>
      </c>
      <c r="D10" t="s">
        <v>148</v>
      </c>
      <c r="E10" t="s">
        <v>160</v>
      </c>
      <c r="F10" t="s">
        <v>13</v>
      </c>
      <c r="G10" t="s">
        <v>14</v>
      </c>
      <c r="H10" t="s">
        <v>14</v>
      </c>
      <c r="I10" t="s">
        <v>161</v>
      </c>
      <c r="J10" s="4">
        <v>4206</v>
      </c>
    </row>
    <row r="11" spans="1:10" x14ac:dyDescent="0.35">
      <c r="A11">
        <v>27373</v>
      </c>
      <c r="B11" t="s">
        <v>10</v>
      </c>
      <c r="C11">
        <v>1967</v>
      </c>
      <c r="D11" t="s">
        <v>148</v>
      </c>
      <c r="E11" t="s">
        <v>162</v>
      </c>
      <c r="F11" t="s">
        <v>13</v>
      </c>
      <c r="G11" t="s">
        <v>14</v>
      </c>
      <c r="H11" t="s">
        <v>14</v>
      </c>
      <c r="I11" t="s">
        <v>19</v>
      </c>
      <c r="J11" s="4">
        <v>4066</v>
      </c>
    </row>
    <row r="12" spans="1:10" x14ac:dyDescent="0.35">
      <c r="A12">
        <v>27374</v>
      </c>
      <c r="B12" t="s">
        <v>10</v>
      </c>
      <c r="C12">
        <v>1967</v>
      </c>
      <c r="D12" t="s">
        <v>148</v>
      </c>
      <c r="E12" t="s">
        <v>163</v>
      </c>
      <c r="F12" t="s">
        <v>13</v>
      </c>
      <c r="G12" t="s">
        <v>14</v>
      </c>
      <c r="H12" t="s">
        <v>14</v>
      </c>
      <c r="I12" t="s">
        <v>19</v>
      </c>
      <c r="J12" s="4">
        <v>2318</v>
      </c>
    </row>
    <row r="13" spans="1:10" x14ac:dyDescent="0.35">
      <c r="A13">
        <v>27842</v>
      </c>
      <c r="B13" t="s">
        <v>10</v>
      </c>
      <c r="C13">
        <v>1972</v>
      </c>
      <c r="D13" t="s">
        <v>148</v>
      </c>
      <c r="E13" t="s">
        <v>149</v>
      </c>
      <c r="F13" t="s">
        <v>13</v>
      </c>
      <c r="G13" t="s">
        <v>14</v>
      </c>
      <c r="H13" t="s">
        <v>14</v>
      </c>
      <c r="I13" t="s">
        <v>17</v>
      </c>
      <c r="J13" s="4">
        <v>11360</v>
      </c>
    </row>
    <row r="14" spans="1:10" x14ac:dyDescent="0.35">
      <c r="A14">
        <v>27843</v>
      </c>
      <c r="B14" t="s">
        <v>10</v>
      </c>
      <c r="C14">
        <v>1972</v>
      </c>
      <c r="D14" t="s">
        <v>148</v>
      </c>
      <c r="E14" t="s">
        <v>150</v>
      </c>
      <c r="F14" t="s">
        <v>13</v>
      </c>
      <c r="G14" t="s">
        <v>14</v>
      </c>
      <c r="H14" t="s">
        <v>14</v>
      </c>
      <c r="I14" t="s">
        <v>19</v>
      </c>
      <c r="J14" s="4">
        <v>4890</v>
      </c>
    </row>
    <row r="15" spans="1:10" x14ac:dyDescent="0.35">
      <c r="A15">
        <v>27844</v>
      </c>
      <c r="B15" t="s">
        <v>10</v>
      </c>
      <c r="C15">
        <v>1972</v>
      </c>
      <c r="D15" t="s">
        <v>148</v>
      </c>
      <c r="E15" t="s">
        <v>151</v>
      </c>
      <c r="F15" t="s">
        <v>13</v>
      </c>
      <c r="G15" t="s">
        <v>14</v>
      </c>
      <c r="H15" t="s">
        <v>14</v>
      </c>
      <c r="I15" t="s">
        <v>152</v>
      </c>
      <c r="J15" s="4">
        <v>3652</v>
      </c>
    </row>
    <row r="16" spans="1:10" x14ac:dyDescent="0.35">
      <c r="A16">
        <v>27845</v>
      </c>
      <c r="B16" t="s">
        <v>10</v>
      </c>
      <c r="C16">
        <v>1972</v>
      </c>
      <c r="D16" t="s">
        <v>148</v>
      </c>
      <c r="E16" t="s">
        <v>153</v>
      </c>
      <c r="F16" t="s">
        <v>13</v>
      </c>
      <c r="G16" t="s">
        <v>14</v>
      </c>
      <c r="H16" t="s">
        <v>14</v>
      </c>
      <c r="I16" t="s">
        <v>19</v>
      </c>
      <c r="J16" s="4">
        <v>3488</v>
      </c>
    </row>
    <row r="17" spans="1:10" x14ac:dyDescent="0.35">
      <c r="A17">
        <v>27846</v>
      </c>
      <c r="B17" t="s">
        <v>10</v>
      </c>
      <c r="C17">
        <v>1972</v>
      </c>
      <c r="D17" t="s">
        <v>148</v>
      </c>
      <c r="E17" t="s">
        <v>154</v>
      </c>
      <c r="F17" t="s">
        <v>13</v>
      </c>
      <c r="G17" t="s">
        <v>14</v>
      </c>
      <c r="H17" t="s">
        <v>14</v>
      </c>
      <c r="I17" t="s">
        <v>19</v>
      </c>
      <c r="J17" s="4">
        <v>2764</v>
      </c>
    </row>
    <row r="18" spans="1:10" x14ac:dyDescent="0.35">
      <c r="A18">
        <v>27847</v>
      </c>
      <c r="B18" t="s">
        <v>10</v>
      </c>
      <c r="C18">
        <v>1972</v>
      </c>
      <c r="D18" t="s">
        <v>148</v>
      </c>
      <c r="E18" t="s">
        <v>155</v>
      </c>
      <c r="F18" t="s">
        <v>13</v>
      </c>
      <c r="G18" t="s">
        <v>14</v>
      </c>
      <c r="H18" t="s">
        <v>14</v>
      </c>
      <c r="I18" t="s">
        <v>19</v>
      </c>
      <c r="J18" s="4">
        <v>2647</v>
      </c>
    </row>
    <row r="19" spans="1:10" x14ac:dyDescent="0.35">
      <c r="A19">
        <v>27848</v>
      </c>
      <c r="B19" t="s">
        <v>10</v>
      </c>
      <c r="C19">
        <v>1972</v>
      </c>
      <c r="D19" t="s">
        <v>148</v>
      </c>
      <c r="E19" t="s">
        <v>156</v>
      </c>
      <c r="F19" t="s">
        <v>13</v>
      </c>
      <c r="G19" t="s">
        <v>14</v>
      </c>
      <c r="H19" t="s">
        <v>14</v>
      </c>
      <c r="I19" t="s">
        <v>134</v>
      </c>
      <c r="J19" s="4">
        <v>2017</v>
      </c>
    </row>
    <row r="20" spans="1:10" x14ac:dyDescent="0.35">
      <c r="A20">
        <v>27849</v>
      </c>
      <c r="B20" t="s">
        <v>10</v>
      </c>
      <c r="C20">
        <v>1972</v>
      </c>
      <c r="D20" t="s">
        <v>148</v>
      </c>
      <c r="E20" t="s">
        <v>157</v>
      </c>
      <c r="F20" t="s">
        <v>13</v>
      </c>
      <c r="G20" t="s">
        <v>14</v>
      </c>
      <c r="H20" t="s">
        <v>14</v>
      </c>
      <c r="I20" t="s">
        <v>19</v>
      </c>
      <c r="J20" s="4">
        <v>1061</v>
      </c>
    </row>
    <row r="21" spans="1:10" x14ac:dyDescent="0.35">
      <c r="A21">
        <v>28568</v>
      </c>
      <c r="B21" t="s">
        <v>10</v>
      </c>
      <c r="C21">
        <v>1978</v>
      </c>
      <c r="D21" t="s">
        <v>24</v>
      </c>
      <c r="E21" t="s">
        <v>143</v>
      </c>
      <c r="F21" t="s">
        <v>13</v>
      </c>
      <c r="G21" t="s">
        <v>14</v>
      </c>
      <c r="H21" t="s">
        <v>14</v>
      </c>
      <c r="I21" t="s">
        <v>137</v>
      </c>
      <c r="J21" s="4">
        <v>25595</v>
      </c>
    </row>
    <row r="22" spans="1:10" x14ac:dyDescent="0.35">
      <c r="A22">
        <v>28569</v>
      </c>
      <c r="B22" t="s">
        <v>10</v>
      </c>
      <c r="C22">
        <v>1978</v>
      </c>
      <c r="D22" t="s">
        <v>24</v>
      </c>
      <c r="E22" t="s">
        <v>144</v>
      </c>
      <c r="F22" t="s">
        <v>13</v>
      </c>
      <c r="G22" t="s">
        <v>14</v>
      </c>
      <c r="H22" t="s">
        <v>14</v>
      </c>
      <c r="I22" t="s">
        <v>17</v>
      </c>
      <c r="J22" s="4">
        <v>9167</v>
      </c>
    </row>
    <row r="23" spans="1:10" x14ac:dyDescent="0.35">
      <c r="A23">
        <v>28570</v>
      </c>
      <c r="B23" t="s">
        <v>10</v>
      </c>
      <c r="C23">
        <v>1978</v>
      </c>
      <c r="D23" t="s">
        <v>24</v>
      </c>
      <c r="E23" t="s">
        <v>145</v>
      </c>
      <c r="F23" t="s">
        <v>13</v>
      </c>
      <c r="G23" t="s">
        <v>14</v>
      </c>
      <c r="H23" t="s">
        <v>14</v>
      </c>
      <c r="I23" t="s">
        <v>19</v>
      </c>
      <c r="J23" s="4">
        <v>4873</v>
      </c>
    </row>
    <row r="24" spans="1:10" x14ac:dyDescent="0.35">
      <c r="A24">
        <v>28571</v>
      </c>
      <c r="B24" t="s">
        <v>10</v>
      </c>
      <c r="C24">
        <v>1978</v>
      </c>
      <c r="D24" t="s">
        <v>24</v>
      </c>
      <c r="E24" t="s">
        <v>135</v>
      </c>
      <c r="F24" t="s">
        <v>13</v>
      </c>
      <c r="G24" t="s">
        <v>14</v>
      </c>
      <c r="H24" t="s">
        <v>14</v>
      </c>
      <c r="I24" t="s">
        <v>17</v>
      </c>
      <c r="J24" s="4">
        <v>4136</v>
      </c>
    </row>
    <row r="25" spans="1:10" x14ac:dyDescent="0.35">
      <c r="A25">
        <v>28572</v>
      </c>
      <c r="B25" t="s">
        <v>10</v>
      </c>
      <c r="C25">
        <v>1978</v>
      </c>
      <c r="D25" t="s">
        <v>24</v>
      </c>
      <c r="E25" t="s">
        <v>146</v>
      </c>
      <c r="F25" t="s">
        <v>13</v>
      </c>
      <c r="G25" t="s">
        <v>14</v>
      </c>
      <c r="H25" t="s">
        <v>14</v>
      </c>
      <c r="I25" t="s">
        <v>147</v>
      </c>
      <c r="J25" s="4">
        <v>2623</v>
      </c>
    </row>
    <row r="26" spans="1:10" x14ac:dyDescent="0.35">
      <c r="A26">
        <v>30046</v>
      </c>
      <c r="B26" t="s">
        <v>10</v>
      </c>
      <c r="C26">
        <v>1985</v>
      </c>
      <c r="D26" t="s">
        <v>24</v>
      </c>
      <c r="E26" t="s">
        <v>131</v>
      </c>
      <c r="F26" t="s">
        <v>13</v>
      </c>
      <c r="G26" t="s">
        <v>14</v>
      </c>
      <c r="H26" t="s">
        <v>14</v>
      </c>
      <c r="I26" t="s">
        <v>19</v>
      </c>
      <c r="J26" s="4">
        <v>22187</v>
      </c>
    </row>
    <row r="27" spans="1:10" x14ac:dyDescent="0.35">
      <c r="A27">
        <v>30047</v>
      </c>
      <c r="B27" t="s">
        <v>10</v>
      </c>
      <c r="C27">
        <v>1985</v>
      </c>
      <c r="D27" t="s">
        <v>24</v>
      </c>
      <c r="E27" t="s">
        <v>132</v>
      </c>
      <c r="F27" t="s">
        <v>13</v>
      </c>
      <c r="G27" t="s">
        <v>14</v>
      </c>
      <c r="H27" t="s">
        <v>14</v>
      </c>
      <c r="I27" t="s">
        <v>19</v>
      </c>
      <c r="J27" s="4">
        <v>15294</v>
      </c>
    </row>
    <row r="28" spans="1:10" x14ac:dyDescent="0.35">
      <c r="A28">
        <v>30048</v>
      </c>
      <c r="B28" t="s">
        <v>10</v>
      </c>
      <c r="C28">
        <v>1985</v>
      </c>
      <c r="D28" t="s">
        <v>24</v>
      </c>
      <c r="E28" t="s">
        <v>133</v>
      </c>
      <c r="F28" t="s">
        <v>13</v>
      </c>
      <c r="G28" t="s">
        <v>14</v>
      </c>
      <c r="H28" t="s">
        <v>14</v>
      </c>
      <c r="I28" t="s">
        <v>134</v>
      </c>
      <c r="J28" s="4">
        <v>10409</v>
      </c>
    </row>
    <row r="29" spans="1:10" x14ac:dyDescent="0.35">
      <c r="A29">
        <v>30049</v>
      </c>
      <c r="B29" t="s">
        <v>10</v>
      </c>
      <c r="C29">
        <v>1985</v>
      </c>
      <c r="D29" t="s">
        <v>24</v>
      </c>
      <c r="E29" t="s">
        <v>135</v>
      </c>
      <c r="F29" t="s">
        <v>13</v>
      </c>
      <c r="G29" t="s">
        <v>14</v>
      </c>
      <c r="H29" t="s">
        <v>14</v>
      </c>
      <c r="I29" t="s">
        <v>17</v>
      </c>
      <c r="J29" s="4">
        <v>2061</v>
      </c>
    </row>
    <row r="30" spans="1:10" x14ac:dyDescent="0.35">
      <c r="A30">
        <v>30050</v>
      </c>
      <c r="B30" t="s">
        <v>10</v>
      </c>
      <c r="C30">
        <v>1985</v>
      </c>
      <c r="D30" t="s">
        <v>24</v>
      </c>
      <c r="E30" t="s">
        <v>136</v>
      </c>
      <c r="F30" t="s">
        <v>13</v>
      </c>
      <c r="G30" t="s">
        <v>14</v>
      </c>
      <c r="H30" t="s">
        <v>14</v>
      </c>
      <c r="I30" t="s">
        <v>137</v>
      </c>
      <c r="J30" s="4">
        <v>1989</v>
      </c>
    </row>
    <row r="31" spans="1:10" x14ac:dyDescent="0.35">
      <c r="A31">
        <v>30051</v>
      </c>
      <c r="B31" t="s">
        <v>10</v>
      </c>
      <c r="C31">
        <v>1985</v>
      </c>
      <c r="D31" t="s">
        <v>24</v>
      </c>
      <c r="E31" t="s">
        <v>138</v>
      </c>
      <c r="F31" t="s">
        <v>13</v>
      </c>
      <c r="G31" t="s">
        <v>14</v>
      </c>
      <c r="H31" t="s">
        <v>14</v>
      </c>
      <c r="I31" t="s">
        <v>139</v>
      </c>
      <c r="J31" s="4">
        <v>1618</v>
      </c>
    </row>
    <row r="32" spans="1:10" x14ac:dyDescent="0.35">
      <c r="A32">
        <v>30052</v>
      </c>
      <c r="B32" t="s">
        <v>10</v>
      </c>
      <c r="C32">
        <v>1985</v>
      </c>
      <c r="D32" t="s">
        <v>24</v>
      </c>
      <c r="E32" t="s">
        <v>140</v>
      </c>
      <c r="F32" t="s">
        <v>13</v>
      </c>
      <c r="G32" t="s">
        <v>14</v>
      </c>
      <c r="H32" t="s">
        <v>14</v>
      </c>
      <c r="I32" t="s">
        <v>19</v>
      </c>
      <c r="J32" s="4">
        <v>993</v>
      </c>
    </row>
    <row r="33" spans="1:10" x14ac:dyDescent="0.35">
      <c r="A33">
        <v>30053</v>
      </c>
      <c r="B33" t="s">
        <v>10</v>
      </c>
      <c r="C33">
        <v>1985</v>
      </c>
      <c r="D33" t="s">
        <v>24</v>
      </c>
      <c r="E33" t="s">
        <v>141</v>
      </c>
      <c r="F33" t="s">
        <v>13</v>
      </c>
      <c r="G33" t="s">
        <v>14</v>
      </c>
      <c r="H33" t="s">
        <v>14</v>
      </c>
      <c r="I33" t="s">
        <v>32</v>
      </c>
      <c r="J33" s="4">
        <v>752</v>
      </c>
    </row>
    <row r="34" spans="1:10" x14ac:dyDescent="0.35">
      <c r="A34">
        <v>30054</v>
      </c>
      <c r="B34" t="s">
        <v>10</v>
      </c>
      <c r="C34">
        <v>1985</v>
      </c>
      <c r="D34" t="s">
        <v>24</v>
      </c>
      <c r="E34" t="s">
        <v>142</v>
      </c>
      <c r="F34" t="s">
        <v>13</v>
      </c>
      <c r="G34" t="s">
        <v>14</v>
      </c>
      <c r="H34" t="s">
        <v>14</v>
      </c>
      <c r="I34" t="s">
        <v>19</v>
      </c>
      <c r="J34" s="4">
        <v>619</v>
      </c>
    </row>
    <row r="35" spans="1:10" x14ac:dyDescent="0.35">
      <c r="A35">
        <v>34095</v>
      </c>
      <c r="B35" t="s">
        <v>10</v>
      </c>
      <c r="C35">
        <v>2001</v>
      </c>
      <c r="D35" t="s">
        <v>24</v>
      </c>
      <c r="E35" t="s">
        <v>121</v>
      </c>
      <c r="F35" t="s">
        <v>13</v>
      </c>
      <c r="G35" t="s">
        <v>14</v>
      </c>
      <c r="H35" t="s">
        <v>14</v>
      </c>
      <c r="I35" t="s">
        <v>19</v>
      </c>
      <c r="J35" s="4">
        <v>27493</v>
      </c>
    </row>
    <row r="36" spans="1:10" x14ac:dyDescent="0.35">
      <c r="A36">
        <v>34096</v>
      </c>
      <c r="B36" t="s">
        <v>10</v>
      </c>
      <c r="C36">
        <v>2001</v>
      </c>
      <c r="D36" t="s">
        <v>24</v>
      </c>
      <c r="E36" t="s">
        <v>122</v>
      </c>
      <c r="F36" t="s">
        <v>13</v>
      </c>
      <c r="G36" t="s">
        <v>14</v>
      </c>
      <c r="H36" t="s">
        <v>14</v>
      </c>
      <c r="I36" t="s">
        <v>17</v>
      </c>
      <c r="J36" s="4">
        <v>24412</v>
      </c>
    </row>
    <row r="37" spans="1:10" x14ac:dyDescent="0.35">
      <c r="A37">
        <v>34097</v>
      </c>
      <c r="B37" t="s">
        <v>10</v>
      </c>
      <c r="C37">
        <v>2001</v>
      </c>
      <c r="D37" t="s">
        <v>24</v>
      </c>
      <c r="E37" t="s">
        <v>123</v>
      </c>
      <c r="F37" t="s">
        <v>13</v>
      </c>
      <c r="G37" t="s">
        <v>14</v>
      </c>
      <c r="H37" t="s">
        <v>14</v>
      </c>
      <c r="I37" t="s">
        <v>68</v>
      </c>
      <c r="J37" s="4">
        <v>17308</v>
      </c>
    </row>
    <row r="38" spans="1:10" x14ac:dyDescent="0.35">
      <c r="A38">
        <v>34098</v>
      </c>
      <c r="B38" t="s">
        <v>10</v>
      </c>
      <c r="C38">
        <v>2001</v>
      </c>
      <c r="D38" t="s">
        <v>24</v>
      </c>
      <c r="E38" t="s">
        <v>124</v>
      </c>
      <c r="F38" t="s">
        <v>96</v>
      </c>
      <c r="G38" t="s">
        <v>14</v>
      </c>
      <c r="H38" t="s">
        <v>14</v>
      </c>
      <c r="I38" t="s">
        <v>15</v>
      </c>
      <c r="J38" s="4">
        <v>16777</v>
      </c>
    </row>
    <row r="39" spans="1:10" x14ac:dyDescent="0.35">
      <c r="A39">
        <v>34099</v>
      </c>
      <c r="B39" t="s">
        <v>10</v>
      </c>
      <c r="C39">
        <v>2001</v>
      </c>
      <c r="D39" t="s">
        <v>24</v>
      </c>
      <c r="E39" t="s">
        <v>125</v>
      </c>
      <c r="F39" t="s">
        <v>13</v>
      </c>
      <c r="G39" t="s">
        <v>14</v>
      </c>
      <c r="H39" t="s">
        <v>14</v>
      </c>
      <c r="I39" t="s">
        <v>19</v>
      </c>
      <c r="J39" s="4">
        <v>2692</v>
      </c>
    </row>
    <row r="40" spans="1:10" x14ac:dyDescent="0.35">
      <c r="A40">
        <v>34100</v>
      </c>
      <c r="B40" t="s">
        <v>10</v>
      </c>
      <c r="C40">
        <v>2001</v>
      </c>
      <c r="D40" t="s">
        <v>24</v>
      </c>
      <c r="E40" t="s">
        <v>126</v>
      </c>
      <c r="F40" t="s">
        <v>13</v>
      </c>
      <c r="G40" t="s">
        <v>14</v>
      </c>
      <c r="H40" t="s">
        <v>14</v>
      </c>
      <c r="I40" t="s">
        <v>19</v>
      </c>
      <c r="J40" s="4">
        <v>1176</v>
      </c>
    </row>
    <row r="41" spans="1:10" x14ac:dyDescent="0.35">
      <c r="A41">
        <v>34101</v>
      </c>
      <c r="B41" t="s">
        <v>10</v>
      </c>
      <c r="C41">
        <v>2001</v>
      </c>
      <c r="D41" t="s">
        <v>24</v>
      </c>
      <c r="E41" t="s">
        <v>127</v>
      </c>
      <c r="F41" t="s">
        <v>13</v>
      </c>
      <c r="G41" t="s">
        <v>14</v>
      </c>
      <c r="H41" t="s">
        <v>14</v>
      </c>
      <c r="I41" t="s">
        <v>19</v>
      </c>
      <c r="J41" s="4">
        <v>839</v>
      </c>
    </row>
    <row r="42" spans="1:10" x14ac:dyDescent="0.35">
      <c r="A42">
        <v>34102</v>
      </c>
      <c r="B42" t="s">
        <v>10</v>
      </c>
      <c r="C42">
        <v>2001</v>
      </c>
      <c r="D42" t="s">
        <v>24</v>
      </c>
      <c r="E42" t="s">
        <v>128</v>
      </c>
      <c r="F42" t="s">
        <v>13</v>
      </c>
      <c r="G42" t="s">
        <v>14</v>
      </c>
      <c r="H42" t="s">
        <v>14</v>
      </c>
      <c r="I42" t="s">
        <v>104</v>
      </c>
      <c r="J42" s="4">
        <v>369</v>
      </c>
    </row>
    <row r="43" spans="1:10" x14ac:dyDescent="0.35">
      <c r="A43">
        <v>34103</v>
      </c>
      <c r="B43" t="s">
        <v>10</v>
      </c>
      <c r="C43">
        <v>2001</v>
      </c>
      <c r="D43" t="s">
        <v>24</v>
      </c>
      <c r="E43" t="s">
        <v>105</v>
      </c>
      <c r="F43" t="s">
        <v>13</v>
      </c>
      <c r="G43" t="s">
        <v>14</v>
      </c>
      <c r="H43" t="s">
        <v>14</v>
      </c>
      <c r="I43" t="s">
        <v>19</v>
      </c>
      <c r="J43" s="4">
        <v>316</v>
      </c>
    </row>
    <row r="44" spans="1:10" x14ac:dyDescent="0.35">
      <c r="A44">
        <v>34104</v>
      </c>
      <c r="B44" t="s">
        <v>10</v>
      </c>
      <c r="C44">
        <v>2001</v>
      </c>
      <c r="D44" t="s">
        <v>24</v>
      </c>
      <c r="E44" t="s">
        <v>129</v>
      </c>
      <c r="F44" t="s">
        <v>13</v>
      </c>
      <c r="G44" t="s">
        <v>14</v>
      </c>
      <c r="H44" t="s">
        <v>14</v>
      </c>
      <c r="I44" t="s">
        <v>130</v>
      </c>
      <c r="J44" s="4">
        <v>258</v>
      </c>
    </row>
    <row r="45" spans="1:10" x14ac:dyDescent="0.35">
      <c r="A45">
        <v>35096</v>
      </c>
      <c r="B45" t="s">
        <v>10</v>
      </c>
      <c r="C45">
        <v>2006</v>
      </c>
      <c r="D45" t="s">
        <v>24</v>
      </c>
      <c r="E45" t="s">
        <v>61</v>
      </c>
      <c r="F45" t="s">
        <v>13</v>
      </c>
      <c r="G45" t="s">
        <v>70</v>
      </c>
      <c r="H45" t="s">
        <v>27</v>
      </c>
      <c r="I45" t="s">
        <v>19</v>
      </c>
      <c r="J45" s="4">
        <v>27704</v>
      </c>
    </row>
    <row r="46" spans="1:10" x14ac:dyDescent="0.35">
      <c r="A46">
        <v>35097</v>
      </c>
      <c r="B46" t="s">
        <v>10</v>
      </c>
      <c r="C46">
        <v>2006</v>
      </c>
      <c r="D46" t="s">
        <v>24</v>
      </c>
      <c r="E46" t="s">
        <v>106</v>
      </c>
      <c r="F46" t="s">
        <v>13</v>
      </c>
      <c r="G46" t="s">
        <v>107</v>
      </c>
      <c r="H46" t="s">
        <v>31</v>
      </c>
      <c r="I46" t="s">
        <v>68</v>
      </c>
      <c r="J46" s="4">
        <v>23559</v>
      </c>
    </row>
    <row r="47" spans="1:10" x14ac:dyDescent="0.35">
      <c r="A47">
        <v>35098</v>
      </c>
      <c r="B47" t="s">
        <v>10</v>
      </c>
      <c r="C47">
        <v>2006</v>
      </c>
      <c r="D47" t="s">
        <v>24</v>
      </c>
      <c r="E47" t="s">
        <v>108</v>
      </c>
      <c r="F47" t="s">
        <v>13</v>
      </c>
      <c r="G47" t="s">
        <v>74</v>
      </c>
      <c r="H47" t="s">
        <v>31</v>
      </c>
      <c r="I47" t="s">
        <v>109</v>
      </c>
      <c r="J47" s="4">
        <v>21111</v>
      </c>
    </row>
    <row r="48" spans="1:10" x14ac:dyDescent="0.35">
      <c r="A48">
        <v>35099</v>
      </c>
      <c r="B48" t="s">
        <v>10</v>
      </c>
      <c r="C48">
        <v>2006</v>
      </c>
      <c r="D48" t="s">
        <v>24</v>
      </c>
      <c r="E48" t="s">
        <v>110</v>
      </c>
      <c r="F48" t="s">
        <v>13</v>
      </c>
      <c r="G48" t="s">
        <v>26</v>
      </c>
      <c r="H48" t="s">
        <v>31</v>
      </c>
      <c r="I48" t="s">
        <v>32</v>
      </c>
      <c r="J48" s="4">
        <v>8957</v>
      </c>
    </row>
    <row r="49" spans="1:10" x14ac:dyDescent="0.35">
      <c r="A49">
        <v>35100</v>
      </c>
      <c r="B49" t="s">
        <v>10</v>
      </c>
      <c r="C49">
        <v>2006</v>
      </c>
      <c r="D49" t="s">
        <v>24</v>
      </c>
      <c r="E49" t="s">
        <v>111</v>
      </c>
      <c r="F49" t="s">
        <v>13</v>
      </c>
      <c r="G49" t="s">
        <v>112</v>
      </c>
      <c r="H49" t="s">
        <v>31</v>
      </c>
      <c r="I49" t="s">
        <v>17</v>
      </c>
      <c r="J49" s="4">
        <v>7553</v>
      </c>
    </row>
    <row r="50" spans="1:10" x14ac:dyDescent="0.35">
      <c r="A50">
        <v>35101</v>
      </c>
      <c r="B50" t="s">
        <v>10</v>
      </c>
      <c r="C50">
        <v>2006</v>
      </c>
      <c r="D50" t="s">
        <v>24</v>
      </c>
      <c r="E50" t="s">
        <v>113</v>
      </c>
      <c r="F50" t="s">
        <v>13</v>
      </c>
      <c r="G50" t="s">
        <v>114</v>
      </c>
      <c r="H50" t="s">
        <v>27</v>
      </c>
      <c r="I50" t="s">
        <v>19</v>
      </c>
      <c r="J50" s="4">
        <v>6500</v>
      </c>
    </row>
    <row r="51" spans="1:10" x14ac:dyDescent="0.35">
      <c r="A51">
        <v>35102</v>
      </c>
      <c r="B51" t="s">
        <v>10</v>
      </c>
      <c r="C51">
        <v>2006</v>
      </c>
      <c r="D51" t="s">
        <v>24</v>
      </c>
      <c r="E51" t="s">
        <v>115</v>
      </c>
      <c r="F51" t="s">
        <v>13</v>
      </c>
      <c r="G51" t="s">
        <v>112</v>
      </c>
      <c r="H51" t="s">
        <v>27</v>
      </c>
      <c r="I51" t="s">
        <v>19</v>
      </c>
      <c r="J51" s="4">
        <v>4401</v>
      </c>
    </row>
    <row r="52" spans="1:10" x14ac:dyDescent="0.35">
      <c r="A52">
        <v>35103</v>
      </c>
      <c r="B52" t="s">
        <v>10</v>
      </c>
      <c r="C52">
        <v>2006</v>
      </c>
      <c r="D52" t="s">
        <v>24</v>
      </c>
      <c r="E52" t="s">
        <v>116</v>
      </c>
      <c r="F52" t="s">
        <v>13</v>
      </c>
      <c r="G52" t="s">
        <v>74</v>
      </c>
      <c r="H52" t="s">
        <v>31</v>
      </c>
      <c r="I52" t="s">
        <v>19</v>
      </c>
      <c r="J52" s="4">
        <v>3573</v>
      </c>
    </row>
    <row r="53" spans="1:10" x14ac:dyDescent="0.35">
      <c r="A53">
        <v>35104</v>
      </c>
      <c r="B53" t="s">
        <v>10</v>
      </c>
      <c r="C53">
        <v>2006</v>
      </c>
      <c r="D53" t="s">
        <v>24</v>
      </c>
      <c r="E53" t="s">
        <v>117</v>
      </c>
      <c r="F53" t="s">
        <v>13</v>
      </c>
      <c r="G53" t="s">
        <v>77</v>
      </c>
      <c r="H53" t="s">
        <v>31</v>
      </c>
      <c r="I53" t="s">
        <v>118</v>
      </c>
      <c r="J53" s="4">
        <v>1080</v>
      </c>
    </row>
    <row r="54" spans="1:10" x14ac:dyDescent="0.35">
      <c r="A54">
        <v>35105</v>
      </c>
      <c r="B54" t="s">
        <v>10</v>
      </c>
      <c r="C54">
        <v>2006</v>
      </c>
      <c r="D54" t="s">
        <v>24</v>
      </c>
      <c r="E54" t="s">
        <v>119</v>
      </c>
      <c r="F54" t="s">
        <v>13</v>
      </c>
      <c r="G54" t="s">
        <v>64</v>
      </c>
      <c r="H54" t="s">
        <v>31</v>
      </c>
      <c r="I54" t="s">
        <v>19</v>
      </c>
      <c r="J54" s="4">
        <v>808</v>
      </c>
    </row>
    <row r="55" spans="1:10" x14ac:dyDescent="0.35">
      <c r="A55">
        <v>35106</v>
      </c>
      <c r="B55" t="s">
        <v>10</v>
      </c>
      <c r="C55">
        <v>2006</v>
      </c>
      <c r="D55" t="s">
        <v>24</v>
      </c>
      <c r="E55" t="s">
        <v>120</v>
      </c>
      <c r="F55" t="s">
        <v>13</v>
      </c>
      <c r="G55" t="s">
        <v>70</v>
      </c>
      <c r="H55" t="s">
        <v>31</v>
      </c>
      <c r="I55" t="s">
        <v>19</v>
      </c>
      <c r="J55" s="4">
        <v>741</v>
      </c>
    </row>
    <row r="56" spans="1:10" x14ac:dyDescent="0.35">
      <c r="A56">
        <v>36080</v>
      </c>
      <c r="B56" t="s">
        <v>10</v>
      </c>
      <c r="C56">
        <v>2011</v>
      </c>
      <c r="D56" t="s">
        <v>24</v>
      </c>
      <c r="E56" t="s">
        <v>92</v>
      </c>
      <c r="F56" t="s">
        <v>13</v>
      </c>
      <c r="G56" t="s">
        <v>37</v>
      </c>
      <c r="H56" t="s">
        <v>31</v>
      </c>
      <c r="I56" t="s">
        <v>68</v>
      </c>
      <c r="J56" s="4">
        <v>42550</v>
      </c>
    </row>
    <row r="57" spans="1:10" x14ac:dyDescent="0.35">
      <c r="A57">
        <v>36081</v>
      </c>
      <c r="B57" t="s">
        <v>10</v>
      </c>
      <c r="C57">
        <v>2011</v>
      </c>
      <c r="D57" t="s">
        <v>24</v>
      </c>
      <c r="E57" t="s">
        <v>93</v>
      </c>
      <c r="F57" t="s">
        <v>13</v>
      </c>
      <c r="G57" t="s">
        <v>94</v>
      </c>
      <c r="H57" t="s">
        <v>27</v>
      </c>
      <c r="I57" t="s">
        <v>28</v>
      </c>
      <c r="J57" s="4">
        <v>39742</v>
      </c>
    </row>
    <row r="58" spans="1:10" x14ac:dyDescent="0.35">
      <c r="A58">
        <v>36082</v>
      </c>
      <c r="B58" t="s">
        <v>10</v>
      </c>
      <c r="C58">
        <v>2011</v>
      </c>
      <c r="D58" t="s">
        <v>24</v>
      </c>
      <c r="E58" t="s">
        <v>95</v>
      </c>
      <c r="F58" t="s">
        <v>96</v>
      </c>
      <c r="G58" t="s">
        <v>97</v>
      </c>
      <c r="H58" t="s">
        <v>31</v>
      </c>
      <c r="I58" t="s">
        <v>17</v>
      </c>
      <c r="J58" s="4">
        <v>15382</v>
      </c>
    </row>
    <row r="59" spans="1:10" x14ac:dyDescent="0.35">
      <c r="A59">
        <v>36083</v>
      </c>
      <c r="B59" t="s">
        <v>10</v>
      </c>
      <c r="C59">
        <v>2011</v>
      </c>
      <c r="D59" t="s">
        <v>24</v>
      </c>
      <c r="E59" t="s">
        <v>98</v>
      </c>
      <c r="F59" t="s">
        <v>13</v>
      </c>
      <c r="G59" t="s">
        <v>37</v>
      </c>
      <c r="H59" t="s">
        <v>31</v>
      </c>
      <c r="I59" t="s">
        <v>65</v>
      </c>
      <c r="J59" s="4">
        <v>10350</v>
      </c>
    </row>
    <row r="60" spans="1:10" x14ac:dyDescent="0.35">
      <c r="A60">
        <v>36084</v>
      </c>
      <c r="B60" t="s">
        <v>10</v>
      </c>
      <c r="C60">
        <v>2011</v>
      </c>
      <c r="D60" t="s">
        <v>24</v>
      </c>
      <c r="E60" t="s">
        <v>99</v>
      </c>
      <c r="F60" t="s">
        <v>13</v>
      </c>
      <c r="G60" t="s">
        <v>89</v>
      </c>
      <c r="H60" t="s">
        <v>31</v>
      </c>
      <c r="I60" t="s">
        <v>32</v>
      </c>
      <c r="J60" s="4">
        <v>2386</v>
      </c>
    </row>
    <row r="61" spans="1:10" x14ac:dyDescent="0.35">
      <c r="A61">
        <v>36085</v>
      </c>
      <c r="B61" t="s">
        <v>10</v>
      </c>
      <c r="C61">
        <v>2011</v>
      </c>
      <c r="D61" t="s">
        <v>24</v>
      </c>
      <c r="E61" t="s">
        <v>100</v>
      </c>
      <c r="F61" t="s">
        <v>13</v>
      </c>
      <c r="G61" t="s">
        <v>101</v>
      </c>
      <c r="H61" t="s">
        <v>80</v>
      </c>
      <c r="I61" t="s">
        <v>19</v>
      </c>
      <c r="J61" s="4">
        <v>1110</v>
      </c>
    </row>
    <row r="62" spans="1:10" x14ac:dyDescent="0.35">
      <c r="A62">
        <v>36086</v>
      </c>
      <c r="B62" t="s">
        <v>10</v>
      </c>
      <c r="C62">
        <v>2011</v>
      </c>
      <c r="D62" t="s">
        <v>24</v>
      </c>
      <c r="E62" t="s">
        <v>102</v>
      </c>
      <c r="F62" t="s">
        <v>13</v>
      </c>
      <c r="G62" t="s">
        <v>101</v>
      </c>
      <c r="H62" t="s">
        <v>31</v>
      </c>
      <c r="I62" t="s">
        <v>19</v>
      </c>
      <c r="J62" s="4">
        <v>1093</v>
      </c>
    </row>
    <row r="63" spans="1:10" x14ac:dyDescent="0.35">
      <c r="A63">
        <v>36087</v>
      </c>
      <c r="B63" t="s">
        <v>10</v>
      </c>
      <c r="C63">
        <v>2011</v>
      </c>
      <c r="D63" t="s">
        <v>24</v>
      </c>
      <c r="E63" t="s">
        <v>103</v>
      </c>
      <c r="F63" t="s">
        <v>13</v>
      </c>
      <c r="G63" t="s">
        <v>72</v>
      </c>
      <c r="H63" t="s">
        <v>31</v>
      </c>
      <c r="I63" t="s">
        <v>104</v>
      </c>
      <c r="J63" s="4">
        <v>661</v>
      </c>
    </row>
    <row r="64" spans="1:10" x14ac:dyDescent="0.35">
      <c r="A64">
        <v>36088</v>
      </c>
      <c r="B64" t="s">
        <v>10</v>
      </c>
      <c r="C64">
        <v>2011</v>
      </c>
      <c r="D64" t="s">
        <v>24</v>
      </c>
      <c r="E64" t="s">
        <v>105</v>
      </c>
      <c r="F64" t="s">
        <v>13</v>
      </c>
      <c r="G64" t="s">
        <v>94</v>
      </c>
      <c r="H64" t="s">
        <v>31</v>
      </c>
      <c r="I64" t="s">
        <v>60</v>
      </c>
      <c r="J64" s="4">
        <v>571</v>
      </c>
    </row>
    <row r="65" spans="1:10" x14ac:dyDescent="0.35">
      <c r="A65">
        <v>37191</v>
      </c>
      <c r="B65" t="s">
        <v>10</v>
      </c>
      <c r="C65">
        <v>2016</v>
      </c>
      <c r="D65" t="s">
        <v>24</v>
      </c>
      <c r="E65" t="s">
        <v>61</v>
      </c>
      <c r="F65" t="s">
        <v>13</v>
      </c>
      <c r="G65" t="s">
        <v>62</v>
      </c>
      <c r="H65" t="s">
        <v>27</v>
      </c>
      <c r="I65" t="s">
        <v>28</v>
      </c>
      <c r="J65" s="4">
        <v>47206</v>
      </c>
    </row>
    <row r="66" spans="1:10" x14ac:dyDescent="0.35">
      <c r="A66">
        <v>37192</v>
      </c>
      <c r="B66" t="s">
        <v>10</v>
      </c>
      <c r="C66">
        <v>2016</v>
      </c>
      <c r="D66" t="s">
        <v>24</v>
      </c>
      <c r="E66" t="s">
        <v>63</v>
      </c>
      <c r="F66" t="s">
        <v>13</v>
      </c>
      <c r="G66" t="s">
        <v>64</v>
      </c>
      <c r="H66" t="s">
        <v>27</v>
      </c>
      <c r="I66" t="s">
        <v>65</v>
      </c>
      <c r="J66" s="4">
        <v>29585</v>
      </c>
    </row>
    <row r="67" spans="1:10" x14ac:dyDescent="0.35">
      <c r="A67">
        <v>37193</v>
      </c>
      <c r="B67" t="s">
        <v>10</v>
      </c>
      <c r="C67">
        <v>2016</v>
      </c>
      <c r="D67" t="s">
        <v>24</v>
      </c>
      <c r="E67" t="s">
        <v>66</v>
      </c>
      <c r="F67" t="s">
        <v>13</v>
      </c>
      <c r="G67" t="s">
        <v>67</v>
      </c>
      <c r="H67" t="s">
        <v>31</v>
      </c>
      <c r="I67" t="s">
        <v>68</v>
      </c>
      <c r="J67" s="4">
        <v>24287</v>
      </c>
    </row>
    <row r="68" spans="1:10" x14ac:dyDescent="0.35">
      <c r="A68">
        <v>37194</v>
      </c>
      <c r="B68" t="s">
        <v>10</v>
      </c>
      <c r="C68">
        <v>2016</v>
      </c>
      <c r="D68" t="s">
        <v>24</v>
      </c>
      <c r="E68" t="s">
        <v>69</v>
      </c>
      <c r="F68" t="s">
        <v>13</v>
      </c>
      <c r="G68" t="s">
        <v>70</v>
      </c>
      <c r="H68" t="s">
        <v>27</v>
      </c>
      <c r="I68" t="s">
        <v>19</v>
      </c>
      <c r="J68" s="4">
        <v>11344</v>
      </c>
    </row>
    <row r="69" spans="1:10" x14ac:dyDescent="0.35">
      <c r="A69">
        <v>37195</v>
      </c>
      <c r="B69" t="s">
        <v>10</v>
      </c>
      <c r="C69">
        <v>2016</v>
      </c>
      <c r="D69" t="s">
        <v>24</v>
      </c>
      <c r="E69" t="s">
        <v>71</v>
      </c>
      <c r="F69" t="s">
        <v>13</v>
      </c>
      <c r="G69" t="s">
        <v>72</v>
      </c>
      <c r="H69" t="s">
        <v>31</v>
      </c>
      <c r="I69" t="s">
        <v>17</v>
      </c>
      <c r="J69" s="4">
        <v>10367</v>
      </c>
    </row>
    <row r="70" spans="1:10" x14ac:dyDescent="0.35">
      <c r="A70">
        <v>37196</v>
      </c>
      <c r="B70" t="s">
        <v>10</v>
      </c>
      <c r="C70">
        <v>2016</v>
      </c>
      <c r="D70" t="s">
        <v>24</v>
      </c>
      <c r="E70" t="s">
        <v>73</v>
      </c>
      <c r="F70" t="s">
        <v>13</v>
      </c>
      <c r="G70" t="s">
        <v>74</v>
      </c>
      <c r="H70" t="s">
        <v>31</v>
      </c>
      <c r="I70" t="s">
        <v>55</v>
      </c>
      <c r="J70" s="4">
        <v>2238</v>
      </c>
    </row>
    <row r="71" spans="1:10" x14ac:dyDescent="0.35">
      <c r="A71">
        <v>37197</v>
      </c>
      <c r="B71" t="s">
        <v>10</v>
      </c>
      <c r="C71">
        <v>2016</v>
      </c>
      <c r="D71" t="s">
        <v>24</v>
      </c>
      <c r="E71" t="s">
        <v>75</v>
      </c>
      <c r="F71" t="s">
        <v>13</v>
      </c>
      <c r="G71" t="s">
        <v>37</v>
      </c>
      <c r="H71" t="s">
        <v>31</v>
      </c>
      <c r="I71" t="s">
        <v>19</v>
      </c>
      <c r="J71" s="4">
        <v>1411</v>
      </c>
    </row>
    <row r="72" spans="1:10" x14ac:dyDescent="0.35">
      <c r="A72">
        <v>37198</v>
      </c>
      <c r="B72" t="s">
        <v>10</v>
      </c>
      <c r="C72">
        <v>2016</v>
      </c>
      <c r="D72" t="s">
        <v>24</v>
      </c>
      <c r="E72" t="s">
        <v>44</v>
      </c>
      <c r="F72" t="s">
        <v>45</v>
      </c>
      <c r="G72" t="s">
        <v>45</v>
      </c>
      <c r="H72" t="s">
        <v>45</v>
      </c>
      <c r="I72" t="s">
        <v>45</v>
      </c>
      <c r="J72" s="4">
        <v>1199</v>
      </c>
    </row>
    <row r="73" spans="1:10" x14ac:dyDescent="0.35">
      <c r="A73">
        <v>37199</v>
      </c>
      <c r="B73" t="s">
        <v>10</v>
      </c>
      <c r="C73">
        <v>2016</v>
      </c>
      <c r="D73" t="s">
        <v>24</v>
      </c>
      <c r="E73" t="s">
        <v>44</v>
      </c>
      <c r="F73" t="s">
        <v>45</v>
      </c>
      <c r="G73" t="s">
        <v>45</v>
      </c>
      <c r="H73" t="s">
        <v>45</v>
      </c>
      <c r="I73" t="s">
        <v>45</v>
      </c>
      <c r="J73" s="4">
        <v>1199</v>
      </c>
    </row>
    <row r="74" spans="1:10" x14ac:dyDescent="0.35">
      <c r="A74">
        <v>37200</v>
      </c>
      <c r="B74" t="s">
        <v>10</v>
      </c>
      <c r="C74">
        <v>2016</v>
      </c>
      <c r="D74" t="s">
        <v>24</v>
      </c>
      <c r="E74" t="s">
        <v>76</v>
      </c>
      <c r="F74" t="s">
        <v>13</v>
      </c>
      <c r="G74" t="s">
        <v>77</v>
      </c>
      <c r="H74" t="s">
        <v>31</v>
      </c>
      <c r="I74" t="s">
        <v>19</v>
      </c>
      <c r="J74" s="4">
        <v>1140</v>
      </c>
    </row>
    <row r="75" spans="1:10" x14ac:dyDescent="0.35">
      <c r="A75">
        <v>37201</v>
      </c>
      <c r="B75" t="s">
        <v>10</v>
      </c>
      <c r="C75">
        <v>2016</v>
      </c>
      <c r="D75" t="s">
        <v>24</v>
      </c>
      <c r="E75" t="s">
        <v>78</v>
      </c>
      <c r="F75" t="s">
        <v>13</v>
      </c>
      <c r="G75" t="s">
        <v>79</v>
      </c>
      <c r="H75" t="s">
        <v>80</v>
      </c>
      <c r="I75" t="s">
        <v>19</v>
      </c>
      <c r="J75" s="4">
        <v>783</v>
      </c>
    </row>
    <row r="76" spans="1:10" x14ac:dyDescent="0.35">
      <c r="A76">
        <v>37202</v>
      </c>
      <c r="B76" t="s">
        <v>10</v>
      </c>
      <c r="C76">
        <v>2016</v>
      </c>
      <c r="D76" t="s">
        <v>24</v>
      </c>
      <c r="E76" t="s">
        <v>81</v>
      </c>
      <c r="F76" t="s">
        <v>13</v>
      </c>
      <c r="G76" t="s">
        <v>82</v>
      </c>
      <c r="H76" t="s">
        <v>31</v>
      </c>
      <c r="I76" t="s">
        <v>83</v>
      </c>
      <c r="J76" s="4">
        <v>708</v>
      </c>
    </row>
    <row r="77" spans="1:10" x14ac:dyDescent="0.35">
      <c r="A77">
        <v>37203</v>
      </c>
      <c r="B77" t="s">
        <v>10</v>
      </c>
      <c r="C77">
        <v>2016</v>
      </c>
      <c r="D77" t="s">
        <v>24</v>
      </c>
      <c r="E77" t="s">
        <v>84</v>
      </c>
      <c r="F77" t="s">
        <v>13</v>
      </c>
      <c r="G77" t="s">
        <v>85</v>
      </c>
      <c r="H77" t="s">
        <v>31</v>
      </c>
      <c r="I77" t="s">
        <v>19</v>
      </c>
      <c r="J77" s="4">
        <v>634</v>
      </c>
    </row>
    <row r="78" spans="1:10" x14ac:dyDescent="0.35">
      <c r="A78">
        <v>37204</v>
      </c>
      <c r="B78" t="s">
        <v>10</v>
      </c>
      <c r="C78">
        <v>2016</v>
      </c>
      <c r="D78" t="s">
        <v>24</v>
      </c>
      <c r="E78" t="s">
        <v>86</v>
      </c>
      <c r="F78" t="s">
        <v>13</v>
      </c>
      <c r="G78" t="s">
        <v>30</v>
      </c>
      <c r="H78" t="s">
        <v>31</v>
      </c>
      <c r="I78" t="s">
        <v>87</v>
      </c>
      <c r="J78" s="4">
        <v>594</v>
      </c>
    </row>
    <row r="79" spans="1:10" x14ac:dyDescent="0.35">
      <c r="A79">
        <v>37205</v>
      </c>
      <c r="B79" t="s">
        <v>10</v>
      </c>
      <c r="C79">
        <v>2016</v>
      </c>
      <c r="D79" t="s">
        <v>24</v>
      </c>
      <c r="E79" t="s">
        <v>88</v>
      </c>
      <c r="F79" t="s">
        <v>13</v>
      </c>
      <c r="G79" t="s">
        <v>89</v>
      </c>
      <c r="H79" t="s">
        <v>31</v>
      </c>
      <c r="I79" t="s">
        <v>60</v>
      </c>
      <c r="J79" s="4">
        <v>531</v>
      </c>
    </row>
    <row r="80" spans="1:10" x14ac:dyDescent="0.35">
      <c r="A80">
        <v>37206</v>
      </c>
      <c r="B80" t="s">
        <v>10</v>
      </c>
      <c r="C80">
        <v>2016</v>
      </c>
      <c r="D80" t="s">
        <v>24</v>
      </c>
      <c r="E80" t="s">
        <v>90</v>
      </c>
      <c r="F80" t="s">
        <v>13</v>
      </c>
      <c r="G80" t="s">
        <v>34</v>
      </c>
      <c r="H80" t="s">
        <v>31</v>
      </c>
      <c r="I80" t="s">
        <v>19</v>
      </c>
      <c r="J80" s="4">
        <v>484</v>
      </c>
    </row>
    <row r="81" spans="1:10" x14ac:dyDescent="0.35">
      <c r="A81">
        <v>37207</v>
      </c>
      <c r="B81" t="s">
        <v>10</v>
      </c>
      <c r="C81">
        <v>2016</v>
      </c>
      <c r="D81" t="s">
        <v>24</v>
      </c>
      <c r="E81" t="s">
        <v>91</v>
      </c>
      <c r="F81" t="s">
        <v>13</v>
      </c>
      <c r="G81" t="s">
        <v>77</v>
      </c>
      <c r="H81" t="s">
        <v>31</v>
      </c>
      <c r="I81" t="s">
        <v>19</v>
      </c>
      <c r="J81" s="4">
        <v>305</v>
      </c>
    </row>
    <row r="82" spans="1:10" x14ac:dyDescent="0.35">
      <c r="A82">
        <v>38364</v>
      </c>
      <c r="B82" t="s">
        <v>10</v>
      </c>
      <c r="C82">
        <v>2021</v>
      </c>
      <c r="D82" t="s">
        <v>24</v>
      </c>
      <c r="E82" t="s">
        <v>25</v>
      </c>
      <c r="F82" t="s">
        <v>13</v>
      </c>
      <c r="G82" t="s">
        <v>26</v>
      </c>
      <c r="H82" t="s">
        <v>27</v>
      </c>
      <c r="I82" t="s">
        <v>28</v>
      </c>
      <c r="J82" s="4">
        <v>60815</v>
      </c>
    </row>
    <row r="83" spans="1:10" x14ac:dyDescent="0.35">
      <c r="A83">
        <v>38365</v>
      </c>
      <c r="B83" t="s">
        <v>10</v>
      </c>
      <c r="C83">
        <v>2021</v>
      </c>
      <c r="D83" t="s">
        <v>24</v>
      </c>
      <c r="E83" t="s">
        <v>29</v>
      </c>
      <c r="F83" t="s">
        <v>13</v>
      </c>
      <c r="G83" t="s">
        <v>30</v>
      </c>
      <c r="H83" t="s">
        <v>31</v>
      </c>
      <c r="I83" t="s">
        <v>32</v>
      </c>
      <c r="J83" s="4">
        <v>53713</v>
      </c>
    </row>
    <row r="84" spans="1:10" x14ac:dyDescent="0.35">
      <c r="A84">
        <v>38366</v>
      </c>
      <c r="B84" t="s">
        <v>10</v>
      </c>
      <c r="C84">
        <v>2021</v>
      </c>
      <c r="D84" t="s">
        <v>24</v>
      </c>
      <c r="E84" t="s">
        <v>33</v>
      </c>
      <c r="F84" t="s">
        <v>13</v>
      </c>
      <c r="G84" t="s">
        <v>34</v>
      </c>
      <c r="H84" t="s">
        <v>31</v>
      </c>
      <c r="I84" t="s">
        <v>35</v>
      </c>
      <c r="J84" s="4">
        <v>16871</v>
      </c>
    </row>
    <row r="85" spans="1:10" x14ac:dyDescent="0.35">
      <c r="A85">
        <v>38367</v>
      </c>
      <c r="B85" t="s">
        <v>10</v>
      </c>
      <c r="C85">
        <v>2021</v>
      </c>
      <c r="D85" t="s">
        <v>24</v>
      </c>
      <c r="E85" t="s">
        <v>36</v>
      </c>
      <c r="F85" t="s">
        <v>13</v>
      </c>
      <c r="G85" t="s">
        <v>37</v>
      </c>
      <c r="H85" t="s">
        <v>31</v>
      </c>
      <c r="I85" t="s">
        <v>38</v>
      </c>
      <c r="J85" s="4">
        <v>2908</v>
      </c>
    </row>
    <row r="86" spans="1:10" x14ac:dyDescent="0.35">
      <c r="A86">
        <v>38368</v>
      </c>
      <c r="B86" t="s">
        <v>10</v>
      </c>
      <c r="C86">
        <v>2021</v>
      </c>
      <c r="D86" t="s">
        <v>24</v>
      </c>
      <c r="E86" t="s">
        <v>39</v>
      </c>
      <c r="F86" t="s">
        <v>13</v>
      </c>
      <c r="G86" t="s">
        <v>34</v>
      </c>
      <c r="H86" t="s">
        <v>31</v>
      </c>
      <c r="I86" t="s">
        <v>19</v>
      </c>
      <c r="J86" s="4">
        <v>2549</v>
      </c>
    </row>
    <row r="87" spans="1:10" x14ac:dyDescent="0.35">
      <c r="A87">
        <v>38369</v>
      </c>
      <c r="B87" t="s">
        <v>10</v>
      </c>
      <c r="C87">
        <v>2021</v>
      </c>
      <c r="D87" t="s">
        <v>24</v>
      </c>
      <c r="E87" t="s">
        <v>40</v>
      </c>
      <c r="F87" t="s">
        <v>13</v>
      </c>
      <c r="G87" t="s">
        <v>41</v>
      </c>
      <c r="H87" t="s">
        <v>31</v>
      </c>
      <c r="I87" t="s">
        <v>19</v>
      </c>
      <c r="J87" s="4">
        <v>2385</v>
      </c>
    </row>
    <row r="88" spans="1:10" x14ac:dyDescent="0.35">
      <c r="A88">
        <v>38370</v>
      </c>
      <c r="B88" t="s">
        <v>10</v>
      </c>
      <c r="C88">
        <v>2021</v>
      </c>
      <c r="D88" t="s">
        <v>24</v>
      </c>
      <c r="E88" t="s">
        <v>42</v>
      </c>
      <c r="F88" t="s">
        <v>13</v>
      </c>
      <c r="G88" t="s">
        <v>43</v>
      </c>
      <c r="H88" t="s">
        <v>31</v>
      </c>
      <c r="I88" t="s">
        <v>19</v>
      </c>
      <c r="J88" s="4">
        <v>2081</v>
      </c>
    </row>
    <row r="89" spans="1:10" x14ac:dyDescent="0.35">
      <c r="A89">
        <v>38371</v>
      </c>
      <c r="B89" t="s">
        <v>10</v>
      </c>
      <c r="C89">
        <v>2021</v>
      </c>
      <c r="D89" t="s">
        <v>24</v>
      </c>
      <c r="E89" t="s">
        <v>44</v>
      </c>
      <c r="F89" t="s">
        <v>45</v>
      </c>
      <c r="G89" t="s">
        <v>45</v>
      </c>
      <c r="H89" t="s">
        <v>45</v>
      </c>
      <c r="I89" t="s">
        <v>45</v>
      </c>
      <c r="J89" s="4">
        <v>1324</v>
      </c>
    </row>
    <row r="90" spans="1:10" x14ac:dyDescent="0.35">
      <c r="A90">
        <v>38372</v>
      </c>
      <c r="B90" t="s">
        <v>10</v>
      </c>
      <c r="C90">
        <v>2021</v>
      </c>
      <c r="D90" t="s">
        <v>24</v>
      </c>
      <c r="E90" t="s">
        <v>46</v>
      </c>
      <c r="F90" t="s">
        <v>13</v>
      </c>
      <c r="G90" t="s">
        <v>47</v>
      </c>
      <c r="H90" t="s">
        <v>31</v>
      </c>
      <c r="I90" t="s">
        <v>48</v>
      </c>
      <c r="J90" s="4">
        <v>1245</v>
      </c>
    </row>
    <row r="91" spans="1:10" x14ac:dyDescent="0.35">
      <c r="A91">
        <v>38373</v>
      </c>
      <c r="B91" t="s">
        <v>10</v>
      </c>
      <c r="C91">
        <v>2021</v>
      </c>
      <c r="D91" t="s">
        <v>24</v>
      </c>
      <c r="E91" t="s">
        <v>49</v>
      </c>
      <c r="F91" t="s">
        <v>13</v>
      </c>
      <c r="G91" t="s">
        <v>34</v>
      </c>
      <c r="H91" t="s">
        <v>27</v>
      </c>
      <c r="I91" t="s">
        <v>19</v>
      </c>
      <c r="J91" s="4">
        <v>972</v>
      </c>
    </row>
    <row r="92" spans="1:10" x14ac:dyDescent="0.35">
      <c r="A92">
        <v>38374</v>
      </c>
      <c r="B92" t="s">
        <v>10</v>
      </c>
      <c r="C92">
        <v>2021</v>
      </c>
      <c r="D92" t="s">
        <v>24</v>
      </c>
      <c r="E92" t="s">
        <v>50</v>
      </c>
      <c r="F92" t="s">
        <v>13</v>
      </c>
      <c r="G92" t="s">
        <v>51</v>
      </c>
      <c r="H92" t="s">
        <v>31</v>
      </c>
      <c r="I92" t="s">
        <v>19</v>
      </c>
      <c r="J92" s="4">
        <v>837</v>
      </c>
    </row>
    <row r="93" spans="1:10" x14ac:dyDescent="0.35">
      <c r="A93">
        <v>38375</v>
      </c>
      <c r="B93" t="s">
        <v>10</v>
      </c>
      <c r="C93">
        <v>2021</v>
      </c>
      <c r="D93" t="s">
        <v>24</v>
      </c>
      <c r="E93" t="s">
        <v>52</v>
      </c>
      <c r="F93" t="s">
        <v>13</v>
      </c>
      <c r="G93" t="s">
        <v>53</v>
      </c>
      <c r="H93" t="s">
        <v>27</v>
      </c>
      <c r="I93" t="s">
        <v>19</v>
      </c>
      <c r="J93" s="4">
        <v>837</v>
      </c>
    </row>
    <row r="94" spans="1:10" x14ac:dyDescent="0.35">
      <c r="A94">
        <v>38376</v>
      </c>
      <c r="B94" t="s">
        <v>10</v>
      </c>
      <c r="C94">
        <v>2021</v>
      </c>
      <c r="D94" t="s">
        <v>24</v>
      </c>
      <c r="E94" t="s">
        <v>54</v>
      </c>
      <c r="F94" t="s">
        <v>13</v>
      </c>
      <c r="G94" t="s">
        <v>43</v>
      </c>
      <c r="H94" t="s">
        <v>31</v>
      </c>
      <c r="I94" t="s">
        <v>55</v>
      </c>
      <c r="J94" s="4">
        <v>686</v>
      </c>
    </row>
    <row r="95" spans="1:10" x14ac:dyDescent="0.35">
      <c r="A95">
        <v>38377</v>
      </c>
      <c r="B95" t="s">
        <v>10</v>
      </c>
      <c r="C95">
        <v>2021</v>
      </c>
      <c r="D95" t="s">
        <v>24</v>
      </c>
      <c r="E95" t="s">
        <v>56</v>
      </c>
      <c r="F95" t="s">
        <v>13</v>
      </c>
      <c r="G95" t="s">
        <v>57</v>
      </c>
      <c r="H95" t="s">
        <v>31</v>
      </c>
      <c r="I95" t="s">
        <v>58</v>
      </c>
      <c r="J95" s="4">
        <v>488</v>
      </c>
    </row>
    <row r="96" spans="1:10" x14ac:dyDescent="0.35">
      <c r="A96">
        <v>38378</v>
      </c>
      <c r="B96" t="s">
        <v>10</v>
      </c>
      <c r="C96">
        <v>2021</v>
      </c>
      <c r="D96" t="s">
        <v>24</v>
      </c>
      <c r="E96" t="s">
        <v>59</v>
      </c>
      <c r="F96" t="s">
        <v>13</v>
      </c>
      <c r="G96" t="s">
        <v>57</v>
      </c>
      <c r="H96" t="s">
        <v>31</v>
      </c>
      <c r="I96" t="s">
        <v>60</v>
      </c>
      <c r="J96" s="4">
        <v>427</v>
      </c>
    </row>
  </sheetData>
  <autoFilter ref="A1:J96" xr:uid="{00000000-0001-0000-0000-000000000000}">
    <sortState xmlns:xlrd2="http://schemas.microsoft.com/office/spreadsheetml/2017/richdata2" ref="A2:J96">
      <sortCondition ref="A1:A9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DE6D-821E-4946-8457-3241CFC9A1CC}">
  <dimension ref="A1:C6"/>
  <sheetViews>
    <sheetView topLeftCell="A3" workbookViewId="0">
      <selection activeCell="B7" sqref="B7"/>
    </sheetView>
  </sheetViews>
  <sheetFormatPr defaultRowHeight="14.5" x14ac:dyDescent="0.35"/>
  <cols>
    <col min="1" max="1" width="46.54296875" customWidth="1"/>
  </cols>
  <sheetData>
    <row r="1" spans="1:3" ht="42.5" x14ac:dyDescent="0.35">
      <c r="A1" s="1" t="s">
        <v>164</v>
      </c>
      <c r="B1" t="s">
        <v>165</v>
      </c>
      <c r="C1">
        <v>39.729999999999997</v>
      </c>
    </row>
    <row r="2" spans="1:3" ht="84" x14ac:dyDescent="0.35">
      <c r="A2" s="8" t="s">
        <v>174</v>
      </c>
      <c r="B2" t="s">
        <v>179</v>
      </c>
      <c r="C2">
        <v>8</v>
      </c>
    </row>
    <row r="3" spans="1:3" ht="42" x14ac:dyDescent="0.35">
      <c r="A3" s="8" t="s">
        <v>180</v>
      </c>
      <c r="B3" t="s">
        <v>181</v>
      </c>
      <c r="C3">
        <v>2</v>
      </c>
    </row>
    <row r="4" spans="1:3" ht="72.5" x14ac:dyDescent="0.35">
      <c r="A4" s="9" t="s">
        <v>183</v>
      </c>
      <c r="B4" t="s">
        <v>187</v>
      </c>
      <c r="C4">
        <v>1978</v>
      </c>
    </row>
    <row r="5" spans="1:3" ht="87" x14ac:dyDescent="0.35">
      <c r="A5" s="9" t="s">
        <v>188</v>
      </c>
      <c r="B5" t="s">
        <v>191</v>
      </c>
      <c r="C5">
        <v>64</v>
      </c>
    </row>
    <row r="6" spans="1:3" ht="72.5" x14ac:dyDescent="0.35">
      <c r="A6" s="9" t="s">
        <v>192</v>
      </c>
      <c r="B6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AA9F-022A-4CA3-8D03-68CB0C3CF2CC}">
  <dimension ref="A3:H16"/>
  <sheetViews>
    <sheetView workbookViewId="0">
      <selection activeCell="E3" sqref="E3:H14"/>
    </sheetView>
  </sheetViews>
  <sheetFormatPr defaultRowHeight="14.5" x14ac:dyDescent="0.35"/>
  <cols>
    <col min="1" max="1" width="12.36328125" bestFit="1" customWidth="1"/>
    <col min="2" max="3" width="12.54296875" bestFit="1" customWidth="1"/>
  </cols>
  <sheetData>
    <row r="3" spans="1:8" x14ac:dyDescent="0.35">
      <c r="A3" s="2" t="s">
        <v>166</v>
      </c>
      <c r="B3" t="s">
        <v>169</v>
      </c>
      <c r="C3" t="s">
        <v>170</v>
      </c>
      <c r="E3" t="s">
        <v>171</v>
      </c>
      <c r="F3" t="s">
        <v>172</v>
      </c>
      <c r="G3" t="s">
        <v>173</v>
      </c>
    </row>
    <row r="4" spans="1:8" x14ac:dyDescent="0.35">
      <c r="A4" s="3">
        <v>1951</v>
      </c>
      <c r="B4" s="5">
        <v>10409</v>
      </c>
      <c r="C4" s="5">
        <v>22405</v>
      </c>
      <c r="D4" s="6"/>
      <c r="E4" s="3">
        <v>1951</v>
      </c>
      <c r="F4" s="5">
        <v>10409</v>
      </c>
      <c r="G4" s="5">
        <v>22405</v>
      </c>
      <c r="H4" s="7">
        <f>F4/G4</f>
        <v>0.46458379825931712</v>
      </c>
    </row>
    <row r="5" spans="1:8" x14ac:dyDescent="0.35">
      <c r="A5" s="3">
        <v>1962</v>
      </c>
      <c r="B5" s="5">
        <v>17169</v>
      </c>
      <c r="C5" s="5">
        <v>26310</v>
      </c>
      <c r="D5" s="6"/>
      <c r="E5" s="3">
        <v>1962</v>
      </c>
      <c r="F5" s="5">
        <v>17169</v>
      </c>
      <c r="G5" s="5">
        <v>26310</v>
      </c>
      <c r="H5" s="7">
        <f t="shared" ref="H5:H14" si="0">F5/G5</f>
        <v>0.65256556442417335</v>
      </c>
    </row>
    <row r="6" spans="1:8" x14ac:dyDescent="0.35">
      <c r="A6" s="3">
        <v>1967</v>
      </c>
      <c r="B6" s="5">
        <v>5031</v>
      </c>
      <c r="C6" s="5">
        <v>20051</v>
      </c>
      <c r="D6" s="6"/>
      <c r="E6" s="3">
        <v>1967</v>
      </c>
      <c r="F6" s="5">
        <v>5031</v>
      </c>
      <c r="G6" s="5">
        <v>20051</v>
      </c>
      <c r="H6" s="7">
        <f t="shared" si="0"/>
        <v>0.25091017904343921</v>
      </c>
    </row>
    <row r="7" spans="1:8" x14ac:dyDescent="0.35">
      <c r="A7" s="3">
        <v>1972</v>
      </c>
      <c r="B7" s="5">
        <v>11360</v>
      </c>
      <c r="C7" s="5">
        <v>31879</v>
      </c>
      <c r="D7" s="6"/>
      <c r="E7" s="3">
        <v>1972</v>
      </c>
      <c r="F7" s="5">
        <v>11360</v>
      </c>
      <c r="G7" s="5">
        <v>31879</v>
      </c>
      <c r="H7" s="7">
        <f t="shared" si="0"/>
        <v>0.35634743875278396</v>
      </c>
    </row>
    <row r="8" spans="1:8" x14ac:dyDescent="0.35">
      <c r="A8" s="3">
        <v>1978</v>
      </c>
      <c r="B8" s="5">
        <v>25595</v>
      </c>
      <c r="C8" s="5">
        <v>46394</v>
      </c>
      <c r="D8" s="6"/>
      <c r="E8" s="3">
        <v>1978</v>
      </c>
      <c r="F8" s="5">
        <v>25595</v>
      </c>
      <c r="G8" s="5">
        <v>46394</v>
      </c>
      <c r="H8" s="7">
        <f t="shared" si="0"/>
        <v>0.55168771823942753</v>
      </c>
    </row>
    <row r="9" spans="1:8" x14ac:dyDescent="0.35">
      <c r="A9" s="3">
        <v>1985</v>
      </c>
      <c r="B9" s="5">
        <v>22187</v>
      </c>
      <c r="C9" s="5">
        <v>55922</v>
      </c>
      <c r="D9" s="6"/>
      <c r="E9" s="3">
        <v>1985</v>
      </c>
      <c r="F9" s="5">
        <v>22187</v>
      </c>
      <c r="G9" s="5">
        <v>55922</v>
      </c>
      <c r="H9" s="7">
        <f t="shared" si="0"/>
        <v>0.39674904331032512</v>
      </c>
    </row>
    <row r="10" spans="1:8" x14ac:dyDescent="0.35">
      <c r="A10" s="3">
        <v>2001</v>
      </c>
      <c r="B10" s="5">
        <v>27493</v>
      </c>
      <c r="C10" s="5">
        <v>91640</v>
      </c>
      <c r="D10" s="6"/>
      <c r="E10" s="3">
        <v>2001</v>
      </c>
      <c r="F10" s="5">
        <v>27493</v>
      </c>
      <c r="G10" s="5">
        <v>91640</v>
      </c>
      <c r="H10" s="7">
        <f t="shared" si="0"/>
        <v>0.30001091226538629</v>
      </c>
    </row>
    <row r="11" spans="1:8" x14ac:dyDescent="0.35">
      <c r="A11" s="3">
        <v>2006</v>
      </c>
      <c r="B11" s="5">
        <v>27704</v>
      </c>
      <c r="C11" s="5">
        <v>105987</v>
      </c>
      <c r="D11" s="6"/>
      <c r="E11" s="3">
        <v>2006</v>
      </c>
      <c r="F11" s="5">
        <v>27704</v>
      </c>
      <c r="G11" s="5">
        <v>105987</v>
      </c>
      <c r="H11" s="7">
        <f t="shared" si="0"/>
        <v>0.26139054789738364</v>
      </c>
    </row>
    <row r="12" spans="1:8" x14ac:dyDescent="0.35">
      <c r="A12" s="3">
        <v>2011</v>
      </c>
      <c r="B12" s="5">
        <v>42550</v>
      </c>
      <c r="C12" s="5">
        <v>113845</v>
      </c>
      <c r="D12" s="6"/>
      <c r="E12" s="3">
        <v>2011</v>
      </c>
      <c r="F12" s="5">
        <v>42550</v>
      </c>
      <c r="G12" s="5">
        <v>113845</v>
      </c>
      <c r="H12" s="7">
        <f t="shared" si="0"/>
        <v>0.37375378804514908</v>
      </c>
    </row>
    <row r="13" spans="1:8" x14ac:dyDescent="0.35">
      <c r="A13" s="3">
        <v>2016</v>
      </c>
      <c r="B13" s="5">
        <v>47206</v>
      </c>
      <c r="C13" s="5">
        <v>134015</v>
      </c>
      <c r="D13" s="6"/>
      <c r="E13" s="3">
        <v>2016</v>
      </c>
      <c r="F13" s="5">
        <v>47206</v>
      </c>
      <c r="G13" s="5">
        <v>134015</v>
      </c>
      <c r="H13" s="7">
        <f t="shared" si="0"/>
        <v>0.35224415177405516</v>
      </c>
    </row>
    <row r="14" spans="1:8" x14ac:dyDescent="0.35">
      <c r="A14" s="3">
        <v>2021</v>
      </c>
      <c r="B14" s="5">
        <v>60815</v>
      </c>
      <c r="C14" s="5">
        <v>148138</v>
      </c>
      <c r="D14" s="6"/>
      <c r="E14" s="3">
        <v>2021</v>
      </c>
      <c r="F14" s="5">
        <v>60815</v>
      </c>
      <c r="G14" s="5">
        <v>148138</v>
      </c>
      <c r="H14" s="7">
        <f t="shared" si="0"/>
        <v>0.41052937126193145</v>
      </c>
    </row>
    <row r="15" spans="1:8" x14ac:dyDescent="0.35">
      <c r="A15" s="3" t="s">
        <v>167</v>
      </c>
      <c r="B15" s="5"/>
      <c r="C15" s="5"/>
      <c r="H15" s="7"/>
    </row>
    <row r="16" spans="1:8" x14ac:dyDescent="0.35">
      <c r="A16" s="3" t="s">
        <v>168</v>
      </c>
      <c r="B16" s="5">
        <v>60815</v>
      </c>
      <c r="C16" s="5">
        <v>796586</v>
      </c>
      <c r="H16" s="7">
        <f>AVERAGE(H4:H14)</f>
        <v>0.39734295575212464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3250-194C-4960-90F7-452DBABBFAB6}">
  <sheetPr filterMode="1"/>
  <dimension ref="A1:D12"/>
  <sheetViews>
    <sheetView workbookViewId="0">
      <selection sqref="A1:XFD1"/>
    </sheetView>
  </sheetViews>
  <sheetFormatPr defaultRowHeight="14.5" x14ac:dyDescent="0.35"/>
  <sheetData>
    <row r="1" spans="1:4" x14ac:dyDescent="0.35">
      <c r="A1" t="s">
        <v>171</v>
      </c>
      <c r="B1" t="s">
        <v>172</v>
      </c>
      <c r="C1" t="s">
        <v>173</v>
      </c>
      <c r="D1" t="s">
        <v>182</v>
      </c>
    </row>
    <row r="2" spans="1:4" hidden="1" x14ac:dyDescent="0.35">
      <c r="A2" s="3">
        <v>1951</v>
      </c>
      <c r="B2" s="5">
        <v>10409</v>
      </c>
      <c r="C2" s="5">
        <v>22405</v>
      </c>
      <c r="D2" s="7">
        <f>B2/C2</f>
        <v>0.46458379825931712</v>
      </c>
    </row>
    <row r="3" spans="1:4" x14ac:dyDescent="0.35">
      <c r="A3" s="3">
        <v>1962</v>
      </c>
      <c r="B3" s="5">
        <v>17169</v>
      </c>
      <c r="C3" s="5">
        <v>26310</v>
      </c>
      <c r="D3" s="7">
        <f t="shared" ref="D3:D12" si="0">B3/C3</f>
        <v>0.65256556442417335</v>
      </c>
    </row>
    <row r="4" spans="1:4" hidden="1" x14ac:dyDescent="0.35">
      <c r="A4" s="3">
        <v>1967</v>
      </c>
      <c r="B4" s="5">
        <v>5031</v>
      </c>
      <c r="C4" s="5">
        <v>20051</v>
      </c>
      <c r="D4" s="7">
        <f t="shared" si="0"/>
        <v>0.25091017904343921</v>
      </c>
    </row>
    <row r="5" spans="1:4" hidden="1" x14ac:dyDescent="0.35">
      <c r="A5" s="3">
        <v>1972</v>
      </c>
      <c r="B5" s="5">
        <v>11360</v>
      </c>
      <c r="C5" s="5">
        <v>31879</v>
      </c>
      <c r="D5" s="7">
        <f t="shared" si="0"/>
        <v>0.35634743875278396</v>
      </c>
    </row>
    <row r="6" spans="1:4" x14ac:dyDescent="0.35">
      <c r="A6" s="3">
        <v>1978</v>
      </c>
      <c r="B6" s="5">
        <v>25595</v>
      </c>
      <c r="C6" s="5">
        <v>46394</v>
      </c>
      <c r="D6" s="7">
        <f t="shared" si="0"/>
        <v>0.55168771823942753</v>
      </c>
    </row>
    <row r="7" spans="1:4" hidden="1" x14ac:dyDescent="0.35">
      <c r="A7" s="3">
        <v>1985</v>
      </c>
      <c r="B7" s="5">
        <v>22187</v>
      </c>
      <c r="C7" s="5">
        <v>55922</v>
      </c>
      <c r="D7" s="7">
        <f t="shared" si="0"/>
        <v>0.39674904331032512</v>
      </c>
    </row>
    <row r="8" spans="1:4" hidden="1" x14ac:dyDescent="0.35">
      <c r="A8" s="3">
        <v>2001</v>
      </c>
      <c r="B8" s="5">
        <v>27493</v>
      </c>
      <c r="C8" s="5">
        <v>91640</v>
      </c>
      <c r="D8" s="7">
        <f t="shared" si="0"/>
        <v>0.30001091226538629</v>
      </c>
    </row>
    <row r="9" spans="1:4" hidden="1" x14ac:dyDescent="0.35">
      <c r="A9" s="3">
        <v>2006</v>
      </c>
      <c r="B9" s="5">
        <v>27704</v>
      </c>
      <c r="C9" s="5">
        <v>105987</v>
      </c>
      <c r="D9" s="7">
        <f t="shared" si="0"/>
        <v>0.26139054789738364</v>
      </c>
    </row>
    <row r="10" spans="1:4" hidden="1" x14ac:dyDescent="0.35">
      <c r="A10" s="3">
        <v>2011</v>
      </c>
      <c r="B10" s="5">
        <v>42550</v>
      </c>
      <c r="C10" s="5">
        <v>113845</v>
      </c>
      <c r="D10" s="7">
        <f t="shared" si="0"/>
        <v>0.37375378804514908</v>
      </c>
    </row>
    <row r="11" spans="1:4" hidden="1" x14ac:dyDescent="0.35">
      <c r="A11" s="3">
        <v>2016</v>
      </c>
      <c r="B11" s="5">
        <v>47206</v>
      </c>
      <c r="C11" s="5">
        <v>134015</v>
      </c>
      <c r="D11" s="7">
        <f t="shared" si="0"/>
        <v>0.35224415177405516</v>
      </c>
    </row>
    <row r="12" spans="1:4" hidden="1" x14ac:dyDescent="0.35">
      <c r="A12" s="3">
        <v>2021</v>
      </c>
      <c r="B12" s="5">
        <v>60815</v>
      </c>
      <c r="C12" s="5">
        <v>148138</v>
      </c>
      <c r="D12" s="7">
        <f t="shared" si="0"/>
        <v>0.41052937126193145</v>
      </c>
    </row>
  </sheetData>
  <autoFilter ref="A1:D12" xr:uid="{058A3250-194C-4960-90F7-452DBABBFAB6}">
    <filterColumn colId="3">
      <customFilters>
        <customFilter operator="greaterThan" val="0.5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0A7E-99C4-46E7-856A-98F4874E16B4}">
  <dimension ref="A1:G96"/>
  <sheetViews>
    <sheetView tabSelected="1" workbookViewId="0">
      <selection activeCell="I15" sqref="I15"/>
    </sheetView>
  </sheetViews>
  <sheetFormatPr defaultRowHeight="14.5" x14ac:dyDescent="0.35"/>
  <cols>
    <col min="2" max="2" width="34.90625" bestFit="1" customWidth="1"/>
  </cols>
  <sheetData>
    <row r="1" spans="1:7" x14ac:dyDescent="0.35">
      <c r="A1" t="s">
        <v>2</v>
      </c>
      <c r="B1" t="s">
        <v>4</v>
      </c>
      <c r="C1" s="4" t="s">
        <v>9</v>
      </c>
      <c r="D1" t="s">
        <v>175</v>
      </c>
      <c r="E1" t="s">
        <v>176</v>
      </c>
      <c r="F1" t="s">
        <v>177</v>
      </c>
      <c r="G1" t="s">
        <v>178</v>
      </c>
    </row>
    <row r="2" spans="1:7" x14ac:dyDescent="0.35">
      <c r="A2">
        <v>1951</v>
      </c>
      <c r="B2" t="s">
        <v>12</v>
      </c>
      <c r="C2" s="4">
        <v>10409</v>
      </c>
      <c r="D2">
        <f>IF(A2=A1, D1+1, 1)</f>
        <v>1</v>
      </c>
      <c r="E2">
        <f>IF(A2=A1, E1, COUNTIF(A:A, A2))</f>
        <v>3</v>
      </c>
      <c r="F2">
        <f>IF(AND(D2=1, E2&gt;=3), SUMIFS(C:C, A:A, A2, D:D, 2) + SUMIFS(C:C, A:A, A2, D:D, 3), 0)</f>
        <v>11996</v>
      </c>
      <c r="G2" t="str">
        <f>IF(AND(D2=1, E2&gt;=3), IF(F2&gt;C2, "Yes", "No"), "N/A")</f>
        <v>Yes</v>
      </c>
    </row>
    <row r="3" spans="1:7" x14ac:dyDescent="0.35">
      <c r="A3">
        <v>1951</v>
      </c>
      <c r="B3" t="s">
        <v>16</v>
      </c>
      <c r="C3" s="4">
        <v>9709</v>
      </c>
      <c r="D3">
        <f t="shared" ref="D3:D66" si="0">IF(A3=A2, D2+1, 1)</f>
        <v>2</v>
      </c>
      <c r="E3">
        <f t="shared" ref="E3:E66" si="1">IF(A3=A2, E2, COUNTIF(A:A, A3))</f>
        <v>3</v>
      </c>
      <c r="F3">
        <f t="shared" ref="F3:F66" si="2">IF(AND(D3=1, E3&gt;=3), SUMIFS(C:C, A:A, A3, D:D, 2) + SUMIFS(C:C, A:A, A3, D:D, 3), 0)</f>
        <v>0</v>
      </c>
      <c r="G3" t="str">
        <f t="shared" ref="G3:G66" si="3">IF(AND(D3=1, E3&gt;=3), IF(F3&gt;C3, "Yes", "No"), "N/A")</f>
        <v>N/A</v>
      </c>
    </row>
    <row r="4" spans="1:7" x14ac:dyDescent="0.35">
      <c r="A4">
        <v>1951</v>
      </c>
      <c r="B4" t="s">
        <v>18</v>
      </c>
      <c r="C4" s="4">
        <v>2287</v>
      </c>
      <c r="D4">
        <f t="shared" si="0"/>
        <v>3</v>
      </c>
      <c r="E4">
        <f t="shared" si="1"/>
        <v>3</v>
      </c>
      <c r="F4">
        <f t="shared" si="2"/>
        <v>0</v>
      </c>
      <c r="G4" t="str">
        <f t="shared" si="3"/>
        <v>N/A</v>
      </c>
    </row>
    <row r="5" spans="1:7" x14ac:dyDescent="0.35">
      <c r="A5">
        <v>1962</v>
      </c>
      <c r="B5" t="s">
        <v>21</v>
      </c>
      <c r="C5" s="4">
        <v>17169</v>
      </c>
      <c r="D5">
        <f t="shared" si="0"/>
        <v>1</v>
      </c>
      <c r="E5">
        <f t="shared" si="1"/>
        <v>3</v>
      </c>
      <c r="F5">
        <f t="shared" si="2"/>
        <v>9141</v>
      </c>
      <c r="G5" t="str">
        <f t="shared" si="3"/>
        <v>No</v>
      </c>
    </row>
    <row r="6" spans="1:7" x14ac:dyDescent="0.35">
      <c r="A6">
        <v>1962</v>
      </c>
      <c r="B6" t="s">
        <v>22</v>
      </c>
      <c r="C6" s="4">
        <v>8298</v>
      </c>
      <c r="D6">
        <f t="shared" si="0"/>
        <v>2</v>
      </c>
      <c r="E6">
        <f t="shared" si="1"/>
        <v>3</v>
      </c>
      <c r="F6">
        <f t="shared" si="2"/>
        <v>0</v>
      </c>
      <c r="G6" t="str">
        <f t="shared" si="3"/>
        <v>N/A</v>
      </c>
    </row>
    <row r="7" spans="1:7" x14ac:dyDescent="0.35">
      <c r="A7">
        <v>1962</v>
      </c>
      <c r="B7" t="s">
        <v>23</v>
      </c>
      <c r="C7" s="4">
        <v>843</v>
      </c>
      <c r="D7">
        <f t="shared" si="0"/>
        <v>3</v>
      </c>
      <c r="E7">
        <f t="shared" si="1"/>
        <v>3</v>
      </c>
      <c r="F7">
        <f t="shared" si="2"/>
        <v>0</v>
      </c>
      <c r="G7" t="str">
        <f t="shared" si="3"/>
        <v>N/A</v>
      </c>
    </row>
    <row r="8" spans="1:7" x14ac:dyDescent="0.35">
      <c r="A8">
        <v>1967</v>
      </c>
      <c r="B8" t="s">
        <v>158</v>
      </c>
      <c r="C8" s="4">
        <v>5031</v>
      </c>
      <c r="D8">
        <f t="shared" si="0"/>
        <v>1</v>
      </c>
      <c r="E8">
        <f t="shared" si="1"/>
        <v>5</v>
      </c>
      <c r="F8">
        <f t="shared" si="2"/>
        <v>8636</v>
      </c>
      <c r="G8" t="str">
        <f t="shared" si="3"/>
        <v>Yes</v>
      </c>
    </row>
    <row r="9" spans="1:7" x14ac:dyDescent="0.35">
      <c r="A9">
        <v>1967</v>
      </c>
      <c r="B9" t="s">
        <v>159</v>
      </c>
      <c r="C9" s="4">
        <v>4430</v>
      </c>
      <c r="D9">
        <f t="shared" si="0"/>
        <v>2</v>
      </c>
      <c r="E9">
        <f t="shared" si="1"/>
        <v>5</v>
      </c>
      <c r="F9">
        <f t="shared" si="2"/>
        <v>0</v>
      </c>
      <c r="G9" t="str">
        <f t="shared" si="3"/>
        <v>N/A</v>
      </c>
    </row>
    <row r="10" spans="1:7" x14ac:dyDescent="0.35">
      <c r="A10">
        <v>1967</v>
      </c>
      <c r="B10" t="s">
        <v>160</v>
      </c>
      <c r="C10" s="4">
        <v>4206</v>
      </c>
      <c r="D10">
        <f t="shared" si="0"/>
        <v>3</v>
      </c>
      <c r="E10">
        <f t="shared" si="1"/>
        <v>5</v>
      </c>
      <c r="F10">
        <f t="shared" si="2"/>
        <v>0</v>
      </c>
      <c r="G10" t="str">
        <f t="shared" si="3"/>
        <v>N/A</v>
      </c>
    </row>
    <row r="11" spans="1:7" x14ac:dyDescent="0.35">
      <c r="A11">
        <v>1967</v>
      </c>
      <c r="B11" t="s">
        <v>162</v>
      </c>
      <c r="C11" s="4">
        <v>4066</v>
      </c>
      <c r="D11">
        <f t="shared" si="0"/>
        <v>4</v>
      </c>
      <c r="E11">
        <f t="shared" si="1"/>
        <v>5</v>
      </c>
      <c r="F11">
        <f t="shared" si="2"/>
        <v>0</v>
      </c>
      <c r="G11" t="str">
        <f t="shared" si="3"/>
        <v>N/A</v>
      </c>
    </row>
    <row r="12" spans="1:7" x14ac:dyDescent="0.35">
      <c r="A12">
        <v>1967</v>
      </c>
      <c r="B12" t="s">
        <v>163</v>
      </c>
      <c r="C12" s="4">
        <v>2318</v>
      </c>
      <c r="D12">
        <f t="shared" si="0"/>
        <v>5</v>
      </c>
      <c r="E12">
        <f t="shared" si="1"/>
        <v>5</v>
      </c>
      <c r="F12">
        <f t="shared" si="2"/>
        <v>0</v>
      </c>
      <c r="G12" t="str">
        <f t="shared" si="3"/>
        <v>N/A</v>
      </c>
    </row>
    <row r="13" spans="1:7" x14ac:dyDescent="0.35">
      <c r="A13">
        <v>1972</v>
      </c>
      <c r="B13" t="s">
        <v>149</v>
      </c>
      <c r="C13" s="4">
        <v>11360</v>
      </c>
      <c r="D13">
        <f t="shared" si="0"/>
        <v>1</v>
      </c>
      <c r="E13">
        <f t="shared" si="1"/>
        <v>8</v>
      </c>
      <c r="F13">
        <f t="shared" si="2"/>
        <v>8542</v>
      </c>
      <c r="G13" t="str">
        <f t="shared" si="3"/>
        <v>No</v>
      </c>
    </row>
    <row r="14" spans="1:7" x14ac:dyDescent="0.35">
      <c r="A14">
        <v>1972</v>
      </c>
      <c r="B14" t="s">
        <v>150</v>
      </c>
      <c r="C14" s="4">
        <v>4890</v>
      </c>
      <c r="D14">
        <f t="shared" si="0"/>
        <v>2</v>
      </c>
      <c r="E14">
        <f t="shared" si="1"/>
        <v>8</v>
      </c>
      <c r="F14">
        <f t="shared" si="2"/>
        <v>0</v>
      </c>
      <c r="G14" t="str">
        <f t="shared" si="3"/>
        <v>N/A</v>
      </c>
    </row>
    <row r="15" spans="1:7" x14ac:dyDescent="0.35">
      <c r="A15">
        <v>1972</v>
      </c>
      <c r="B15" t="s">
        <v>151</v>
      </c>
      <c r="C15" s="4">
        <v>3652</v>
      </c>
      <c r="D15">
        <f t="shared" si="0"/>
        <v>3</v>
      </c>
      <c r="E15">
        <f t="shared" si="1"/>
        <v>8</v>
      </c>
      <c r="F15">
        <f t="shared" si="2"/>
        <v>0</v>
      </c>
      <c r="G15" t="str">
        <f t="shared" si="3"/>
        <v>N/A</v>
      </c>
    </row>
    <row r="16" spans="1:7" x14ac:dyDescent="0.35">
      <c r="A16">
        <v>1972</v>
      </c>
      <c r="B16" t="s">
        <v>153</v>
      </c>
      <c r="C16" s="4">
        <v>3488</v>
      </c>
      <c r="D16">
        <f t="shared" si="0"/>
        <v>4</v>
      </c>
      <c r="E16">
        <f t="shared" si="1"/>
        <v>8</v>
      </c>
      <c r="F16">
        <f t="shared" si="2"/>
        <v>0</v>
      </c>
      <c r="G16" t="str">
        <f t="shared" si="3"/>
        <v>N/A</v>
      </c>
    </row>
    <row r="17" spans="1:7" x14ac:dyDescent="0.35">
      <c r="A17">
        <v>1972</v>
      </c>
      <c r="B17" t="s">
        <v>154</v>
      </c>
      <c r="C17" s="4">
        <v>2764</v>
      </c>
      <c r="D17">
        <f t="shared" si="0"/>
        <v>5</v>
      </c>
      <c r="E17">
        <f t="shared" si="1"/>
        <v>8</v>
      </c>
      <c r="F17">
        <f t="shared" si="2"/>
        <v>0</v>
      </c>
      <c r="G17" t="str">
        <f t="shared" si="3"/>
        <v>N/A</v>
      </c>
    </row>
    <row r="18" spans="1:7" x14ac:dyDescent="0.35">
      <c r="A18">
        <v>1972</v>
      </c>
      <c r="B18" t="s">
        <v>155</v>
      </c>
      <c r="C18" s="4">
        <v>2647</v>
      </c>
      <c r="D18">
        <f t="shared" si="0"/>
        <v>6</v>
      </c>
      <c r="E18">
        <f t="shared" si="1"/>
        <v>8</v>
      </c>
      <c r="F18">
        <f t="shared" si="2"/>
        <v>0</v>
      </c>
      <c r="G18" t="str">
        <f t="shared" si="3"/>
        <v>N/A</v>
      </c>
    </row>
    <row r="19" spans="1:7" x14ac:dyDescent="0.35">
      <c r="A19">
        <v>1972</v>
      </c>
      <c r="B19" t="s">
        <v>156</v>
      </c>
      <c r="C19" s="4">
        <v>2017</v>
      </c>
      <c r="D19">
        <f t="shared" si="0"/>
        <v>7</v>
      </c>
      <c r="E19">
        <f t="shared" si="1"/>
        <v>8</v>
      </c>
      <c r="F19">
        <f t="shared" si="2"/>
        <v>0</v>
      </c>
      <c r="G19" t="str">
        <f t="shared" si="3"/>
        <v>N/A</v>
      </c>
    </row>
    <row r="20" spans="1:7" x14ac:dyDescent="0.35">
      <c r="A20">
        <v>1972</v>
      </c>
      <c r="B20" t="s">
        <v>157</v>
      </c>
      <c r="C20" s="4">
        <v>1061</v>
      </c>
      <c r="D20">
        <f t="shared" si="0"/>
        <v>8</v>
      </c>
      <c r="E20">
        <f t="shared" si="1"/>
        <v>8</v>
      </c>
      <c r="F20">
        <f t="shared" si="2"/>
        <v>0</v>
      </c>
      <c r="G20" t="str">
        <f t="shared" si="3"/>
        <v>N/A</v>
      </c>
    </row>
    <row r="21" spans="1:7" x14ac:dyDescent="0.35">
      <c r="A21">
        <v>1978</v>
      </c>
      <c r="B21" t="s">
        <v>143</v>
      </c>
      <c r="C21" s="4">
        <v>25595</v>
      </c>
      <c r="D21">
        <f t="shared" si="0"/>
        <v>1</v>
      </c>
      <c r="E21">
        <f t="shared" si="1"/>
        <v>5</v>
      </c>
      <c r="F21">
        <f t="shared" si="2"/>
        <v>14040</v>
      </c>
      <c r="G21" t="str">
        <f t="shared" si="3"/>
        <v>No</v>
      </c>
    </row>
    <row r="22" spans="1:7" x14ac:dyDescent="0.35">
      <c r="A22">
        <v>1978</v>
      </c>
      <c r="B22" t="s">
        <v>144</v>
      </c>
      <c r="C22" s="4">
        <v>9167</v>
      </c>
      <c r="D22">
        <f t="shared" si="0"/>
        <v>2</v>
      </c>
      <c r="E22">
        <f t="shared" si="1"/>
        <v>5</v>
      </c>
      <c r="F22">
        <f t="shared" si="2"/>
        <v>0</v>
      </c>
      <c r="G22" t="str">
        <f t="shared" si="3"/>
        <v>N/A</v>
      </c>
    </row>
    <row r="23" spans="1:7" x14ac:dyDescent="0.35">
      <c r="A23">
        <v>1978</v>
      </c>
      <c r="B23" t="s">
        <v>145</v>
      </c>
      <c r="C23" s="4">
        <v>4873</v>
      </c>
      <c r="D23">
        <f t="shared" si="0"/>
        <v>3</v>
      </c>
      <c r="E23">
        <f t="shared" si="1"/>
        <v>5</v>
      </c>
      <c r="F23">
        <f t="shared" si="2"/>
        <v>0</v>
      </c>
      <c r="G23" t="str">
        <f t="shared" si="3"/>
        <v>N/A</v>
      </c>
    </row>
    <row r="24" spans="1:7" x14ac:dyDescent="0.35">
      <c r="A24">
        <v>1978</v>
      </c>
      <c r="B24" t="s">
        <v>135</v>
      </c>
      <c r="C24" s="4">
        <v>4136</v>
      </c>
      <c r="D24">
        <f t="shared" si="0"/>
        <v>4</v>
      </c>
      <c r="E24">
        <f t="shared" si="1"/>
        <v>5</v>
      </c>
      <c r="F24">
        <f t="shared" si="2"/>
        <v>0</v>
      </c>
      <c r="G24" t="str">
        <f t="shared" si="3"/>
        <v>N/A</v>
      </c>
    </row>
    <row r="25" spans="1:7" x14ac:dyDescent="0.35">
      <c r="A25">
        <v>1978</v>
      </c>
      <c r="B25" t="s">
        <v>146</v>
      </c>
      <c r="C25" s="4">
        <v>2623</v>
      </c>
      <c r="D25">
        <f t="shared" si="0"/>
        <v>5</v>
      </c>
      <c r="E25">
        <f t="shared" si="1"/>
        <v>5</v>
      </c>
      <c r="F25">
        <f t="shared" si="2"/>
        <v>0</v>
      </c>
      <c r="G25" t="str">
        <f t="shared" si="3"/>
        <v>N/A</v>
      </c>
    </row>
    <row r="26" spans="1:7" x14ac:dyDescent="0.35">
      <c r="A26">
        <v>1985</v>
      </c>
      <c r="B26" t="s">
        <v>131</v>
      </c>
      <c r="C26" s="4">
        <v>22187</v>
      </c>
      <c r="D26">
        <f t="shared" si="0"/>
        <v>1</v>
      </c>
      <c r="E26">
        <f t="shared" si="1"/>
        <v>9</v>
      </c>
      <c r="F26">
        <f t="shared" si="2"/>
        <v>25703</v>
      </c>
      <c r="G26" t="str">
        <f t="shared" si="3"/>
        <v>Yes</v>
      </c>
    </row>
    <row r="27" spans="1:7" x14ac:dyDescent="0.35">
      <c r="A27">
        <v>1985</v>
      </c>
      <c r="B27" t="s">
        <v>132</v>
      </c>
      <c r="C27" s="4">
        <v>15294</v>
      </c>
      <c r="D27">
        <f t="shared" si="0"/>
        <v>2</v>
      </c>
      <c r="E27">
        <f t="shared" si="1"/>
        <v>9</v>
      </c>
      <c r="F27">
        <f t="shared" si="2"/>
        <v>0</v>
      </c>
      <c r="G27" t="str">
        <f t="shared" si="3"/>
        <v>N/A</v>
      </c>
    </row>
    <row r="28" spans="1:7" x14ac:dyDescent="0.35">
      <c r="A28">
        <v>1985</v>
      </c>
      <c r="B28" t="s">
        <v>133</v>
      </c>
      <c r="C28" s="4">
        <v>10409</v>
      </c>
      <c r="D28">
        <f t="shared" si="0"/>
        <v>3</v>
      </c>
      <c r="E28">
        <f t="shared" si="1"/>
        <v>9</v>
      </c>
      <c r="F28">
        <f t="shared" si="2"/>
        <v>0</v>
      </c>
      <c r="G28" t="str">
        <f t="shared" si="3"/>
        <v>N/A</v>
      </c>
    </row>
    <row r="29" spans="1:7" x14ac:dyDescent="0.35">
      <c r="A29">
        <v>1985</v>
      </c>
      <c r="B29" t="s">
        <v>135</v>
      </c>
      <c r="C29" s="4">
        <v>2061</v>
      </c>
      <c r="D29">
        <f t="shared" si="0"/>
        <v>4</v>
      </c>
      <c r="E29">
        <f t="shared" si="1"/>
        <v>9</v>
      </c>
      <c r="F29">
        <f t="shared" si="2"/>
        <v>0</v>
      </c>
      <c r="G29" t="str">
        <f t="shared" si="3"/>
        <v>N/A</v>
      </c>
    </row>
    <row r="30" spans="1:7" x14ac:dyDescent="0.35">
      <c r="A30">
        <v>1985</v>
      </c>
      <c r="B30" t="s">
        <v>136</v>
      </c>
      <c r="C30" s="4">
        <v>1989</v>
      </c>
      <c r="D30">
        <f t="shared" si="0"/>
        <v>5</v>
      </c>
      <c r="E30">
        <f t="shared" si="1"/>
        <v>9</v>
      </c>
      <c r="F30">
        <f t="shared" si="2"/>
        <v>0</v>
      </c>
      <c r="G30" t="str">
        <f t="shared" si="3"/>
        <v>N/A</v>
      </c>
    </row>
    <row r="31" spans="1:7" x14ac:dyDescent="0.35">
      <c r="A31">
        <v>1985</v>
      </c>
      <c r="B31" t="s">
        <v>138</v>
      </c>
      <c r="C31" s="4">
        <v>1618</v>
      </c>
      <c r="D31">
        <f t="shared" si="0"/>
        <v>6</v>
      </c>
      <c r="E31">
        <f t="shared" si="1"/>
        <v>9</v>
      </c>
      <c r="F31">
        <f t="shared" si="2"/>
        <v>0</v>
      </c>
      <c r="G31" t="str">
        <f t="shared" si="3"/>
        <v>N/A</v>
      </c>
    </row>
    <row r="32" spans="1:7" x14ac:dyDescent="0.35">
      <c r="A32">
        <v>1985</v>
      </c>
      <c r="B32" t="s">
        <v>140</v>
      </c>
      <c r="C32" s="4">
        <v>993</v>
      </c>
      <c r="D32">
        <f t="shared" si="0"/>
        <v>7</v>
      </c>
      <c r="E32">
        <f t="shared" si="1"/>
        <v>9</v>
      </c>
      <c r="F32">
        <f t="shared" si="2"/>
        <v>0</v>
      </c>
      <c r="G32" t="str">
        <f t="shared" si="3"/>
        <v>N/A</v>
      </c>
    </row>
    <row r="33" spans="1:7" x14ac:dyDescent="0.35">
      <c r="A33">
        <v>1985</v>
      </c>
      <c r="B33" t="s">
        <v>141</v>
      </c>
      <c r="C33" s="4">
        <v>752</v>
      </c>
      <c r="D33">
        <f t="shared" si="0"/>
        <v>8</v>
      </c>
      <c r="E33">
        <f t="shared" si="1"/>
        <v>9</v>
      </c>
      <c r="F33">
        <f t="shared" si="2"/>
        <v>0</v>
      </c>
      <c r="G33" t="str">
        <f t="shared" si="3"/>
        <v>N/A</v>
      </c>
    </row>
    <row r="34" spans="1:7" x14ac:dyDescent="0.35">
      <c r="A34">
        <v>1985</v>
      </c>
      <c r="B34" t="s">
        <v>142</v>
      </c>
      <c r="C34" s="4">
        <v>619</v>
      </c>
      <c r="D34">
        <f t="shared" si="0"/>
        <v>9</v>
      </c>
      <c r="E34">
        <f t="shared" si="1"/>
        <v>9</v>
      </c>
      <c r="F34">
        <f t="shared" si="2"/>
        <v>0</v>
      </c>
      <c r="G34" t="str">
        <f t="shared" si="3"/>
        <v>N/A</v>
      </c>
    </row>
    <row r="35" spans="1:7" x14ac:dyDescent="0.35">
      <c r="A35">
        <v>2001</v>
      </c>
      <c r="B35" t="s">
        <v>121</v>
      </c>
      <c r="C35" s="4">
        <v>27493</v>
      </c>
      <c r="D35">
        <f t="shared" si="0"/>
        <v>1</v>
      </c>
      <c r="E35">
        <f t="shared" si="1"/>
        <v>10</v>
      </c>
      <c r="F35">
        <f t="shared" si="2"/>
        <v>41720</v>
      </c>
      <c r="G35" t="str">
        <f t="shared" si="3"/>
        <v>Yes</v>
      </c>
    </row>
    <row r="36" spans="1:7" x14ac:dyDescent="0.35">
      <c r="A36">
        <v>2001</v>
      </c>
      <c r="B36" t="s">
        <v>122</v>
      </c>
      <c r="C36" s="4">
        <v>24412</v>
      </c>
      <c r="D36">
        <f t="shared" si="0"/>
        <v>2</v>
      </c>
      <c r="E36">
        <f t="shared" si="1"/>
        <v>10</v>
      </c>
      <c r="F36">
        <f t="shared" si="2"/>
        <v>0</v>
      </c>
      <c r="G36" t="str">
        <f t="shared" si="3"/>
        <v>N/A</v>
      </c>
    </row>
    <row r="37" spans="1:7" x14ac:dyDescent="0.35">
      <c r="A37">
        <v>2001</v>
      </c>
      <c r="B37" t="s">
        <v>123</v>
      </c>
      <c r="C37" s="4">
        <v>17308</v>
      </c>
      <c r="D37">
        <f t="shared" si="0"/>
        <v>3</v>
      </c>
      <c r="E37">
        <f t="shared" si="1"/>
        <v>10</v>
      </c>
      <c r="F37">
        <f t="shared" si="2"/>
        <v>0</v>
      </c>
      <c r="G37" t="str">
        <f t="shared" si="3"/>
        <v>N/A</v>
      </c>
    </row>
    <row r="38" spans="1:7" x14ac:dyDescent="0.35">
      <c r="A38">
        <v>2001</v>
      </c>
      <c r="B38" t="s">
        <v>124</v>
      </c>
      <c r="C38" s="4">
        <v>16777</v>
      </c>
      <c r="D38">
        <f t="shared" si="0"/>
        <v>4</v>
      </c>
      <c r="E38">
        <f t="shared" si="1"/>
        <v>10</v>
      </c>
      <c r="F38">
        <f t="shared" si="2"/>
        <v>0</v>
      </c>
      <c r="G38" t="str">
        <f t="shared" si="3"/>
        <v>N/A</v>
      </c>
    </row>
    <row r="39" spans="1:7" x14ac:dyDescent="0.35">
      <c r="A39">
        <v>2001</v>
      </c>
      <c r="B39" t="s">
        <v>125</v>
      </c>
      <c r="C39" s="4">
        <v>2692</v>
      </c>
      <c r="D39">
        <f t="shared" si="0"/>
        <v>5</v>
      </c>
      <c r="E39">
        <f t="shared" si="1"/>
        <v>10</v>
      </c>
      <c r="F39">
        <f t="shared" si="2"/>
        <v>0</v>
      </c>
      <c r="G39" t="str">
        <f t="shared" si="3"/>
        <v>N/A</v>
      </c>
    </row>
    <row r="40" spans="1:7" x14ac:dyDescent="0.35">
      <c r="A40">
        <v>2001</v>
      </c>
      <c r="B40" t="s">
        <v>126</v>
      </c>
      <c r="C40" s="4">
        <v>1176</v>
      </c>
      <c r="D40">
        <f t="shared" si="0"/>
        <v>6</v>
      </c>
      <c r="E40">
        <f t="shared" si="1"/>
        <v>10</v>
      </c>
      <c r="F40">
        <f t="shared" si="2"/>
        <v>0</v>
      </c>
      <c r="G40" t="str">
        <f t="shared" si="3"/>
        <v>N/A</v>
      </c>
    </row>
    <row r="41" spans="1:7" x14ac:dyDescent="0.35">
      <c r="A41">
        <v>2001</v>
      </c>
      <c r="B41" t="s">
        <v>127</v>
      </c>
      <c r="C41" s="4">
        <v>839</v>
      </c>
      <c r="D41">
        <f t="shared" si="0"/>
        <v>7</v>
      </c>
      <c r="E41">
        <f t="shared" si="1"/>
        <v>10</v>
      </c>
      <c r="F41">
        <f t="shared" si="2"/>
        <v>0</v>
      </c>
      <c r="G41" t="str">
        <f t="shared" si="3"/>
        <v>N/A</v>
      </c>
    </row>
    <row r="42" spans="1:7" x14ac:dyDescent="0.35">
      <c r="A42">
        <v>2001</v>
      </c>
      <c r="B42" t="s">
        <v>128</v>
      </c>
      <c r="C42" s="4">
        <v>369</v>
      </c>
      <c r="D42">
        <f t="shared" si="0"/>
        <v>8</v>
      </c>
      <c r="E42">
        <f t="shared" si="1"/>
        <v>10</v>
      </c>
      <c r="F42">
        <f t="shared" si="2"/>
        <v>0</v>
      </c>
      <c r="G42" t="str">
        <f t="shared" si="3"/>
        <v>N/A</v>
      </c>
    </row>
    <row r="43" spans="1:7" x14ac:dyDescent="0.35">
      <c r="A43">
        <v>2001</v>
      </c>
      <c r="B43" t="s">
        <v>105</v>
      </c>
      <c r="C43" s="4">
        <v>316</v>
      </c>
      <c r="D43">
        <f t="shared" si="0"/>
        <v>9</v>
      </c>
      <c r="E43">
        <f t="shared" si="1"/>
        <v>10</v>
      </c>
      <c r="F43">
        <f t="shared" si="2"/>
        <v>0</v>
      </c>
      <c r="G43" t="str">
        <f t="shared" si="3"/>
        <v>N/A</v>
      </c>
    </row>
    <row r="44" spans="1:7" x14ac:dyDescent="0.35">
      <c r="A44">
        <v>2001</v>
      </c>
      <c r="B44" t="s">
        <v>129</v>
      </c>
      <c r="C44" s="4">
        <v>258</v>
      </c>
      <c r="D44">
        <f t="shared" si="0"/>
        <v>10</v>
      </c>
      <c r="E44">
        <f t="shared" si="1"/>
        <v>10</v>
      </c>
      <c r="F44">
        <f t="shared" si="2"/>
        <v>0</v>
      </c>
      <c r="G44" t="str">
        <f t="shared" si="3"/>
        <v>N/A</v>
      </c>
    </row>
    <row r="45" spans="1:7" x14ac:dyDescent="0.35">
      <c r="A45">
        <v>2006</v>
      </c>
      <c r="B45" t="s">
        <v>61</v>
      </c>
      <c r="C45" s="4">
        <v>27704</v>
      </c>
      <c r="D45">
        <f t="shared" si="0"/>
        <v>1</v>
      </c>
      <c r="E45">
        <f t="shared" si="1"/>
        <v>11</v>
      </c>
      <c r="F45">
        <f t="shared" si="2"/>
        <v>44670</v>
      </c>
      <c r="G45" t="str">
        <f t="shared" si="3"/>
        <v>Yes</v>
      </c>
    </row>
    <row r="46" spans="1:7" x14ac:dyDescent="0.35">
      <c r="A46">
        <v>2006</v>
      </c>
      <c r="B46" t="s">
        <v>106</v>
      </c>
      <c r="C46" s="4">
        <v>23559</v>
      </c>
      <c r="D46">
        <f t="shared" si="0"/>
        <v>2</v>
      </c>
      <c r="E46">
        <f t="shared" si="1"/>
        <v>11</v>
      </c>
      <c r="F46">
        <f t="shared" si="2"/>
        <v>0</v>
      </c>
      <c r="G46" t="str">
        <f t="shared" si="3"/>
        <v>N/A</v>
      </c>
    </row>
    <row r="47" spans="1:7" x14ac:dyDescent="0.35">
      <c r="A47">
        <v>2006</v>
      </c>
      <c r="B47" t="s">
        <v>108</v>
      </c>
      <c r="C47" s="4">
        <v>21111</v>
      </c>
      <c r="D47">
        <f t="shared" si="0"/>
        <v>3</v>
      </c>
      <c r="E47">
        <f t="shared" si="1"/>
        <v>11</v>
      </c>
      <c r="F47">
        <f t="shared" si="2"/>
        <v>0</v>
      </c>
      <c r="G47" t="str">
        <f t="shared" si="3"/>
        <v>N/A</v>
      </c>
    </row>
    <row r="48" spans="1:7" x14ac:dyDescent="0.35">
      <c r="A48">
        <v>2006</v>
      </c>
      <c r="B48" t="s">
        <v>110</v>
      </c>
      <c r="C48" s="4">
        <v>8957</v>
      </c>
      <c r="D48">
        <f t="shared" si="0"/>
        <v>4</v>
      </c>
      <c r="E48">
        <f t="shared" si="1"/>
        <v>11</v>
      </c>
      <c r="F48">
        <f t="shared" si="2"/>
        <v>0</v>
      </c>
      <c r="G48" t="str">
        <f t="shared" si="3"/>
        <v>N/A</v>
      </c>
    </row>
    <row r="49" spans="1:7" x14ac:dyDescent="0.35">
      <c r="A49">
        <v>2006</v>
      </c>
      <c r="B49" t="s">
        <v>111</v>
      </c>
      <c r="C49" s="4">
        <v>7553</v>
      </c>
      <c r="D49">
        <f t="shared" si="0"/>
        <v>5</v>
      </c>
      <c r="E49">
        <f t="shared" si="1"/>
        <v>11</v>
      </c>
      <c r="F49">
        <f t="shared" si="2"/>
        <v>0</v>
      </c>
      <c r="G49" t="str">
        <f t="shared" si="3"/>
        <v>N/A</v>
      </c>
    </row>
    <row r="50" spans="1:7" x14ac:dyDescent="0.35">
      <c r="A50">
        <v>2006</v>
      </c>
      <c r="B50" t="s">
        <v>113</v>
      </c>
      <c r="C50" s="4">
        <v>6500</v>
      </c>
      <c r="D50">
        <f t="shared" si="0"/>
        <v>6</v>
      </c>
      <c r="E50">
        <f t="shared" si="1"/>
        <v>11</v>
      </c>
      <c r="F50">
        <f t="shared" si="2"/>
        <v>0</v>
      </c>
      <c r="G50" t="str">
        <f t="shared" si="3"/>
        <v>N/A</v>
      </c>
    </row>
    <row r="51" spans="1:7" x14ac:dyDescent="0.35">
      <c r="A51">
        <v>2006</v>
      </c>
      <c r="B51" t="s">
        <v>115</v>
      </c>
      <c r="C51" s="4">
        <v>4401</v>
      </c>
      <c r="D51">
        <f t="shared" si="0"/>
        <v>7</v>
      </c>
      <c r="E51">
        <f t="shared" si="1"/>
        <v>11</v>
      </c>
      <c r="F51">
        <f t="shared" si="2"/>
        <v>0</v>
      </c>
      <c r="G51" t="str">
        <f t="shared" si="3"/>
        <v>N/A</v>
      </c>
    </row>
    <row r="52" spans="1:7" x14ac:dyDescent="0.35">
      <c r="A52">
        <v>2006</v>
      </c>
      <c r="B52" t="s">
        <v>116</v>
      </c>
      <c r="C52" s="4">
        <v>3573</v>
      </c>
      <c r="D52">
        <f t="shared" si="0"/>
        <v>8</v>
      </c>
      <c r="E52">
        <f t="shared" si="1"/>
        <v>11</v>
      </c>
      <c r="F52">
        <f t="shared" si="2"/>
        <v>0</v>
      </c>
      <c r="G52" t="str">
        <f t="shared" si="3"/>
        <v>N/A</v>
      </c>
    </row>
    <row r="53" spans="1:7" x14ac:dyDescent="0.35">
      <c r="A53">
        <v>2006</v>
      </c>
      <c r="B53" t="s">
        <v>117</v>
      </c>
      <c r="C53" s="4">
        <v>1080</v>
      </c>
      <c r="D53">
        <f t="shared" si="0"/>
        <v>9</v>
      </c>
      <c r="E53">
        <f t="shared" si="1"/>
        <v>11</v>
      </c>
      <c r="F53">
        <f t="shared" si="2"/>
        <v>0</v>
      </c>
      <c r="G53" t="str">
        <f t="shared" si="3"/>
        <v>N/A</v>
      </c>
    </row>
    <row r="54" spans="1:7" x14ac:dyDescent="0.35">
      <c r="A54">
        <v>2006</v>
      </c>
      <c r="B54" t="s">
        <v>119</v>
      </c>
      <c r="C54" s="4">
        <v>808</v>
      </c>
      <c r="D54">
        <f t="shared" si="0"/>
        <v>10</v>
      </c>
      <c r="E54">
        <f t="shared" si="1"/>
        <v>11</v>
      </c>
      <c r="F54">
        <f t="shared" si="2"/>
        <v>0</v>
      </c>
      <c r="G54" t="str">
        <f t="shared" si="3"/>
        <v>N/A</v>
      </c>
    </row>
    <row r="55" spans="1:7" x14ac:dyDescent="0.35">
      <c r="A55">
        <v>2006</v>
      </c>
      <c r="B55" t="s">
        <v>120</v>
      </c>
      <c r="C55" s="4">
        <v>741</v>
      </c>
      <c r="D55">
        <f t="shared" si="0"/>
        <v>11</v>
      </c>
      <c r="E55">
        <f t="shared" si="1"/>
        <v>11</v>
      </c>
      <c r="F55">
        <f t="shared" si="2"/>
        <v>0</v>
      </c>
      <c r="G55" t="str">
        <f t="shared" si="3"/>
        <v>N/A</v>
      </c>
    </row>
    <row r="56" spans="1:7" x14ac:dyDescent="0.35">
      <c r="A56">
        <v>2011</v>
      </c>
      <c r="B56" t="s">
        <v>92</v>
      </c>
      <c r="C56" s="4">
        <v>42550</v>
      </c>
      <c r="D56">
        <f t="shared" si="0"/>
        <v>1</v>
      </c>
      <c r="E56">
        <f t="shared" si="1"/>
        <v>9</v>
      </c>
      <c r="F56">
        <f t="shared" si="2"/>
        <v>55124</v>
      </c>
      <c r="G56" t="str">
        <f t="shared" si="3"/>
        <v>Yes</v>
      </c>
    </row>
    <row r="57" spans="1:7" x14ac:dyDescent="0.35">
      <c r="A57">
        <v>2011</v>
      </c>
      <c r="B57" t="s">
        <v>93</v>
      </c>
      <c r="C57" s="4">
        <v>39742</v>
      </c>
      <c r="D57">
        <f t="shared" si="0"/>
        <v>2</v>
      </c>
      <c r="E57">
        <f t="shared" si="1"/>
        <v>9</v>
      </c>
      <c r="F57">
        <f t="shared" si="2"/>
        <v>0</v>
      </c>
      <c r="G57" t="str">
        <f t="shared" si="3"/>
        <v>N/A</v>
      </c>
    </row>
    <row r="58" spans="1:7" x14ac:dyDescent="0.35">
      <c r="A58">
        <v>2011</v>
      </c>
      <c r="B58" t="s">
        <v>95</v>
      </c>
      <c r="C58" s="4">
        <v>15382</v>
      </c>
      <c r="D58">
        <f t="shared" si="0"/>
        <v>3</v>
      </c>
      <c r="E58">
        <f t="shared" si="1"/>
        <v>9</v>
      </c>
      <c r="F58">
        <f t="shared" si="2"/>
        <v>0</v>
      </c>
      <c r="G58" t="str">
        <f t="shared" si="3"/>
        <v>N/A</v>
      </c>
    </row>
    <row r="59" spans="1:7" x14ac:dyDescent="0.35">
      <c r="A59">
        <v>2011</v>
      </c>
      <c r="B59" t="s">
        <v>98</v>
      </c>
      <c r="C59" s="4">
        <v>10350</v>
      </c>
      <c r="D59">
        <f t="shared" si="0"/>
        <v>4</v>
      </c>
      <c r="E59">
        <f t="shared" si="1"/>
        <v>9</v>
      </c>
      <c r="F59">
        <f t="shared" si="2"/>
        <v>0</v>
      </c>
      <c r="G59" t="str">
        <f t="shared" si="3"/>
        <v>N/A</v>
      </c>
    </row>
    <row r="60" spans="1:7" x14ac:dyDescent="0.35">
      <c r="A60">
        <v>2011</v>
      </c>
      <c r="B60" t="s">
        <v>99</v>
      </c>
      <c r="C60" s="4">
        <v>2386</v>
      </c>
      <c r="D60">
        <f t="shared" si="0"/>
        <v>5</v>
      </c>
      <c r="E60">
        <f t="shared" si="1"/>
        <v>9</v>
      </c>
      <c r="F60">
        <f t="shared" si="2"/>
        <v>0</v>
      </c>
      <c r="G60" t="str">
        <f t="shared" si="3"/>
        <v>N/A</v>
      </c>
    </row>
    <row r="61" spans="1:7" x14ac:dyDescent="0.35">
      <c r="A61">
        <v>2011</v>
      </c>
      <c r="B61" t="s">
        <v>100</v>
      </c>
      <c r="C61" s="4">
        <v>1110</v>
      </c>
      <c r="D61">
        <f t="shared" si="0"/>
        <v>6</v>
      </c>
      <c r="E61">
        <f t="shared" si="1"/>
        <v>9</v>
      </c>
      <c r="F61">
        <f t="shared" si="2"/>
        <v>0</v>
      </c>
      <c r="G61" t="str">
        <f t="shared" si="3"/>
        <v>N/A</v>
      </c>
    </row>
    <row r="62" spans="1:7" x14ac:dyDescent="0.35">
      <c r="A62">
        <v>2011</v>
      </c>
      <c r="B62" t="s">
        <v>102</v>
      </c>
      <c r="C62" s="4">
        <v>1093</v>
      </c>
      <c r="D62">
        <f t="shared" si="0"/>
        <v>7</v>
      </c>
      <c r="E62">
        <f t="shared" si="1"/>
        <v>9</v>
      </c>
      <c r="F62">
        <f t="shared" si="2"/>
        <v>0</v>
      </c>
      <c r="G62" t="str">
        <f t="shared" si="3"/>
        <v>N/A</v>
      </c>
    </row>
    <row r="63" spans="1:7" x14ac:dyDescent="0.35">
      <c r="A63">
        <v>2011</v>
      </c>
      <c r="B63" t="s">
        <v>103</v>
      </c>
      <c r="C63" s="4">
        <v>661</v>
      </c>
      <c r="D63">
        <f t="shared" si="0"/>
        <v>8</v>
      </c>
      <c r="E63">
        <f t="shared" si="1"/>
        <v>9</v>
      </c>
      <c r="F63">
        <f t="shared" si="2"/>
        <v>0</v>
      </c>
      <c r="G63" t="str">
        <f t="shared" si="3"/>
        <v>N/A</v>
      </c>
    </row>
    <row r="64" spans="1:7" x14ac:dyDescent="0.35">
      <c r="A64">
        <v>2011</v>
      </c>
      <c r="B64" t="s">
        <v>105</v>
      </c>
      <c r="C64" s="4">
        <v>571</v>
      </c>
      <c r="D64">
        <f t="shared" si="0"/>
        <v>9</v>
      </c>
      <c r="E64">
        <f t="shared" si="1"/>
        <v>9</v>
      </c>
      <c r="F64">
        <f t="shared" si="2"/>
        <v>0</v>
      </c>
      <c r="G64" t="str">
        <f t="shared" si="3"/>
        <v>N/A</v>
      </c>
    </row>
    <row r="65" spans="1:7" x14ac:dyDescent="0.35">
      <c r="A65">
        <v>2016</v>
      </c>
      <c r="B65" t="s">
        <v>61</v>
      </c>
      <c r="C65" s="4">
        <v>47206</v>
      </c>
      <c r="D65">
        <f t="shared" si="0"/>
        <v>1</v>
      </c>
      <c r="E65">
        <f t="shared" si="1"/>
        <v>17</v>
      </c>
      <c r="F65">
        <f t="shared" si="2"/>
        <v>53872</v>
      </c>
      <c r="G65" t="str">
        <f t="shared" si="3"/>
        <v>Yes</v>
      </c>
    </row>
    <row r="66" spans="1:7" x14ac:dyDescent="0.35">
      <c r="A66">
        <v>2016</v>
      </c>
      <c r="B66" t="s">
        <v>63</v>
      </c>
      <c r="C66" s="4">
        <v>29585</v>
      </c>
      <c r="D66">
        <f t="shared" si="0"/>
        <v>2</v>
      </c>
      <c r="E66">
        <f t="shared" si="1"/>
        <v>17</v>
      </c>
      <c r="F66">
        <f t="shared" si="2"/>
        <v>0</v>
      </c>
      <c r="G66" t="str">
        <f t="shared" si="3"/>
        <v>N/A</v>
      </c>
    </row>
    <row r="67" spans="1:7" x14ac:dyDescent="0.35">
      <c r="A67">
        <v>2016</v>
      </c>
      <c r="B67" t="s">
        <v>66</v>
      </c>
      <c r="C67" s="4">
        <v>24287</v>
      </c>
      <c r="D67">
        <f t="shared" ref="D67:D96" si="4">IF(A67=A66, D66+1, 1)</f>
        <v>3</v>
      </c>
      <c r="E67">
        <f t="shared" ref="E67:E96" si="5">IF(A67=A66, E66, COUNTIF(A:A, A67))</f>
        <v>17</v>
      </c>
      <c r="F67">
        <f t="shared" ref="F67:F96" si="6">IF(AND(D67=1, E67&gt;=3), SUMIFS(C:C, A:A, A67, D:D, 2) + SUMIFS(C:C, A:A, A67, D:D, 3), 0)</f>
        <v>0</v>
      </c>
      <c r="G67" t="str">
        <f t="shared" ref="G67:G96" si="7">IF(AND(D67=1, E67&gt;=3), IF(F67&gt;C67, "Yes", "No"), "N/A")</f>
        <v>N/A</v>
      </c>
    </row>
    <row r="68" spans="1:7" x14ac:dyDescent="0.35">
      <c r="A68">
        <v>2016</v>
      </c>
      <c r="B68" t="s">
        <v>69</v>
      </c>
      <c r="C68" s="4">
        <v>11344</v>
      </c>
      <c r="D68">
        <f t="shared" si="4"/>
        <v>4</v>
      </c>
      <c r="E68">
        <f t="shared" si="5"/>
        <v>17</v>
      </c>
      <c r="F68">
        <f t="shared" si="6"/>
        <v>0</v>
      </c>
      <c r="G68" t="str">
        <f t="shared" si="7"/>
        <v>N/A</v>
      </c>
    </row>
    <row r="69" spans="1:7" x14ac:dyDescent="0.35">
      <c r="A69">
        <v>2016</v>
      </c>
      <c r="B69" t="s">
        <v>71</v>
      </c>
      <c r="C69" s="4">
        <v>10367</v>
      </c>
      <c r="D69">
        <f t="shared" si="4"/>
        <v>5</v>
      </c>
      <c r="E69">
        <f t="shared" si="5"/>
        <v>17</v>
      </c>
      <c r="F69">
        <f t="shared" si="6"/>
        <v>0</v>
      </c>
      <c r="G69" t="str">
        <f t="shared" si="7"/>
        <v>N/A</v>
      </c>
    </row>
    <row r="70" spans="1:7" x14ac:dyDescent="0.35">
      <c r="A70">
        <v>2016</v>
      </c>
      <c r="B70" t="s">
        <v>73</v>
      </c>
      <c r="C70" s="4">
        <v>2238</v>
      </c>
      <c r="D70">
        <f t="shared" si="4"/>
        <v>6</v>
      </c>
      <c r="E70">
        <f t="shared" si="5"/>
        <v>17</v>
      </c>
      <c r="F70">
        <f t="shared" si="6"/>
        <v>0</v>
      </c>
      <c r="G70" t="str">
        <f t="shared" si="7"/>
        <v>N/A</v>
      </c>
    </row>
    <row r="71" spans="1:7" x14ac:dyDescent="0.35">
      <c r="A71">
        <v>2016</v>
      </c>
      <c r="B71" t="s">
        <v>75</v>
      </c>
      <c r="C71" s="4">
        <v>1411</v>
      </c>
      <c r="D71">
        <f t="shared" si="4"/>
        <v>7</v>
      </c>
      <c r="E71">
        <f t="shared" si="5"/>
        <v>17</v>
      </c>
      <c r="F71">
        <f t="shared" si="6"/>
        <v>0</v>
      </c>
      <c r="G71" t="str">
        <f t="shared" si="7"/>
        <v>N/A</v>
      </c>
    </row>
    <row r="72" spans="1:7" x14ac:dyDescent="0.35">
      <c r="A72">
        <v>2016</v>
      </c>
      <c r="B72" t="s">
        <v>44</v>
      </c>
      <c r="C72" s="4">
        <v>1199</v>
      </c>
      <c r="D72">
        <f t="shared" si="4"/>
        <v>8</v>
      </c>
      <c r="E72">
        <f t="shared" si="5"/>
        <v>17</v>
      </c>
      <c r="F72">
        <f t="shared" si="6"/>
        <v>0</v>
      </c>
      <c r="G72" t="str">
        <f t="shared" si="7"/>
        <v>N/A</v>
      </c>
    </row>
    <row r="73" spans="1:7" x14ac:dyDescent="0.35">
      <c r="A73">
        <v>2016</v>
      </c>
      <c r="B73" t="s">
        <v>44</v>
      </c>
      <c r="C73" s="4">
        <v>1199</v>
      </c>
      <c r="D73">
        <f t="shared" si="4"/>
        <v>9</v>
      </c>
      <c r="E73">
        <f t="shared" si="5"/>
        <v>17</v>
      </c>
      <c r="F73">
        <f t="shared" si="6"/>
        <v>0</v>
      </c>
      <c r="G73" t="str">
        <f t="shared" si="7"/>
        <v>N/A</v>
      </c>
    </row>
    <row r="74" spans="1:7" x14ac:dyDescent="0.35">
      <c r="A74">
        <v>2016</v>
      </c>
      <c r="B74" t="s">
        <v>76</v>
      </c>
      <c r="C74" s="4">
        <v>1140</v>
      </c>
      <c r="D74">
        <f t="shared" si="4"/>
        <v>10</v>
      </c>
      <c r="E74">
        <f t="shared" si="5"/>
        <v>17</v>
      </c>
      <c r="F74">
        <f t="shared" si="6"/>
        <v>0</v>
      </c>
      <c r="G74" t="str">
        <f t="shared" si="7"/>
        <v>N/A</v>
      </c>
    </row>
    <row r="75" spans="1:7" x14ac:dyDescent="0.35">
      <c r="A75">
        <v>2016</v>
      </c>
      <c r="B75" t="s">
        <v>78</v>
      </c>
      <c r="C75" s="4">
        <v>783</v>
      </c>
      <c r="D75">
        <f t="shared" si="4"/>
        <v>11</v>
      </c>
      <c r="E75">
        <f t="shared" si="5"/>
        <v>17</v>
      </c>
      <c r="F75">
        <f t="shared" si="6"/>
        <v>0</v>
      </c>
      <c r="G75" t="str">
        <f t="shared" si="7"/>
        <v>N/A</v>
      </c>
    </row>
    <row r="76" spans="1:7" x14ac:dyDescent="0.35">
      <c r="A76">
        <v>2016</v>
      </c>
      <c r="B76" t="s">
        <v>81</v>
      </c>
      <c r="C76" s="4">
        <v>708</v>
      </c>
      <c r="D76">
        <f t="shared" si="4"/>
        <v>12</v>
      </c>
      <c r="E76">
        <f t="shared" si="5"/>
        <v>17</v>
      </c>
      <c r="F76">
        <f t="shared" si="6"/>
        <v>0</v>
      </c>
      <c r="G76" t="str">
        <f t="shared" si="7"/>
        <v>N/A</v>
      </c>
    </row>
    <row r="77" spans="1:7" x14ac:dyDescent="0.35">
      <c r="A77">
        <v>2016</v>
      </c>
      <c r="B77" t="s">
        <v>84</v>
      </c>
      <c r="C77" s="4">
        <v>634</v>
      </c>
      <c r="D77">
        <f t="shared" si="4"/>
        <v>13</v>
      </c>
      <c r="E77">
        <f t="shared" si="5"/>
        <v>17</v>
      </c>
      <c r="F77">
        <f t="shared" si="6"/>
        <v>0</v>
      </c>
      <c r="G77" t="str">
        <f t="shared" si="7"/>
        <v>N/A</v>
      </c>
    </row>
    <row r="78" spans="1:7" x14ac:dyDescent="0.35">
      <c r="A78">
        <v>2016</v>
      </c>
      <c r="B78" t="s">
        <v>86</v>
      </c>
      <c r="C78" s="4">
        <v>594</v>
      </c>
      <c r="D78">
        <f t="shared" si="4"/>
        <v>14</v>
      </c>
      <c r="E78">
        <f t="shared" si="5"/>
        <v>17</v>
      </c>
      <c r="F78">
        <f t="shared" si="6"/>
        <v>0</v>
      </c>
      <c r="G78" t="str">
        <f t="shared" si="7"/>
        <v>N/A</v>
      </c>
    </row>
    <row r="79" spans="1:7" x14ac:dyDescent="0.35">
      <c r="A79">
        <v>2016</v>
      </c>
      <c r="B79" t="s">
        <v>88</v>
      </c>
      <c r="C79" s="4">
        <v>531</v>
      </c>
      <c r="D79">
        <f t="shared" si="4"/>
        <v>15</v>
      </c>
      <c r="E79">
        <f t="shared" si="5"/>
        <v>17</v>
      </c>
      <c r="F79">
        <f t="shared" si="6"/>
        <v>0</v>
      </c>
      <c r="G79" t="str">
        <f t="shared" si="7"/>
        <v>N/A</v>
      </c>
    </row>
    <row r="80" spans="1:7" x14ac:dyDescent="0.35">
      <c r="A80">
        <v>2016</v>
      </c>
      <c r="B80" t="s">
        <v>90</v>
      </c>
      <c r="C80" s="4">
        <v>484</v>
      </c>
      <c r="D80">
        <f t="shared" si="4"/>
        <v>16</v>
      </c>
      <c r="E80">
        <f t="shared" si="5"/>
        <v>17</v>
      </c>
      <c r="F80">
        <f t="shared" si="6"/>
        <v>0</v>
      </c>
      <c r="G80" t="str">
        <f t="shared" si="7"/>
        <v>N/A</v>
      </c>
    </row>
    <row r="81" spans="1:7" x14ac:dyDescent="0.35">
      <c r="A81">
        <v>2016</v>
      </c>
      <c r="B81" t="s">
        <v>91</v>
      </c>
      <c r="C81" s="4">
        <v>305</v>
      </c>
      <c r="D81">
        <f t="shared" si="4"/>
        <v>17</v>
      </c>
      <c r="E81">
        <f t="shared" si="5"/>
        <v>17</v>
      </c>
      <c r="F81">
        <f t="shared" si="6"/>
        <v>0</v>
      </c>
      <c r="G81" t="str">
        <f t="shared" si="7"/>
        <v>N/A</v>
      </c>
    </row>
    <row r="82" spans="1:7" x14ac:dyDescent="0.35">
      <c r="A82">
        <v>2021</v>
      </c>
      <c r="B82" t="s">
        <v>25</v>
      </c>
      <c r="C82" s="4">
        <v>60815</v>
      </c>
      <c r="D82">
        <f t="shared" si="4"/>
        <v>1</v>
      </c>
      <c r="E82">
        <f t="shared" si="5"/>
        <v>15</v>
      </c>
      <c r="F82">
        <f t="shared" si="6"/>
        <v>70584</v>
      </c>
      <c r="G82" t="str">
        <f t="shared" si="7"/>
        <v>Yes</v>
      </c>
    </row>
    <row r="83" spans="1:7" x14ac:dyDescent="0.35">
      <c r="A83">
        <v>2021</v>
      </c>
      <c r="B83" t="s">
        <v>29</v>
      </c>
      <c r="C83" s="4">
        <v>53713</v>
      </c>
      <c r="D83">
        <f t="shared" si="4"/>
        <v>2</v>
      </c>
      <c r="E83">
        <f t="shared" si="5"/>
        <v>15</v>
      </c>
      <c r="F83">
        <f t="shared" si="6"/>
        <v>0</v>
      </c>
      <c r="G83" t="str">
        <f t="shared" si="7"/>
        <v>N/A</v>
      </c>
    </row>
    <row r="84" spans="1:7" x14ac:dyDescent="0.35">
      <c r="A84">
        <v>2021</v>
      </c>
      <c r="B84" t="s">
        <v>33</v>
      </c>
      <c r="C84" s="4">
        <v>16871</v>
      </c>
      <c r="D84">
        <f t="shared" si="4"/>
        <v>3</v>
      </c>
      <c r="E84">
        <f t="shared" si="5"/>
        <v>15</v>
      </c>
      <c r="F84">
        <f t="shared" si="6"/>
        <v>0</v>
      </c>
      <c r="G84" t="str">
        <f t="shared" si="7"/>
        <v>N/A</v>
      </c>
    </row>
    <row r="85" spans="1:7" x14ac:dyDescent="0.35">
      <c r="A85">
        <v>2021</v>
      </c>
      <c r="B85" t="s">
        <v>36</v>
      </c>
      <c r="C85" s="4">
        <v>2908</v>
      </c>
      <c r="D85">
        <f t="shared" si="4"/>
        <v>4</v>
      </c>
      <c r="E85">
        <f t="shared" si="5"/>
        <v>15</v>
      </c>
      <c r="F85">
        <f t="shared" si="6"/>
        <v>0</v>
      </c>
      <c r="G85" t="str">
        <f t="shared" si="7"/>
        <v>N/A</v>
      </c>
    </row>
    <row r="86" spans="1:7" x14ac:dyDescent="0.35">
      <c r="A86">
        <v>2021</v>
      </c>
      <c r="B86" t="s">
        <v>39</v>
      </c>
      <c r="C86" s="4">
        <v>2549</v>
      </c>
      <c r="D86">
        <f t="shared" si="4"/>
        <v>5</v>
      </c>
      <c r="E86">
        <f t="shared" si="5"/>
        <v>15</v>
      </c>
      <c r="F86">
        <f t="shared" si="6"/>
        <v>0</v>
      </c>
      <c r="G86" t="str">
        <f t="shared" si="7"/>
        <v>N/A</v>
      </c>
    </row>
    <row r="87" spans="1:7" x14ac:dyDescent="0.35">
      <c r="A87">
        <v>2021</v>
      </c>
      <c r="B87" t="s">
        <v>40</v>
      </c>
      <c r="C87" s="4">
        <v>2385</v>
      </c>
      <c r="D87">
        <f t="shared" si="4"/>
        <v>6</v>
      </c>
      <c r="E87">
        <f t="shared" si="5"/>
        <v>15</v>
      </c>
      <c r="F87">
        <f t="shared" si="6"/>
        <v>0</v>
      </c>
      <c r="G87" t="str">
        <f t="shared" si="7"/>
        <v>N/A</v>
      </c>
    </row>
    <row r="88" spans="1:7" x14ac:dyDescent="0.35">
      <c r="A88">
        <v>2021</v>
      </c>
      <c r="B88" t="s">
        <v>42</v>
      </c>
      <c r="C88" s="4">
        <v>2081</v>
      </c>
      <c r="D88">
        <f t="shared" si="4"/>
        <v>7</v>
      </c>
      <c r="E88">
        <f t="shared" si="5"/>
        <v>15</v>
      </c>
      <c r="F88">
        <f t="shared" si="6"/>
        <v>0</v>
      </c>
      <c r="G88" t="str">
        <f t="shared" si="7"/>
        <v>N/A</v>
      </c>
    </row>
    <row r="89" spans="1:7" x14ac:dyDescent="0.35">
      <c r="A89">
        <v>2021</v>
      </c>
      <c r="B89" t="s">
        <v>44</v>
      </c>
      <c r="C89" s="4">
        <v>1324</v>
      </c>
      <c r="D89">
        <f t="shared" si="4"/>
        <v>8</v>
      </c>
      <c r="E89">
        <f t="shared" si="5"/>
        <v>15</v>
      </c>
      <c r="F89">
        <f t="shared" si="6"/>
        <v>0</v>
      </c>
      <c r="G89" t="str">
        <f t="shared" si="7"/>
        <v>N/A</v>
      </c>
    </row>
    <row r="90" spans="1:7" x14ac:dyDescent="0.35">
      <c r="A90">
        <v>2021</v>
      </c>
      <c r="B90" t="s">
        <v>46</v>
      </c>
      <c r="C90" s="4">
        <v>1245</v>
      </c>
      <c r="D90">
        <f t="shared" si="4"/>
        <v>9</v>
      </c>
      <c r="E90">
        <f t="shared" si="5"/>
        <v>15</v>
      </c>
      <c r="F90">
        <f t="shared" si="6"/>
        <v>0</v>
      </c>
      <c r="G90" t="str">
        <f t="shared" si="7"/>
        <v>N/A</v>
      </c>
    </row>
    <row r="91" spans="1:7" x14ac:dyDescent="0.35">
      <c r="A91">
        <v>2021</v>
      </c>
      <c r="B91" t="s">
        <v>49</v>
      </c>
      <c r="C91" s="4">
        <v>972</v>
      </c>
      <c r="D91">
        <f t="shared" si="4"/>
        <v>10</v>
      </c>
      <c r="E91">
        <f t="shared" si="5"/>
        <v>15</v>
      </c>
      <c r="F91">
        <f t="shared" si="6"/>
        <v>0</v>
      </c>
      <c r="G91" t="str">
        <f t="shared" si="7"/>
        <v>N/A</v>
      </c>
    </row>
    <row r="92" spans="1:7" x14ac:dyDescent="0.35">
      <c r="A92">
        <v>2021</v>
      </c>
      <c r="B92" t="s">
        <v>50</v>
      </c>
      <c r="C92" s="4">
        <v>837</v>
      </c>
      <c r="D92">
        <f t="shared" si="4"/>
        <v>11</v>
      </c>
      <c r="E92">
        <f t="shared" si="5"/>
        <v>15</v>
      </c>
      <c r="F92">
        <f t="shared" si="6"/>
        <v>0</v>
      </c>
      <c r="G92" t="str">
        <f t="shared" si="7"/>
        <v>N/A</v>
      </c>
    </row>
    <row r="93" spans="1:7" x14ac:dyDescent="0.35">
      <c r="A93">
        <v>2021</v>
      </c>
      <c r="B93" t="s">
        <v>52</v>
      </c>
      <c r="C93" s="4">
        <v>837</v>
      </c>
      <c r="D93">
        <f t="shared" si="4"/>
        <v>12</v>
      </c>
      <c r="E93">
        <f t="shared" si="5"/>
        <v>15</v>
      </c>
      <c r="F93">
        <f t="shared" si="6"/>
        <v>0</v>
      </c>
      <c r="G93" t="str">
        <f t="shared" si="7"/>
        <v>N/A</v>
      </c>
    </row>
    <row r="94" spans="1:7" x14ac:dyDescent="0.35">
      <c r="A94">
        <v>2021</v>
      </c>
      <c r="B94" t="s">
        <v>54</v>
      </c>
      <c r="C94" s="4">
        <v>686</v>
      </c>
      <c r="D94">
        <f t="shared" si="4"/>
        <v>13</v>
      </c>
      <c r="E94">
        <f t="shared" si="5"/>
        <v>15</v>
      </c>
      <c r="F94">
        <f t="shared" si="6"/>
        <v>0</v>
      </c>
      <c r="G94" t="str">
        <f t="shared" si="7"/>
        <v>N/A</v>
      </c>
    </row>
    <row r="95" spans="1:7" x14ac:dyDescent="0.35">
      <c r="A95">
        <v>2021</v>
      </c>
      <c r="B95" t="s">
        <v>56</v>
      </c>
      <c r="C95" s="4">
        <v>488</v>
      </c>
      <c r="D95">
        <f t="shared" si="4"/>
        <v>14</v>
      </c>
      <c r="E95">
        <f t="shared" si="5"/>
        <v>15</v>
      </c>
      <c r="F95">
        <f t="shared" si="6"/>
        <v>0</v>
      </c>
      <c r="G95" t="str">
        <f t="shared" si="7"/>
        <v>N/A</v>
      </c>
    </row>
    <row r="96" spans="1:7" x14ac:dyDescent="0.35">
      <c r="A96">
        <v>2021</v>
      </c>
      <c r="B96" t="s">
        <v>59</v>
      </c>
      <c r="C96" s="4">
        <v>427</v>
      </c>
      <c r="D96">
        <f t="shared" si="4"/>
        <v>15</v>
      </c>
      <c r="E96">
        <f t="shared" si="5"/>
        <v>15</v>
      </c>
      <c r="F96">
        <f t="shared" si="6"/>
        <v>0</v>
      </c>
      <c r="G96" t="str">
        <f t="shared" si="7"/>
        <v>N/A</v>
      </c>
    </row>
  </sheetData>
  <autoFilter ref="A1:G96" xr:uid="{6CCD0A7E-99C4-46E7-856A-98F4874E16B4}"/>
  <sortState xmlns:xlrd2="http://schemas.microsoft.com/office/spreadsheetml/2017/richdata2" ref="A2:C96">
    <sortCondition ref="A2:A96"/>
    <sortCondition descending="1" ref="C2:C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A319-AD7D-47D6-A163-A2F067D22202}">
  <dimension ref="A1:I96"/>
  <sheetViews>
    <sheetView workbookViewId="0">
      <selection activeCell="G2" sqref="G2"/>
    </sheetView>
  </sheetViews>
  <sheetFormatPr defaultRowHeight="14.5" x14ac:dyDescent="0.35"/>
  <cols>
    <col min="2" max="2" width="34.90625" bestFit="1" customWidth="1"/>
    <col min="7" max="7" width="8.7265625" style="10"/>
    <col min="8" max="8" width="17.90625" bestFit="1" customWidth="1"/>
  </cols>
  <sheetData>
    <row r="1" spans="1:9" x14ac:dyDescent="0.35">
      <c r="A1" t="s">
        <v>2</v>
      </c>
      <c r="B1" t="s">
        <v>4</v>
      </c>
      <c r="C1" s="4" t="s">
        <v>9</v>
      </c>
      <c r="D1" t="s">
        <v>175</v>
      </c>
      <c r="E1" t="s">
        <v>176</v>
      </c>
      <c r="F1" t="s">
        <v>185</v>
      </c>
      <c r="G1" s="7" t="s">
        <v>186</v>
      </c>
      <c r="H1" t="s">
        <v>184</v>
      </c>
    </row>
    <row r="2" spans="1:9" x14ac:dyDescent="0.35">
      <c r="A2">
        <v>1951</v>
      </c>
      <c r="B2" t="s">
        <v>12</v>
      </c>
      <c r="C2" s="4">
        <v>10409</v>
      </c>
      <c r="D2">
        <f>IF(A2=A1, D1+1, 1)</f>
        <v>1</v>
      </c>
      <c r="E2">
        <f>IF(A2=A1, E1, COUNTIF(A:A, A2))</f>
        <v>3</v>
      </c>
      <c r="F2" s="7">
        <f>C2/SUMIFS(C:C, A:A, A2)</f>
        <v>0.46458379825931712</v>
      </c>
      <c r="G2" s="10">
        <f>IF(AND(D2=1, E2&gt;=2), F2-F3, 0)</f>
        <v>3.1243026110243266E-2</v>
      </c>
      <c r="H2" t="str">
        <f>IF(MAX($G$2:$G$96)=G2,"Yes","No")</f>
        <v>No</v>
      </c>
      <c r="I2" s="10"/>
    </row>
    <row r="3" spans="1:9" x14ac:dyDescent="0.35">
      <c r="A3">
        <v>1951</v>
      </c>
      <c r="B3" t="s">
        <v>16</v>
      </c>
      <c r="C3" s="4">
        <v>9709</v>
      </c>
      <c r="D3">
        <f t="shared" ref="D3:D66" si="0">IF(A3=A2, D2+1, 1)</f>
        <v>2</v>
      </c>
      <c r="E3">
        <f t="shared" ref="E3:E66" si="1">IF(A3=A2, E2, COUNTIF(A:A, A3))</f>
        <v>3</v>
      </c>
      <c r="F3" s="7">
        <f t="shared" ref="F3:F66" si="2">C3/SUMIFS(C:C, A:A, A3)</f>
        <v>0.43334077214907385</v>
      </c>
      <c r="G3" s="10">
        <f t="shared" ref="G3:G66" si="3">IF(AND(D3=1, E3&gt;=2), F3-F4, 0)</f>
        <v>0</v>
      </c>
      <c r="H3" t="str">
        <f t="shared" ref="H3:H66" si="4">IF(MAX($G$2:$G$96)=G3,"Yes","No")</f>
        <v>No</v>
      </c>
    </row>
    <row r="4" spans="1:9" x14ac:dyDescent="0.35">
      <c r="A4">
        <v>1951</v>
      </c>
      <c r="B4" t="s">
        <v>18</v>
      </c>
      <c r="C4" s="4">
        <v>2287</v>
      </c>
      <c r="D4">
        <f t="shared" si="0"/>
        <v>3</v>
      </c>
      <c r="E4">
        <f t="shared" si="1"/>
        <v>3</v>
      </c>
      <c r="F4" s="7">
        <f t="shared" si="2"/>
        <v>0.10207542959160902</v>
      </c>
      <c r="G4" s="10">
        <f t="shared" si="3"/>
        <v>0</v>
      </c>
      <c r="H4" t="str">
        <f t="shared" si="4"/>
        <v>No</v>
      </c>
    </row>
    <row r="5" spans="1:9" x14ac:dyDescent="0.35">
      <c r="A5">
        <v>1962</v>
      </c>
      <c r="B5" t="s">
        <v>21</v>
      </c>
      <c r="C5" s="4">
        <v>17169</v>
      </c>
      <c r="D5">
        <f t="shared" si="0"/>
        <v>1</v>
      </c>
      <c r="E5">
        <f t="shared" si="1"/>
        <v>3</v>
      </c>
      <c r="F5" s="7">
        <f t="shared" si="2"/>
        <v>0.65256556442417335</v>
      </c>
      <c r="G5" s="10">
        <f t="shared" si="3"/>
        <v>0.33717217787913345</v>
      </c>
      <c r="H5" t="str">
        <f t="shared" si="4"/>
        <v>No</v>
      </c>
    </row>
    <row r="6" spans="1:9" x14ac:dyDescent="0.35">
      <c r="A6">
        <v>1962</v>
      </c>
      <c r="B6" t="s">
        <v>22</v>
      </c>
      <c r="C6" s="4">
        <v>8298</v>
      </c>
      <c r="D6">
        <f t="shared" si="0"/>
        <v>2</v>
      </c>
      <c r="E6">
        <f t="shared" si="1"/>
        <v>3</v>
      </c>
      <c r="F6" s="7">
        <f t="shared" si="2"/>
        <v>0.3153933865450399</v>
      </c>
      <c r="G6" s="10">
        <f t="shared" si="3"/>
        <v>0</v>
      </c>
      <c r="H6" t="str">
        <f t="shared" si="4"/>
        <v>No</v>
      </c>
    </row>
    <row r="7" spans="1:9" x14ac:dyDescent="0.35">
      <c r="A7">
        <v>1962</v>
      </c>
      <c r="B7" t="s">
        <v>23</v>
      </c>
      <c r="C7" s="4">
        <v>843</v>
      </c>
      <c r="D7">
        <f t="shared" si="0"/>
        <v>3</v>
      </c>
      <c r="E7">
        <f t="shared" si="1"/>
        <v>3</v>
      </c>
      <c r="F7" s="7">
        <f t="shared" si="2"/>
        <v>3.2041049030786771E-2</v>
      </c>
      <c r="G7" s="10">
        <f t="shared" si="3"/>
        <v>0</v>
      </c>
      <c r="H7" t="str">
        <f t="shared" si="4"/>
        <v>No</v>
      </c>
    </row>
    <row r="8" spans="1:9" x14ac:dyDescent="0.35">
      <c r="A8">
        <v>1967</v>
      </c>
      <c r="B8" t="s">
        <v>158</v>
      </c>
      <c r="C8" s="4">
        <v>5031</v>
      </c>
      <c r="D8">
        <f t="shared" si="0"/>
        <v>1</v>
      </c>
      <c r="E8">
        <f t="shared" si="1"/>
        <v>5</v>
      </c>
      <c r="F8" s="7">
        <f t="shared" si="2"/>
        <v>0.25091017904343921</v>
      </c>
      <c r="G8" s="10">
        <f t="shared" si="3"/>
        <v>2.9973567403122015E-2</v>
      </c>
      <c r="H8" t="str">
        <f t="shared" si="4"/>
        <v>No</v>
      </c>
    </row>
    <row r="9" spans="1:9" x14ac:dyDescent="0.35">
      <c r="A9">
        <v>1967</v>
      </c>
      <c r="B9" t="s">
        <v>159</v>
      </c>
      <c r="C9" s="4">
        <v>4430</v>
      </c>
      <c r="D9">
        <f t="shared" si="0"/>
        <v>2</v>
      </c>
      <c r="E9">
        <f t="shared" si="1"/>
        <v>5</v>
      </c>
      <c r="F9" s="7">
        <f t="shared" si="2"/>
        <v>0.22093661164031719</v>
      </c>
      <c r="G9" s="10">
        <f t="shared" si="3"/>
        <v>0</v>
      </c>
      <c r="H9" t="str">
        <f t="shared" si="4"/>
        <v>No</v>
      </c>
    </row>
    <row r="10" spans="1:9" x14ac:dyDescent="0.35">
      <c r="A10">
        <v>1967</v>
      </c>
      <c r="B10" t="s">
        <v>160</v>
      </c>
      <c r="C10" s="4">
        <v>4206</v>
      </c>
      <c r="D10">
        <f t="shared" si="0"/>
        <v>3</v>
      </c>
      <c r="E10">
        <f t="shared" si="1"/>
        <v>5</v>
      </c>
      <c r="F10" s="7">
        <f t="shared" si="2"/>
        <v>0.20976509899755624</v>
      </c>
      <c r="G10" s="10">
        <f t="shared" si="3"/>
        <v>0</v>
      </c>
      <c r="H10" t="str">
        <f t="shared" si="4"/>
        <v>No</v>
      </c>
    </row>
    <row r="11" spans="1:9" x14ac:dyDescent="0.35">
      <c r="A11">
        <v>1967</v>
      </c>
      <c r="B11" t="s">
        <v>162</v>
      </c>
      <c r="C11" s="4">
        <v>4066</v>
      </c>
      <c r="D11">
        <f t="shared" si="0"/>
        <v>4</v>
      </c>
      <c r="E11">
        <f t="shared" si="1"/>
        <v>5</v>
      </c>
      <c r="F11" s="7">
        <f t="shared" si="2"/>
        <v>0.20278290359583062</v>
      </c>
      <c r="G11" s="10">
        <f t="shared" si="3"/>
        <v>0</v>
      </c>
      <c r="H11" t="str">
        <f t="shared" si="4"/>
        <v>No</v>
      </c>
    </row>
    <row r="12" spans="1:9" x14ac:dyDescent="0.35">
      <c r="A12">
        <v>1967</v>
      </c>
      <c r="B12" t="s">
        <v>163</v>
      </c>
      <c r="C12" s="4">
        <v>2318</v>
      </c>
      <c r="D12">
        <f t="shared" si="0"/>
        <v>5</v>
      </c>
      <c r="E12">
        <f t="shared" si="1"/>
        <v>5</v>
      </c>
      <c r="F12" s="7">
        <f t="shared" si="2"/>
        <v>0.11560520672285672</v>
      </c>
      <c r="G12" s="10">
        <f t="shared" si="3"/>
        <v>0</v>
      </c>
      <c r="H12" t="str">
        <f t="shared" si="4"/>
        <v>No</v>
      </c>
    </row>
    <row r="13" spans="1:9" x14ac:dyDescent="0.35">
      <c r="A13">
        <v>1972</v>
      </c>
      <c r="B13" t="s">
        <v>149</v>
      </c>
      <c r="C13" s="4">
        <v>11360</v>
      </c>
      <c r="D13">
        <f t="shared" si="0"/>
        <v>1</v>
      </c>
      <c r="E13">
        <f t="shared" si="1"/>
        <v>8</v>
      </c>
      <c r="F13" s="7">
        <f t="shared" si="2"/>
        <v>0.35634743875278396</v>
      </c>
      <c r="G13" s="10">
        <f t="shared" si="3"/>
        <v>0.20295492330374226</v>
      </c>
      <c r="H13" t="str">
        <f t="shared" si="4"/>
        <v>No</v>
      </c>
    </row>
    <row r="14" spans="1:9" x14ac:dyDescent="0.35">
      <c r="A14">
        <v>1972</v>
      </c>
      <c r="B14" t="s">
        <v>150</v>
      </c>
      <c r="C14" s="4">
        <v>4890</v>
      </c>
      <c r="D14">
        <f t="shared" si="0"/>
        <v>2</v>
      </c>
      <c r="E14">
        <f t="shared" si="1"/>
        <v>8</v>
      </c>
      <c r="F14" s="7">
        <f t="shared" si="2"/>
        <v>0.1533925154490417</v>
      </c>
      <c r="G14" s="10">
        <f t="shared" si="3"/>
        <v>0</v>
      </c>
      <c r="H14" t="str">
        <f t="shared" si="4"/>
        <v>No</v>
      </c>
    </row>
    <row r="15" spans="1:9" x14ac:dyDescent="0.35">
      <c r="A15">
        <v>1972</v>
      </c>
      <c r="B15" t="s">
        <v>151</v>
      </c>
      <c r="C15" s="4">
        <v>3652</v>
      </c>
      <c r="D15">
        <f t="shared" si="0"/>
        <v>3</v>
      </c>
      <c r="E15">
        <f t="shared" si="1"/>
        <v>8</v>
      </c>
      <c r="F15" s="7">
        <f t="shared" si="2"/>
        <v>0.11455817309200414</v>
      </c>
      <c r="G15" s="10">
        <f t="shared" si="3"/>
        <v>0</v>
      </c>
      <c r="H15" t="str">
        <f t="shared" si="4"/>
        <v>No</v>
      </c>
    </row>
    <row r="16" spans="1:9" x14ac:dyDescent="0.35">
      <c r="A16">
        <v>1972</v>
      </c>
      <c r="B16" t="s">
        <v>153</v>
      </c>
      <c r="C16" s="4">
        <v>3488</v>
      </c>
      <c r="D16">
        <f t="shared" si="0"/>
        <v>4</v>
      </c>
      <c r="E16">
        <f t="shared" si="1"/>
        <v>8</v>
      </c>
      <c r="F16" s="7">
        <f t="shared" si="2"/>
        <v>0.10941372063113648</v>
      </c>
      <c r="G16" s="10">
        <f t="shared" si="3"/>
        <v>0</v>
      </c>
      <c r="H16" t="str">
        <f t="shared" si="4"/>
        <v>No</v>
      </c>
    </row>
    <row r="17" spans="1:9" x14ac:dyDescent="0.35">
      <c r="A17">
        <v>1972</v>
      </c>
      <c r="B17" t="s">
        <v>154</v>
      </c>
      <c r="C17" s="4">
        <v>2764</v>
      </c>
      <c r="D17">
        <f t="shared" si="0"/>
        <v>5</v>
      </c>
      <c r="E17">
        <f t="shared" si="1"/>
        <v>8</v>
      </c>
      <c r="F17" s="7">
        <f t="shared" si="2"/>
        <v>8.6702845133159762E-2</v>
      </c>
      <c r="G17" s="10">
        <f t="shared" si="3"/>
        <v>0</v>
      </c>
      <c r="H17" t="str">
        <f t="shared" si="4"/>
        <v>No</v>
      </c>
    </row>
    <row r="18" spans="1:9" x14ac:dyDescent="0.35">
      <c r="A18">
        <v>1972</v>
      </c>
      <c r="B18" t="s">
        <v>155</v>
      </c>
      <c r="C18" s="4">
        <v>2647</v>
      </c>
      <c r="D18">
        <f t="shared" si="0"/>
        <v>6</v>
      </c>
      <c r="E18">
        <f t="shared" si="1"/>
        <v>8</v>
      </c>
      <c r="F18" s="7">
        <f t="shared" si="2"/>
        <v>8.3032717462906622E-2</v>
      </c>
      <c r="G18" s="10">
        <f t="shared" si="3"/>
        <v>0</v>
      </c>
      <c r="H18" t="str">
        <f t="shared" si="4"/>
        <v>No</v>
      </c>
    </row>
    <row r="19" spans="1:9" x14ac:dyDescent="0.35">
      <c r="A19">
        <v>1972</v>
      </c>
      <c r="B19" t="s">
        <v>156</v>
      </c>
      <c r="C19" s="4">
        <v>2017</v>
      </c>
      <c r="D19">
        <f t="shared" si="0"/>
        <v>7</v>
      </c>
      <c r="E19">
        <f t="shared" si="1"/>
        <v>8</v>
      </c>
      <c r="F19" s="7">
        <f t="shared" si="2"/>
        <v>6.3270491546158908E-2</v>
      </c>
      <c r="G19" s="10">
        <f t="shared" si="3"/>
        <v>0</v>
      </c>
      <c r="H19" t="str">
        <f t="shared" si="4"/>
        <v>No</v>
      </c>
    </row>
    <row r="20" spans="1:9" x14ac:dyDescent="0.35">
      <c r="A20">
        <v>1972</v>
      </c>
      <c r="B20" t="s">
        <v>157</v>
      </c>
      <c r="C20" s="4">
        <v>1061</v>
      </c>
      <c r="D20">
        <f t="shared" si="0"/>
        <v>8</v>
      </c>
      <c r="E20">
        <f t="shared" si="1"/>
        <v>8</v>
      </c>
      <c r="F20" s="7">
        <f t="shared" si="2"/>
        <v>3.3282097932808431E-2</v>
      </c>
      <c r="G20" s="10">
        <f t="shared" si="3"/>
        <v>0</v>
      </c>
      <c r="H20" t="str">
        <f t="shared" si="4"/>
        <v>No</v>
      </c>
    </row>
    <row r="21" spans="1:9" x14ac:dyDescent="0.35">
      <c r="A21">
        <v>1978</v>
      </c>
      <c r="B21" t="s">
        <v>143</v>
      </c>
      <c r="C21" s="4">
        <v>25595</v>
      </c>
      <c r="D21">
        <f t="shared" si="0"/>
        <v>1</v>
      </c>
      <c r="E21">
        <f t="shared" si="1"/>
        <v>5</v>
      </c>
      <c r="F21" s="7">
        <f t="shared" si="2"/>
        <v>0.55168771823942753</v>
      </c>
      <c r="G21" s="10">
        <f t="shared" si="3"/>
        <v>0.35409751260938915</v>
      </c>
      <c r="H21" t="str">
        <f t="shared" si="4"/>
        <v>Yes</v>
      </c>
      <c r="I21" s="4"/>
    </row>
    <row r="22" spans="1:9" x14ac:dyDescent="0.35">
      <c r="A22">
        <v>1978</v>
      </c>
      <c r="B22" t="s">
        <v>144</v>
      </c>
      <c r="C22" s="4">
        <v>9167</v>
      </c>
      <c r="D22">
        <f t="shared" si="0"/>
        <v>2</v>
      </c>
      <c r="E22">
        <f t="shared" si="1"/>
        <v>5</v>
      </c>
      <c r="F22" s="7">
        <f t="shared" si="2"/>
        <v>0.19759020563003837</v>
      </c>
      <c r="G22" s="10">
        <f t="shared" si="3"/>
        <v>0</v>
      </c>
      <c r="H22" t="str">
        <f t="shared" si="4"/>
        <v>No</v>
      </c>
    </row>
    <row r="23" spans="1:9" x14ac:dyDescent="0.35">
      <c r="A23">
        <v>1978</v>
      </c>
      <c r="B23" t="s">
        <v>145</v>
      </c>
      <c r="C23" s="4">
        <v>4873</v>
      </c>
      <c r="D23">
        <f t="shared" si="0"/>
        <v>3</v>
      </c>
      <c r="E23">
        <f t="shared" si="1"/>
        <v>5</v>
      </c>
      <c r="F23" s="7">
        <f t="shared" si="2"/>
        <v>0.10503513385351554</v>
      </c>
      <c r="G23" s="10">
        <f t="shared" si="3"/>
        <v>0</v>
      </c>
      <c r="H23" t="str">
        <f t="shared" si="4"/>
        <v>No</v>
      </c>
    </row>
    <row r="24" spans="1:9" x14ac:dyDescent="0.35">
      <c r="A24">
        <v>1978</v>
      </c>
      <c r="B24" t="s">
        <v>135</v>
      </c>
      <c r="C24" s="4">
        <v>4136</v>
      </c>
      <c r="D24">
        <f t="shared" si="0"/>
        <v>4</v>
      </c>
      <c r="E24">
        <f t="shared" si="1"/>
        <v>5</v>
      </c>
      <c r="F24" s="7">
        <f t="shared" si="2"/>
        <v>8.9149458981764879E-2</v>
      </c>
      <c r="G24" s="10">
        <f t="shared" si="3"/>
        <v>0</v>
      </c>
      <c r="H24" t="str">
        <f t="shared" si="4"/>
        <v>No</v>
      </c>
    </row>
    <row r="25" spans="1:9" x14ac:dyDescent="0.35">
      <c r="A25">
        <v>1978</v>
      </c>
      <c r="B25" t="s">
        <v>146</v>
      </c>
      <c r="C25" s="4">
        <v>2623</v>
      </c>
      <c r="D25">
        <f t="shared" si="0"/>
        <v>5</v>
      </c>
      <c r="E25">
        <f t="shared" si="1"/>
        <v>5</v>
      </c>
      <c r="F25" s="7">
        <f t="shared" si="2"/>
        <v>5.6537483295253696E-2</v>
      </c>
      <c r="G25" s="10">
        <f t="shared" si="3"/>
        <v>0</v>
      </c>
      <c r="H25" t="str">
        <f t="shared" si="4"/>
        <v>No</v>
      </c>
    </row>
    <row r="26" spans="1:9" x14ac:dyDescent="0.35">
      <c r="A26">
        <v>1985</v>
      </c>
      <c r="B26" t="s">
        <v>131</v>
      </c>
      <c r="C26" s="4">
        <v>22187</v>
      </c>
      <c r="D26">
        <f t="shared" si="0"/>
        <v>1</v>
      </c>
      <c r="E26">
        <f t="shared" si="1"/>
        <v>9</v>
      </c>
      <c r="F26" s="7">
        <f t="shared" si="2"/>
        <v>0.39674904331032512</v>
      </c>
      <c r="G26" s="10">
        <f t="shared" si="3"/>
        <v>0.12326097063767394</v>
      </c>
      <c r="H26" t="str">
        <f t="shared" si="4"/>
        <v>No</v>
      </c>
    </row>
    <row r="27" spans="1:9" x14ac:dyDescent="0.35">
      <c r="A27">
        <v>1985</v>
      </c>
      <c r="B27" t="s">
        <v>132</v>
      </c>
      <c r="C27" s="4">
        <v>15294</v>
      </c>
      <c r="D27">
        <f t="shared" si="0"/>
        <v>2</v>
      </c>
      <c r="E27">
        <f t="shared" si="1"/>
        <v>9</v>
      </c>
      <c r="F27" s="7">
        <f t="shared" si="2"/>
        <v>0.27348807267265118</v>
      </c>
      <c r="G27" s="10">
        <f t="shared" si="3"/>
        <v>0</v>
      </c>
      <c r="H27" t="str">
        <f t="shared" si="4"/>
        <v>No</v>
      </c>
    </row>
    <row r="28" spans="1:9" x14ac:dyDescent="0.35">
      <c r="A28">
        <v>1985</v>
      </c>
      <c r="B28" t="s">
        <v>133</v>
      </c>
      <c r="C28" s="4">
        <v>10409</v>
      </c>
      <c r="D28">
        <f t="shared" si="0"/>
        <v>3</v>
      </c>
      <c r="E28">
        <f t="shared" si="1"/>
        <v>9</v>
      </c>
      <c r="F28" s="7">
        <f t="shared" si="2"/>
        <v>0.18613425843138656</v>
      </c>
      <c r="G28" s="10">
        <f t="shared" si="3"/>
        <v>0</v>
      </c>
      <c r="H28" t="str">
        <f t="shared" si="4"/>
        <v>No</v>
      </c>
    </row>
    <row r="29" spans="1:9" x14ac:dyDescent="0.35">
      <c r="A29">
        <v>1985</v>
      </c>
      <c r="B29" t="s">
        <v>135</v>
      </c>
      <c r="C29" s="4">
        <v>2061</v>
      </c>
      <c r="D29">
        <f t="shared" si="0"/>
        <v>4</v>
      </c>
      <c r="E29">
        <f t="shared" si="1"/>
        <v>9</v>
      </c>
      <c r="F29" s="7">
        <f t="shared" si="2"/>
        <v>3.6854905046314508E-2</v>
      </c>
      <c r="G29" s="10">
        <f t="shared" si="3"/>
        <v>0</v>
      </c>
      <c r="H29" t="str">
        <f t="shared" si="4"/>
        <v>No</v>
      </c>
    </row>
    <row r="30" spans="1:9" x14ac:dyDescent="0.35">
      <c r="A30">
        <v>1985</v>
      </c>
      <c r="B30" t="s">
        <v>136</v>
      </c>
      <c r="C30" s="4">
        <v>1989</v>
      </c>
      <c r="D30">
        <f t="shared" si="0"/>
        <v>5</v>
      </c>
      <c r="E30">
        <f t="shared" si="1"/>
        <v>9</v>
      </c>
      <c r="F30" s="7">
        <f t="shared" si="2"/>
        <v>3.5567397446443258E-2</v>
      </c>
      <c r="G30" s="10">
        <f t="shared" si="3"/>
        <v>0</v>
      </c>
      <c r="H30" t="str">
        <f t="shared" si="4"/>
        <v>No</v>
      </c>
    </row>
    <row r="31" spans="1:9" x14ac:dyDescent="0.35">
      <c r="A31">
        <v>1985</v>
      </c>
      <c r="B31" t="s">
        <v>138</v>
      </c>
      <c r="C31" s="4">
        <v>1618</v>
      </c>
      <c r="D31">
        <f t="shared" si="0"/>
        <v>6</v>
      </c>
      <c r="E31">
        <f t="shared" si="1"/>
        <v>9</v>
      </c>
      <c r="F31" s="7">
        <f t="shared" si="2"/>
        <v>2.8933156897106686E-2</v>
      </c>
      <c r="G31" s="10">
        <f t="shared" si="3"/>
        <v>0</v>
      </c>
      <c r="H31" t="str">
        <f t="shared" si="4"/>
        <v>No</v>
      </c>
    </row>
    <row r="32" spans="1:9" x14ac:dyDescent="0.35">
      <c r="A32">
        <v>1985</v>
      </c>
      <c r="B32" t="s">
        <v>140</v>
      </c>
      <c r="C32" s="4">
        <v>993</v>
      </c>
      <c r="D32">
        <f t="shared" si="0"/>
        <v>7</v>
      </c>
      <c r="E32">
        <f t="shared" si="1"/>
        <v>9</v>
      </c>
      <c r="F32" s="7">
        <f t="shared" si="2"/>
        <v>1.7756875648224313E-2</v>
      </c>
      <c r="G32" s="10">
        <f t="shared" si="3"/>
        <v>0</v>
      </c>
      <c r="H32" t="str">
        <f t="shared" si="4"/>
        <v>No</v>
      </c>
    </row>
    <row r="33" spans="1:8" x14ac:dyDescent="0.35">
      <c r="A33">
        <v>1985</v>
      </c>
      <c r="B33" t="s">
        <v>141</v>
      </c>
      <c r="C33" s="4">
        <v>752</v>
      </c>
      <c r="D33">
        <f t="shared" si="0"/>
        <v>8</v>
      </c>
      <c r="E33">
        <f t="shared" si="1"/>
        <v>9</v>
      </c>
      <c r="F33" s="7">
        <f t="shared" si="2"/>
        <v>1.344730159865527E-2</v>
      </c>
      <c r="G33" s="10">
        <f t="shared" si="3"/>
        <v>0</v>
      </c>
      <c r="H33" t="str">
        <f t="shared" si="4"/>
        <v>No</v>
      </c>
    </row>
    <row r="34" spans="1:8" x14ac:dyDescent="0.35">
      <c r="A34">
        <v>1985</v>
      </c>
      <c r="B34" t="s">
        <v>142</v>
      </c>
      <c r="C34" s="4">
        <v>619</v>
      </c>
      <c r="D34">
        <f t="shared" si="0"/>
        <v>9</v>
      </c>
      <c r="E34">
        <f t="shared" si="1"/>
        <v>9</v>
      </c>
      <c r="F34" s="7">
        <f t="shared" si="2"/>
        <v>1.1068988948893101E-2</v>
      </c>
      <c r="G34" s="10">
        <f t="shared" si="3"/>
        <v>0</v>
      </c>
      <c r="H34" t="str">
        <f t="shared" si="4"/>
        <v>No</v>
      </c>
    </row>
    <row r="35" spans="1:8" x14ac:dyDescent="0.35">
      <c r="A35">
        <v>2001</v>
      </c>
      <c r="B35" t="s">
        <v>121</v>
      </c>
      <c r="C35" s="4">
        <v>27493</v>
      </c>
      <c r="D35">
        <f t="shared" si="0"/>
        <v>1</v>
      </c>
      <c r="E35">
        <f t="shared" si="1"/>
        <v>10</v>
      </c>
      <c r="F35" s="7">
        <f t="shared" si="2"/>
        <v>0.30001091226538629</v>
      </c>
      <c r="G35" s="10">
        <f t="shared" si="3"/>
        <v>3.3620689655172398E-2</v>
      </c>
      <c r="H35" t="str">
        <f t="shared" si="4"/>
        <v>No</v>
      </c>
    </row>
    <row r="36" spans="1:8" x14ac:dyDescent="0.35">
      <c r="A36">
        <v>2001</v>
      </c>
      <c r="B36" t="s">
        <v>122</v>
      </c>
      <c r="C36" s="4">
        <v>24412</v>
      </c>
      <c r="D36">
        <f t="shared" si="0"/>
        <v>2</v>
      </c>
      <c r="E36">
        <f t="shared" si="1"/>
        <v>10</v>
      </c>
      <c r="F36" s="7">
        <f t="shared" si="2"/>
        <v>0.26639022261021389</v>
      </c>
      <c r="G36" s="10">
        <f t="shared" si="3"/>
        <v>0</v>
      </c>
      <c r="H36" t="str">
        <f t="shared" si="4"/>
        <v>No</v>
      </c>
    </row>
    <row r="37" spans="1:8" x14ac:dyDescent="0.35">
      <c r="A37">
        <v>2001</v>
      </c>
      <c r="B37" t="s">
        <v>123</v>
      </c>
      <c r="C37" s="4">
        <v>17308</v>
      </c>
      <c r="D37">
        <f t="shared" si="0"/>
        <v>3</v>
      </c>
      <c r="E37">
        <f t="shared" si="1"/>
        <v>10</v>
      </c>
      <c r="F37" s="7">
        <f t="shared" si="2"/>
        <v>0.18886948930597991</v>
      </c>
      <c r="G37" s="10">
        <f t="shared" si="3"/>
        <v>0</v>
      </c>
      <c r="H37" t="str">
        <f t="shared" si="4"/>
        <v>No</v>
      </c>
    </row>
    <row r="38" spans="1:8" x14ac:dyDescent="0.35">
      <c r="A38">
        <v>2001</v>
      </c>
      <c r="B38" t="s">
        <v>124</v>
      </c>
      <c r="C38" s="4">
        <v>16777</v>
      </c>
      <c r="D38">
        <f t="shared" si="0"/>
        <v>4</v>
      </c>
      <c r="E38">
        <f t="shared" si="1"/>
        <v>10</v>
      </c>
      <c r="F38" s="7">
        <f t="shared" si="2"/>
        <v>0.18307507638585771</v>
      </c>
      <c r="G38" s="10">
        <f t="shared" si="3"/>
        <v>0</v>
      </c>
      <c r="H38" t="str">
        <f t="shared" si="4"/>
        <v>No</v>
      </c>
    </row>
    <row r="39" spans="1:8" x14ac:dyDescent="0.35">
      <c r="A39">
        <v>2001</v>
      </c>
      <c r="B39" t="s">
        <v>125</v>
      </c>
      <c r="C39" s="4">
        <v>2692</v>
      </c>
      <c r="D39">
        <f t="shared" si="0"/>
        <v>5</v>
      </c>
      <c r="E39">
        <f t="shared" si="1"/>
        <v>10</v>
      </c>
      <c r="F39" s="7">
        <f t="shared" si="2"/>
        <v>2.9375818419903971E-2</v>
      </c>
      <c r="G39" s="10">
        <f t="shared" si="3"/>
        <v>0</v>
      </c>
      <c r="H39" t="str">
        <f t="shared" si="4"/>
        <v>No</v>
      </c>
    </row>
    <row r="40" spans="1:8" x14ac:dyDescent="0.35">
      <c r="A40">
        <v>2001</v>
      </c>
      <c r="B40" t="s">
        <v>126</v>
      </c>
      <c r="C40" s="4">
        <v>1176</v>
      </c>
      <c r="D40">
        <f t="shared" si="0"/>
        <v>6</v>
      </c>
      <c r="E40">
        <f t="shared" si="1"/>
        <v>10</v>
      </c>
      <c r="F40" s="7">
        <f t="shared" si="2"/>
        <v>1.2832824094281972E-2</v>
      </c>
      <c r="G40" s="10">
        <f t="shared" si="3"/>
        <v>0</v>
      </c>
      <c r="H40" t="str">
        <f t="shared" si="4"/>
        <v>No</v>
      </c>
    </row>
    <row r="41" spans="1:8" x14ac:dyDescent="0.35">
      <c r="A41">
        <v>2001</v>
      </c>
      <c r="B41" t="s">
        <v>127</v>
      </c>
      <c r="C41" s="4">
        <v>839</v>
      </c>
      <c r="D41">
        <f t="shared" si="0"/>
        <v>7</v>
      </c>
      <c r="E41">
        <f t="shared" si="1"/>
        <v>10</v>
      </c>
      <c r="F41" s="7">
        <f t="shared" si="2"/>
        <v>9.1553906591008288E-3</v>
      </c>
      <c r="G41" s="10">
        <f t="shared" si="3"/>
        <v>0</v>
      </c>
      <c r="H41" t="str">
        <f t="shared" si="4"/>
        <v>No</v>
      </c>
    </row>
    <row r="42" spans="1:8" x14ac:dyDescent="0.35">
      <c r="A42">
        <v>2001</v>
      </c>
      <c r="B42" t="s">
        <v>128</v>
      </c>
      <c r="C42" s="4">
        <v>369</v>
      </c>
      <c r="D42">
        <f t="shared" si="0"/>
        <v>8</v>
      </c>
      <c r="E42">
        <f t="shared" si="1"/>
        <v>10</v>
      </c>
      <c r="F42" s="7">
        <f t="shared" si="2"/>
        <v>4.0266259275425582E-3</v>
      </c>
      <c r="G42" s="10">
        <f t="shared" si="3"/>
        <v>0</v>
      </c>
      <c r="H42" t="str">
        <f t="shared" si="4"/>
        <v>No</v>
      </c>
    </row>
    <row r="43" spans="1:8" x14ac:dyDescent="0.35">
      <c r="A43">
        <v>2001</v>
      </c>
      <c r="B43" t="s">
        <v>105</v>
      </c>
      <c r="C43" s="4">
        <v>316</v>
      </c>
      <c r="D43">
        <f t="shared" si="0"/>
        <v>9</v>
      </c>
      <c r="E43">
        <f t="shared" si="1"/>
        <v>10</v>
      </c>
      <c r="F43" s="7">
        <f t="shared" si="2"/>
        <v>3.4482758620689655E-3</v>
      </c>
      <c r="G43" s="10">
        <f t="shared" si="3"/>
        <v>0</v>
      </c>
      <c r="H43" t="str">
        <f t="shared" si="4"/>
        <v>No</v>
      </c>
    </row>
    <row r="44" spans="1:8" x14ac:dyDescent="0.35">
      <c r="A44">
        <v>2001</v>
      </c>
      <c r="B44" t="s">
        <v>129</v>
      </c>
      <c r="C44" s="4">
        <v>258</v>
      </c>
      <c r="D44">
        <f t="shared" si="0"/>
        <v>10</v>
      </c>
      <c r="E44">
        <f t="shared" si="1"/>
        <v>10</v>
      </c>
      <c r="F44" s="7">
        <f t="shared" si="2"/>
        <v>2.8153644696639023E-3</v>
      </c>
      <c r="G44" s="10">
        <f t="shared" si="3"/>
        <v>0</v>
      </c>
      <c r="H44" t="str">
        <f t="shared" si="4"/>
        <v>No</v>
      </c>
    </row>
    <row r="45" spans="1:8" x14ac:dyDescent="0.35">
      <c r="A45">
        <v>2006</v>
      </c>
      <c r="B45" t="s">
        <v>61</v>
      </c>
      <c r="C45" s="4">
        <v>27704</v>
      </c>
      <c r="D45">
        <f t="shared" si="0"/>
        <v>1</v>
      </c>
      <c r="E45">
        <f t="shared" si="1"/>
        <v>11</v>
      </c>
      <c r="F45" s="7">
        <f t="shared" si="2"/>
        <v>0.26139054789738364</v>
      </c>
      <c r="G45" s="10">
        <f t="shared" si="3"/>
        <v>3.9108569918952313E-2</v>
      </c>
      <c r="H45" t="str">
        <f t="shared" si="4"/>
        <v>No</v>
      </c>
    </row>
    <row r="46" spans="1:8" x14ac:dyDescent="0.35">
      <c r="A46">
        <v>2006</v>
      </c>
      <c r="B46" t="s">
        <v>106</v>
      </c>
      <c r="C46" s="4">
        <v>23559</v>
      </c>
      <c r="D46">
        <f t="shared" si="0"/>
        <v>2</v>
      </c>
      <c r="E46">
        <f t="shared" si="1"/>
        <v>11</v>
      </c>
      <c r="F46" s="7">
        <f t="shared" si="2"/>
        <v>0.22228197797843133</v>
      </c>
      <c r="G46" s="10">
        <f t="shared" si="3"/>
        <v>0</v>
      </c>
      <c r="H46" t="str">
        <f t="shared" si="4"/>
        <v>No</v>
      </c>
    </row>
    <row r="47" spans="1:8" x14ac:dyDescent="0.35">
      <c r="A47">
        <v>2006</v>
      </c>
      <c r="B47" t="s">
        <v>108</v>
      </c>
      <c r="C47" s="4">
        <v>21111</v>
      </c>
      <c r="D47">
        <f t="shared" si="0"/>
        <v>3</v>
      </c>
      <c r="E47">
        <f t="shared" si="1"/>
        <v>11</v>
      </c>
      <c r="F47" s="7">
        <f t="shared" si="2"/>
        <v>0.19918480568371594</v>
      </c>
      <c r="G47" s="10">
        <f t="shared" si="3"/>
        <v>0</v>
      </c>
      <c r="H47" t="str">
        <f t="shared" si="4"/>
        <v>No</v>
      </c>
    </row>
    <row r="48" spans="1:8" x14ac:dyDescent="0.35">
      <c r="A48">
        <v>2006</v>
      </c>
      <c r="B48" t="s">
        <v>110</v>
      </c>
      <c r="C48" s="4">
        <v>8957</v>
      </c>
      <c r="D48">
        <f t="shared" si="0"/>
        <v>4</v>
      </c>
      <c r="E48">
        <f t="shared" si="1"/>
        <v>11</v>
      </c>
      <c r="F48" s="7">
        <f t="shared" si="2"/>
        <v>8.4510364478662475E-2</v>
      </c>
      <c r="G48" s="10">
        <f t="shared" si="3"/>
        <v>0</v>
      </c>
      <c r="H48" t="str">
        <f t="shared" si="4"/>
        <v>No</v>
      </c>
    </row>
    <row r="49" spans="1:8" x14ac:dyDescent="0.35">
      <c r="A49">
        <v>2006</v>
      </c>
      <c r="B49" t="s">
        <v>111</v>
      </c>
      <c r="C49" s="4">
        <v>7553</v>
      </c>
      <c r="D49">
        <f t="shared" si="0"/>
        <v>5</v>
      </c>
      <c r="E49">
        <f t="shared" si="1"/>
        <v>11</v>
      </c>
      <c r="F49" s="7">
        <f t="shared" si="2"/>
        <v>7.1263456839046294E-2</v>
      </c>
      <c r="G49" s="10">
        <f t="shared" si="3"/>
        <v>0</v>
      </c>
      <c r="H49" t="str">
        <f t="shared" si="4"/>
        <v>No</v>
      </c>
    </row>
    <row r="50" spans="1:8" x14ac:dyDescent="0.35">
      <c r="A50">
        <v>2006</v>
      </c>
      <c r="B50" t="s">
        <v>113</v>
      </c>
      <c r="C50" s="4">
        <v>6500</v>
      </c>
      <c r="D50">
        <f t="shared" si="0"/>
        <v>6</v>
      </c>
      <c r="E50">
        <f t="shared" si="1"/>
        <v>11</v>
      </c>
      <c r="F50" s="7">
        <f t="shared" si="2"/>
        <v>6.1328276109334161E-2</v>
      </c>
      <c r="G50" s="10">
        <f t="shared" si="3"/>
        <v>0</v>
      </c>
      <c r="H50" t="str">
        <f t="shared" si="4"/>
        <v>No</v>
      </c>
    </row>
    <row r="51" spans="1:8" x14ac:dyDescent="0.35">
      <c r="A51">
        <v>2006</v>
      </c>
      <c r="B51" t="s">
        <v>115</v>
      </c>
      <c r="C51" s="4">
        <v>4401</v>
      </c>
      <c r="D51">
        <f t="shared" si="0"/>
        <v>7</v>
      </c>
      <c r="E51">
        <f t="shared" si="1"/>
        <v>11</v>
      </c>
      <c r="F51" s="7">
        <f t="shared" si="2"/>
        <v>4.1523960485719949E-2</v>
      </c>
      <c r="G51" s="10">
        <f t="shared" si="3"/>
        <v>0</v>
      </c>
      <c r="H51" t="str">
        <f t="shared" si="4"/>
        <v>No</v>
      </c>
    </row>
    <row r="52" spans="1:8" x14ac:dyDescent="0.35">
      <c r="A52">
        <v>2006</v>
      </c>
      <c r="B52" t="s">
        <v>116</v>
      </c>
      <c r="C52" s="4">
        <v>3573</v>
      </c>
      <c r="D52">
        <f t="shared" si="0"/>
        <v>8</v>
      </c>
      <c r="E52">
        <f t="shared" si="1"/>
        <v>11</v>
      </c>
      <c r="F52" s="7">
        <f t="shared" si="2"/>
        <v>3.3711681621330918E-2</v>
      </c>
      <c r="G52" s="10">
        <f t="shared" si="3"/>
        <v>0</v>
      </c>
      <c r="H52" t="str">
        <f t="shared" si="4"/>
        <v>No</v>
      </c>
    </row>
    <row r="53" spans="1:8" x14ac:dyDescent="0.35">
      <c r="A53">
        <v>2006</v>
      </c>
      <c r="B53" t="s">
        <v>117</v>
      </c>
      <c r="C53" s="4">
        <v>1080</v>
      </c>
      <c r="D53">
        <f t="shared" si="0"/>
        <v>9</v>
      </c>
      <c r="E53">
        <f t="shared" si="1"/>
        <v>11</v>
      </c>
      <c r="F53" s="7">
        <f t="shared" si="2"/>
        <v>1.0189928953550908E-2</v>
      </c>
      <c r="G53" s="10">
        <f t="shared" si="3"/>
        <v>0</v>
      </c>
      <c r="H53" t="str">
        <f t="shared" si="4"/>
        <v>No</v>
      </c>
    </row>
    <row r="54" spans="1:8" x14ac:dyDescent="0.35">
      <c r="A54">
        <v>2006</v>
      </c>
      <c r="B54" t="s">
        <v>119</v>
      </c>
      <c r="C54" s="4">
        <v>808</v>
      </c>
      <c r="D54">
        <f t="shared" si="0"/>
        <v>10</v>
      </c>
      <c r="E54">
        <f t="shared" si="1"/>
        <v>11</v>
      </c>
      <c r="F54" s="7">
        <f t="shared" si="2"/>
        <v>7.6235764763603079E-3</v>
      </c>
      <c r="G54" s="10">
        <f t="shared" si="3"/>
        <v>0</v>
      </c>
      <c r="H54" t="str">
        <f t="shared" si="4"/>
        <v>No</v>
      </c>
    </row>
    <row r="55" spans="1:8" x14ac:dyDescent="0.35">
      <c r="A55">
        <v>2006</v>
      </c>
      <c r="B55" t="s">
        <v>120</v>
      </c>
      <c r="C55" s="4">
        <v>741</v>
      </c>
      <c r="D55">
        <f t="shared" si="0"/>
        <v>11</v>
      </c>
      <c r="E55">
        <f t="shared" si="1"/>
        <v>11</v>
      </c>
      <c r="F55" s="7">
        <f t="shared" si="2"/>
        <v>6.9914234764640948E-3</v>
      </c>
      <c r="G55" s="10">
        <f t="shared" si="3"/>
        <v>0</v>
      </c>
      <c r="H55" t="str">
        <f t="shared" si="4"/>
        <v>No</v>
      </c>
    </row>
    <row r="56" spans="1:8" x14ac:dyDescent="0.35">
      <c r="A56">
        <v>2011</v>
      </c>
      <c r="B56" t="s">
        <v>92</v>
      </c>
      <c r="C56" s="4">
        <v>42550</v>
      </c>
      <c r="D56">
        <f t="shared" si="0"/>
        <v>1</v>
      </c>
      <c r="E56">
        <f t="shared" si="1"/>
        <v>9</v>
      </c>
      <c r="F56" s="7">
        <f t="shared" si="2"/>
        <v>0.37375378804514908</v>
      </c>
      <c r="G56" s="10">
        <f t="shared" si="3"/>
        <v>2.4665114849136971E-2</v>
      </c>
      <c r="H56" t="str">
        <f t="shared" si="4"/>
        <v>No</v>
      </c>
    </row>
    <row r="57" spans="1:8" x14ac:dyDescent="0.35">
      <c r="A57">
        <v>2011</v>
      </c>
      <c r="B57" t="s">
        <v>93</v>
      </c>
      <c r="C57" s="4">
        <v>39742</v>
      </c>
      <c r="D57">
        <f t="shared" si="0"/>
        <v>2</v>
      </c>
      <c r="E57">
        <f t="shared" si="1"/>
        <v>9</v>
      </c>
      <c r="F57" s="7">
        <f t="shared" si="2"/>
        <v>0.34908867319601211</v>
      </c>
      <c r="G57" s="10">
        <f t="shared" si="3"/>
        <v>0</v>
      </c>
      <c r="H57" t="str">
        <f t="shared" si="4"/>
        <v>No</v>
      </c>
    </row>
    <row r="58" spans="1:8" x14ac:dyDescent="0.35">
      <c r="A58">
        <v>2011</v>
      </c>
      <c r="B58" t="s">
        <v>95</v>
      </c>
      <c r="C58" s="4">
        <v>15382</v>
      </c>
      <c r="D58">
        <f t="shared" si="0"/>
        <v>3</v>
      </c>
      <c r="E58">
        <f t="shared" si="1"/>
        <v>9</v>
      </c>
      <c r="F58" s="7">
        <f t="shared" si="2"/>
        <v>0.13511353155606307</v>
      </c>
      <c r="G58" s="10">
        <f t="shared" si="3"/>
        <v>0</v>
      </c>
      <c r="H58" t="str">
        <f t="shared" si="4"/>
        <v>No</v>
      </c>
    </row>
    <row r="59" spans="1:8" x14ac:dyDescent="0.35">
      <c r="A59">
        <v>2011</v>
      </c>
      <c r="B59" t="s">
        <v>98</v>
      </c>
      <c r="C59" s="4">
        <v>10350</v>
      </c>
      <c r="D59">
        <f t="shared" si="0"/>
        <v>4</v>
      </c>
      <c r="E59">
        <f t="shared" si="1"/>
        <v>9</v>
      </c>
      <c r="F59" s="7">
        <f t="shared" si="2"/>
        <v>9.0913083578549783E-2</v>
      </c>
      <c r="G59" s="10">
        <f t="shared" si="3"/>
        <v>0</v>
      </c>
      <c r="H59" t="str">
        <f t="shared" si="4"/>
        <v>No</v>
      </c>
    </row>
    <row r="60" spans="1:8" x14ac:dyDescent="0.35">
      <c r="A60">
        <v>2011</v>
      </c>
      <c r="B60" t="s">
        <v>99</v>
      </c>
      <c r="C60" s="4">
        <v>2386</v>
      </c>
      <c r="D60">
        <f t="shared" si="0"/>
        <v>5</v>
      </c>
      <c r="E60">
        <f t="shared" si="1"/>
        <v>9</v>
      </c>
      <c r="F60" s="7">
        <f t="shared" si="2"/>
        <v>2.0958320523518821E-2</v>
      </c>
      <c r="G60" s="10">
        <f t="shared" si="3"/>
        <v>0</v>
      </c>
      <c r="H60" t="str">
        <f t="shared" si="4"/>
        <v>No</v>
      </c>
    </row>
    <row r="61" spans="1:8" x14ac:dyDescent="0.35">
      <c r="A61">
        <v>2011</v>
      </c>
      <c r="B61" t="s">
        <v>100</v>
      </c>
      <c r="C61" s="4">
        <v>1110</v>
      </c>
      <c r="D61">
        <f t="shared" si="0"/>
        <v>6</v>
      </c>
      <c r="E61">
        <f t="shared" si="1"/>
        <v>9</v>
      </c>
      <c r="F61" s="7">
        <f t="shared" si="2"/>
        <v>9.750098818569107E-3</v>
      </c>
      <c r="G61" s="10">
        <f t="shared" si="3"/>
        <v>0</v>
      </c>
      <c r="H61" t="str">
        <f t="shared" si="4"/>
        <v>No</v>
      </c>
    </row>
    <row r="62" spans="1:8" x14ac:dyDescent="0.35">
      <c r="A62">
        <v>2011</v>
      </c>
      <c r="B62" t="s">
        <v>102</v>
      </c>
      <c r="C62" s="4">
        <v>1093</v>
      </c>
      <c r="D62">
        <f t="shared" si="0"/>
        <v>7</v>
      </c>
      <c r="E62">
        <f t="shared" si="1"/>
        <v>9</v>
      </c>
      <c r="F62" s="7">
        <f t="shared" si="2"/>
        <v>9.600772980807238E-3</v>
      </c>
      <c r="G62" s="10">
        <f t="shared" si="3"/>
        <v>0</v>
      </c>
      <c r="H62" t="str">
        <f t="shared" si="4"/>
        <v>No</v>
      </c>
    </row>
    <row r="63" spans="1:8" x14ac:dyDescent="0.35">
      <c r="A63">
        <v>2011</v>
      </c>
      <c r="B63" t="s">
        <v>103</v>
      </c>
      <c r="C63" s="4">
        <v>661</v>
      </c>
      <c r="D63">
        <f t="shared" si="0"/>
        <v>8</v>
      </c>
      <c r="E63">
        <f t="shared" si="1"/>
        <v>9</v>
      </c>
      <c r="F63" s="7">
        <f t="shared" si="2"/>
        <v>5.8061399270938558E-3</v>
      </c>
      <c r="G63" s="10">
        <f t="shared" si="3"/>
        <v>0</v>
      </c>
      <c r="H63" t="str">
        <f t="shared" si="4"/>
        <v>No</v>
      </c>
    </row>
    <row r="64" spans="1:8" x14ac:dyDescent="0.35">
      <c r="A64">
        <v>2011</v>
      </c>
      <c r="B64" t="s">
        <v>105</v>
      </c>
      <c r="C64" s="4">
        <v>571</v>
      </c>
      <c r="D64">
        <f t="shared" si="0"/>
        <v>9</v>
      </c>
      <c r="E64">
        <f t="shared" si="1"/>
        <v>9</v>
      </c>
      <c r="F64" s="7">
        <f t="shared" si="2"/>
        <v>5.0155913742369008E-3</v>
      </c>
      <c r="G64" s="10">
        <f t="shared" si="3"/>
        <v>0</v>
      </c>
      <c r="H64" t="str">
        <f t="shared" si="4"/>
        <v>No</v>
      </c>
    </row>
    <row r="65" spans="1:8" x14ac:dyDescent="0.35">
      <c r="A65">
        <v>2016</v>
      </c>
      <c r="B65" t="s">
        <v>61</v>
      </c>
      <c r="C65" s="4">
        <v>47206</v>
      </c>
      <c r="D65">
        <f t="shared" si="0"/>
        <v>1</v>
      </c>
      <c r="E65">
        <f t="shared" si="1"/>
        <v>17</v>
      </c>
      <c r="F65" s="7">
        <f t="shared" si="2"/>
        <v>0.35224415177405516</v>
      </c>
      <c r="G65" s="10">
        <f t="shared" si="3"/>
        <v>0.13148528149833974</v>
      </c>
      <c r="H65" t="str">
        <f t="shared" si="4"/>
        <v>No</v>
      </c>
    </row>
    <row r="66" spans="1:8" x14ac:dyDescent="0.35">
      <c r="A66">
        <v>2016</v>
      </c>
      <c r="B66" t="s">
        <v>63</v>
      </c>
      <c r="C66" s="4">
        <v>29585</v>
      </c>
      <c r="D66">
        <f t="shared" si="0"/>
        <v>2</v>
      </c>
      <c r="E66">
        <f t="shared" si="1"/>
        <v>17</v>
      </c>
      <c r="F66" s="7">
        <f t="shared" si="2"/>
        <v>0.22075887027571542</v>
      </c>
      <c r="G66" s="10">
        <f t="shared" si="3"/>
        <v>0</v>
      </c>
      <c r="H66" t="str">
        <f t="shared" si="4"/>
        <v>No</v>
      </c>
    </row>
    <row r="67" spans="1:8" x14ac:dyDescent="0.35">
      <c r="A67">
        <v>2016</v>
      </c>
      <c r="B67" t="s">
        <v>66</v>
      </c>
      <c r="C67" s="4">
        <v>24287</v>
      </c>
      <c r="D67">
        <f t="shared" ref="D67:D96" si="5">IF(A67=A66, D66+1, 1)</f>
        <v>3</v>
      </c>
      <c r="E67">
        <f t="shared" ref="E67:E96" si="6">IF(A67=A66, E66, COUNTIF(A:A, A67))</f>
        <v>17</v>
      </c>
      <c r="F67" s="7">
        <f t="shared" ref="F67:F96" si="7">C67/SUMIFS(C:C, A:A, A67)</f>
        <v>0.18122598216617541</v>
      </c>
      <c r="G67" s="10">
        <f t="shared" ref="G67:G96" si="8">IF(AND(D67=1, E67&gt;=2), F67-F68, 0)</f>
        <v>0</v>
      </c>
      <c r="H67" t="str">
        <f t="shared" ref="H67:H96" si="9">IF(MAX($G$2:$G$96)=G67,"Yes","No")</f>
        <v>No</v>
      </c>
    </row>
    <row r="68" spans="1:8" x14ac:dyDescent="0.35">
      <c r="A68">
        <v>2016</v>
      </c>
      <c r="B68" t="s">
        <v>69</v>
      </c>
      <c r="C68" s="4">
        <v>11344</v>
      </c>
      <c r="D68">
        <f t="shared" si="5"/>
        <v>4</v>
      </c>
      <c r="E68">
        <f t="shared" si="6"/>
        <v>17</v>
      </c>
      <c r="F68" s="7">
        <f t="shared" si="7"/>
        <v>8.4647240980487259E-2</v>
      </c>
      <c r="G68" s="10">
        <f t="shared" si="8"/>
        <v>0</v>
      </c>
      <c r="H68" t="str">
        <f t="shared" si="9"/>
        <v>No</v>
      </c>
    </row>
    <row r="69" spans="1:8" x14ac:dyDescent="0.35">
      <c r="A69">
        <v>2016</v>
      </c>
      <c r="B69" t="s">
        <v>71</v>
      </c>
      <c r="C69" s="4">
        <v>10367</v>
      </c>
      <c r="D69">
        <f t="shared" si="5"/>
        <v>5</v>
      </c>
      <c r="E69">
        <f t="shared" si="6"/>
        <v>17</v>
      </c>
      <c r="F69" s="7">
        <f t="shared" si="7"/>
        <v>7.7357012274745368E-2</v>
      </c>
      <c r="G69" s="10">
        <f t="shared" si="8"/>
        <v>0</v>
      </c>
      <c r="H69" t="str">
        <f t="shared" si="9"/>
        <v>No</v>
      </c>
    </row>
    <row r="70" spans="1:8" x14ac:dyDescent="0.35">
      <c r="A70">
        <v>2016</v>
      </c>
      <c r="B70" t="s">
        <v>73</v>
      </c>
      <c r="C70" s="4">
        <v>2238</v>
      </c>
      <c r="D70">
        <f t="shared" si="5"/>
        <v>6</v>
      </c>
      <c r="E70">
        <f t="shared" si="6"/>
        <v>17</v>
      </c>
      <c r="F70" s="7">
        <f t="shared" si="7"/>
        <v>1.6699623176510092E-2</v>
      </c>
      <c r="G70" s="10">
        <f t="shared" si="8"/>
        <v>0</v>
      </c>
      <c r="H70" t="str">
        <f t="shared" si="9"/>
        <v>No</v>
      </c>
    </row>
    <row r="71" spans="1:8" x14ac:dyDescent="0.35">
      <c r="A71">
        <v>2016</v>
      </c>
      <c r="B71" t="s">
        <v>75</v>
      </c>
      <c r="C71" s="4">
        <v>1411</v>
      </c>
      <c r="D71">
        <f t="shared" si="5"/>
        <v>7</v>
      </c>
      <c r="E71">
        <f t="shared" si="6"/>
        <v>17</v>
      </c>
      <c r="F71" s="7">
        <f t="shared" si="7"/>
        <v>1.052867216356378E-2</v>
      </c>
      <c r="G71" s="10">
        <f t="shared" si="8"/>
        <v>0</v>
      </c>
      <c r="H71" t="str">
        <f t="shared" si="9"/>
        <v>No</v>
      </c>
    </row>
    <row r="72" spans="1:8" x14ac:dyDescent="0.35">
      <c r="A72">
        <v>2016</v>
      </c>
      <c r="B72" t="s">
        <v>44</v>
      </c>
      <c r="C72" s="4">
        <v>1199</v>
      </c>
      <c r="D72">
        <f t="shared" si="5"/>
        <v>8</v>
      </c>
      <c r="E72">
        <f t="shared" si="6"/>
        <v>17</v>
      </c>
      <c r="F72" s="7">
        <f t="shared" si="7"/>
        <v>8.9467596910793572E-3</v>
      </c>
      <c r="G72" s="10">
        <f t="shared" si="8"/>
        <v>0</v>
      </c>
      <c r="H72" t="str">
        <f t="shared" si="9"/>
        <v>No</v>
      </c>
    </row>
    <row r="73" spans="1:8" x14ac:dyDescent="0.35">
      <c r="A73">
        <v>2016</v>
      </c>
      <c r="B73" t="s">
        <v>44</v>
      </c>
      <c r="C73" s="4">
        <v>1199</v>
      </c>
      <c r="D73">
        <f t="shared" si="5"/>
        <v>9</v>
      </c>
      <c r="E73">
        <f t="shared" si="6"/>
        <v>17</v>
      </c>
      <c r="F73" s="7">
        <f t="shared" si="7"/>
        <v>8.9467596910793572E-3</v>
      </c>
      <c r="G73" s="10">
        <f t="shared" si="8"/>
        <v>0</v>
      </c>
      <c r="H73" t="str">
        <f t="shared" si="9"/>
        <v>No</v>
      </c>
    </row>
    <row r="74" spans="1:8" x14ac:dyDescent="0.35">
      <c r="A74">
        <v>2016</v>
      </c>
      <c r="B74" t="s">
        <v>76</v>
      </c>
      <c r="C74" s="4">
        <v>1140</v>
      </c>
      <c r="D74">
        <f t="shared" si="5"/>
        <v>10</v>
      </c>
      <c r="E74">
        <f t="shared" si="6"/>
        <v>17</v>
      </c>
      <c r="F74" s="7">
        <f t="shared" si="7"/>
        <v>8.5065104652464283E-3</v>
      </c>
      <c r="G74" s="10">
        <f t="shared" si="8"/>
        <v>0</v>
      </c>
      <c r="H74" t="str">
        <f t="shared" si="9"/>
        <v>No</v>
      </c>
    </row>
    <row r="75" spans="1:8" x14ac:dyDescent="0.35">
      <c r="A75">
        <v>2016</v>
      </c>
      <c r="B75" t="s">
        <v>78</v>
      </c>
      <c r="C75" s="4">
        <v>783</v>
      </c>
      <c r="D75">
        <f t="shared" si="5"/>
        <v>11</v>
      </c>
      <c r="E75">
        <f t="shared" si="6"/>
        <v>17</v>
      </c>
      <c r="F75" s="7">
        <f t="shared" si="7"/>
        <v>5.8426295563929415E-3</v>
      </c>
      <c r="G75" s="10">
        <f t="shared" si="8"/>
        <v>0</v>
      </c>
      <c r="H75" t="str">
        <f t="shared" si="9"/>
        <v>No</v>
      </c>
    </row>
    <row r="76" spans="1:8" x14ac:dyDescent="0.35">
      <c r="A76">
        <v>2016</v>
      </c>
      <c r="B76" t="s">
        <v>81</v>
      </c>
      <c r="C76" s="4">
        <v>708</v>
      </c>
      <c r="D76">
        <f t="shared" si="5"/>
        <v>12</v>
      </c>
      <c r="E76">
        <f t="shared" si="6"/>
        <v>17</v>
      </c>
      <c r="F76" s="7">
        <f t="shared" si="7"/>
        <v>5.2829907099951499E-3</v>
      </c>
      <c r="G76" s="10">
        <f t="shared" si="8"/>
        <v>0</v>
      </c>
      <c r="H76" t="str">
        <f t="shared" si="9"/>
        <v>No</v>
      </c>
    </row>
    <row r="77" spans="1:8" x14ac:dyDescent="0.35">
      <c r="A77">
        <v>2016</v>
      </c>
      <c r="B77" t="s">
        <v>84</v>
      </c>
      <c r="C77" s="4">
        <v>634</v>
      </c>
      <c r="D77">
        <f t="shared" si="5"/>
        <v>13</v>
      </c>
      <c r="E77">
        <f t="shared" si="6"/>
        <v>17</v>
      </c>
      <c r="F77" s="7">
        <f t="shared" si="7"/>
        <v>4.7308137148826621E-3</v>
      </c>
      <c r="G77" s="10">
        <f t="shared" si="8"/>
        <v>0</v>
      </c>
      <c r="H77" t="str">
        <f t="shared" si="9"/>
        <v>No</v>
      </c>
    </row>
    <row r="78" spans="1:8" x14ac:dyDescent="0.35">
      <c r="A78">
        <v>2016</v>
      </c>
      <c r="B78" t="s">
        <v>86</v>
      </c>
      <c r="C78" s="4">
        <v>594</v>
      </c>
      <c r="D78">
        <f t="shared" si="5"/>
        <v>14</v>
      </c>
      <c r="E78">
        <f t="shared" si="6"/>
        <v>17</v>
      </c>
      <c r="F78" s="7">
        <f t="shared" si="7"/>
        <v>4.4323396634705073E-3</v>
      </c>
      <c r="G78" s="10">
        <f t="shared" si="8"/>
        <v>0</v>
      </c>
      <c r="H78" t="str">
        <f t="shared" si="9"/>
        <v>No</v>
      </c>
    </row>
    <row r="79" spans="1:8" x14ac:dyDescent="0.35">
      <c r="A79">
        <v>2016</v>
      </c>
      <c r="B79" t="s">
        <v>88</v>
      </c>
      <c r="C79" s="4">
        <v>531</v>
      </c>
      <c r="D79">
        <f t="shared" si="5"/>
        <v>15</v>
      </c>
      <c r="E79">
        <f t="shared" si="6"/>
        <v>17</v>
      </c>
      <c r="F79" s="7">
        <f t="shared" si="7"/>
        <v>3.9622430324963622E-3</v>
      </c>
      <c r="G79" s="10">
        <f t="shared" si="8"/>
        <v>0</v>
      </c>
      <c r="H79" t="str">
        <f t="shared" si="9"/>
        <v>No</v>
      </c>
    </row>
    <row r="80" spans="1:8" x14ac:dyDescent="0.35">
      <c r="A80">
        <v>2016</v>
      </c>
      <c r="B80" t="s">
        <v>90</v>
      </c>
      <c r="C80" s="4">
        <v>484</v>
      </c>
      <c r="D80">
        <f t="shared" si="5"/>
        <v>16</v>
      </c>
      <c r="E80">
        <f t="shared" si="6"/>
        <v>17</v>
      </c>
      <c r="F80" s="7">
        <f t="shared" si="7"/>
        <v>3.6115360220870798E-3</v>
      </c>
      <c r="G80" s="10">
        <f t="shared" si="8"/>
        <v>0</v>
      </c>
      <c r="H80" t="str">
        <f t="shared" si="9"/>
        <v>No</v>
      </c>
    </row>
    <row r="81" spans="1:8" x14ac:dyDescent="0.35">
      <c r="A81">
        <v>2016</v>
      </c>
      <c r="B81" t="s">
        <v>91</v>
      </c>
      <c r="C81" s="4">
        <v>305</v>
      </c>
      <c r="D81">
        <f t="shared" si="5"/>
        <v>17</v>
      </c>
      <c r="E81">
        <f t="shared" si="6"/>
        <v>17</v>
      </c>
      <c r="F81" s="7">
        <f t="shared" si="7"/>
        <v>2.2758646420176845E-3</v>
      </c>
      <c r="G81" s="10">
        <f t="shared" si="8"/>
        <v>0</v>
      </c>
      <c r="H81" t="str">
        <f t="shared" si="9"/>
        <v>No</v>
      </c>
    </row>
    <row r="82" spans="1:8" x14ac:dyDescent="0.35">
      <c r="A82">
        <v>2021</v>
      </c>
      <c r="B82" t="s">
        <v>25</v>
      </c>
      <c r="C82" s="4">
        <v>60815</v>
      </c>
      <c r="D82">
        <f t="shared" si="5"/>
        <v>1</v>
      </c>
      <c r="E82">
        <f t="shared" si="6"/>
        <v>15</v>
      </c>
      <c r="F82" s="7">
        <f t="shared" si="7"/>
        <v>0.41052937126193145</v>
      </c>
      <c r="G82" s="10">
        <f t="shared" si="8"/>
        <v>4.7941784012204836E-2</v>
      </c>
      <c r="H82" t="str">
        <f t="shared" si="9"/>
        <v>No</v>
      </c>
    </row>
    <row r="83" spans="1:8" x14ac:dyDescent="0.35">
      <c r="A83">
        <v>2021</v>
      </c>
      <c r="B83" t="s">
        <v>29</v>
      </c>
      <c r="C83" s="4">
        <v>53713</v>
      </c>
      <c r="D83">
        <f t="shared" si="5"/>
        <v>2</v>
      </c>
      <c r="E83">
        <f t="shared" si="6"/>
        <v>15</v>
      </c>
      <c r="F83" s="7">
        <f t="shared" si="7"/>
        <v>0.36258758724972662</v>
      </c>
      <c r="G83" s="10">
        <f t="shared" si="8"/>
        <v>0</v>
      </c>
      <c r="H83" t="str">
        <f t="shared" si="9"/>
        <v>No</v>
      </c>
    </row>
    <row r="84" spans="1:8" x14ac:dyDescent="0.35">
      <c r="A84">
        <v>2021</v>
      </c>
      <c r="B84" t="s">
        <v>33</v>
      </c>
      <c r="C84" s="4">
        <v>16871</v>
      </c>
      <c r="D84">
        <f t="shared" si="5"/>
        <v>3</v>
      </c>
      <c r="E84">
        <f t="shared" si="6"/>
        <v>15</v>
      </c>
      <c r="F84" s="7">
        <f t="shared" si="7"/>
        <v>0.11388705126301152</v>
      </c>
      <c r="G84" s="10">
        <f t="shared" si="8"/>
        <v>0</v>
      </c>
      <c r="H84" t="str">
        <f t="shared" si="9"/>
        <v>No</v>
      </c>
    </row>
    <row r="85" spans="1:8" x14ac:dyDescent="0.35">
      <c r="A85">
        <v>2021</v>
      </c>
      <c r="B85" t="s">
        <v>36</v>
      </c>
      <c r="C85" s="4">
        <v>2908</v>
      </c>
      <c r="D85">
        <f t="shared" si="5"/>
        <v>4</v>
      </c>
      <c r="E85">
        <f t="shared" si="6"/>
        <v>15</v>
      </c>
      <c r="F85" s="7">
        <f t="shared" si="7"/>
        <v>1.9630344678610485E-2</v>
      </c>
      <c r="G85" s="10">
        <f t="shared" si="8"/>
        <v>0</v>
      </c>
      <c r="H85" t="str">
        <f t="shared" si="9"/>
        <v>No</v>
      </c>
    </row>
    <row r="86" spans="1:8" x14ac:dyDescent="0.35">
      <c r="A86">
        <v>2021</v>
      </c>
      <c r="B86" t="s">
        <v>39</v>
      </c>
      <c r="C86" s="4">
        <v>2549</v>
      </c>
      <c r="D86">
        <f t="shared" si="5"/>
        <v>5</v>
      </c>
      <c r="E86">
        <f t="shared" si="6"/>
        <v>15</v>
      </c>
      <c r="F86" s="7">
        <f t="shared" si="7"/>
        <v>1.7206928674614212E-2</v>
      </c>
      <c r="G86" s="10">
        <f t="shared" si="8"/>
        <v>0</v>
      </c>
      <c r="H86" t="str">
        <f t="shared" si="9"/>
        <v>No</v>
      </c>
    </row>
    <row r="87" spans="1:8" x14ac:dyDescent="0.35">
      <c r="A87">
        <v>2021</v>
      </c>
      <c r="B87" t="s">
        <v>40</v>
      </c>
      <c r="C87" s="4">
        <v>2385</v>
      </c>
      <c r="D87">
        <f t="shared" si="5"/>
        <v>6</v>
      </c>
      <c r="E87">
        <f t="shared" si="6"/>
        <v>15</v>
      </c>
      <c r="F87" s="7">
        <f t="shared" si="7"/>
        <v>1.6099852839919535E-2</v>
      </c>
      <c r="G87" s="10">
        <f t="shared" si="8"/>
        <v>0</v>
      </c>
      <c r="H87" t="str">
        <f t="shared" si="9"/>
        <v>No</v>
      </c>
    </row>
    <row r="88" spans="1:8" x14ac:dyDescent="0.35">
      <c r="A88">
        <v>2021</v>
      </c>
      <c r="B88" t="s">
        <v>42</v>
      </c>
      <c r="C88" s="4">
        <v>2081</v>
      </c>
      <c r="D88">
        <f t="shared" si="5"/>
        <v>7</v>
      </c>
      <c r="E88">
        <f t="shared" si="6"/>
        <v>15</v>
      </c>
      <c r="F88" s="7">
        <f t="shared" si="7"/>
        <v>1.4047712268290378E-2</v>
      </c>
      <c r="G88" s="10">
        <f t="shared" si="8"/>
        <v>0</v>
      </c>
      <c r="H88" t="str">
        <f t="shared" si="9"/>
        <v>No</v>
      </c>
    </row>
    <row r="89" spans="1:8" x14ac:dyDescent="0.35">
      <c r="A89">
        <v>2021</v>
      </c>
      <c r="B89" t="s">
        <v>44</v>
      </c>
      <c r="C89" s="4">
        <v>1324</v>
      </c>
      <c r="D89">
        <f t="shared" si="5"/>
        <v>8</v>
      </c>
      <c r="E89">
        <f t="shared" si="6"/>
        <v>15</v>
      </c>
      <c r="F89" s="7">
        <f t="shared" si="7"/>
        <v>8.9376122264375104E-3</v>
      </c>
      <c r="G89" s="10">
        <f t="shared" si="8"/>
        <v>0</v>
      </c>
      <c r="H89" t="str">
        <f t="shared" si="9"/>
        <v>No</v>
      </c>
    </row>
    <row r="90" spans="1:8" x14ac:dyDescent="0.35">
      <c r="A90">
        <v>2021</v>
      </c>
      <c r="B90" t="s">
        <v>46</v>
      </c>
      <c r="C90" s="4">
        <v>1245</v>
      </c>
      <c r="D90">
        <f t="shared" si="5"/>
        <v>9</v>
      </c>
      <c r="E90">
        <f t="shared" si="6"/>
        <v>15</v>
      </c>
      <c r="F90" s="7">
        <f t="shared" si="7"/>
        <v>8.4043256963101977E-3</v>
      </c>
      <c r="G90" s="10">
        <f t="shared" si="8"/>
        <v>0</v>
      </c>
      <c r="H90" t="str">
        <f t="shared" si="9"/>
        <v>No</v>
      </c>
    </row>
    <row r="91" spans="1:8" x14ac:dyDescent="0.35">
      <c r="A91">
        <v>2021</v>
      </c>
      <c r="B91" t="s">
        <v>49</v>
      </c>
      <c r="C91" s="4">
        <v>972</v>
      </c>
      <c r="D91">
        <f t="shared" si="5"/>
        <v>10</v>
      </c>
      <c r="E91">
        <f t="shared" si="6"/>
        <v>15</v>
      </c>
      <c r="F91" s="7">
        <f t="shared" si="7"/>
        <v>6.5614494592879614E-3</v>
      </c>
      <c r="G91" s="10">
        <f t="shared" si="8"/>
        <v>0</v>
      </c>
      <c r="H91" t="str">
        <f t="shared" si="9"/>
        <v>No</v>
      </c>
    </row>
    <row r="92" spans="1:8" x14ac:dyDescent="0.35">
      <c r="A92">
        <v>2021</v>
      </c>
      <c r="B92" t="s">
        <v>50</v>
      </c>
      <c r="C92" s="4">
        <v>837</v>
      </c>
      <c r="D92">
        <f t="shared" si="5"/>
        <v>11</v>
      </c>
      <c r="E92">
        <f t="shared" si="6"/>
        <v>15</v>
      </c>
      <c r="F92" s="7">
        <f t="shared" si="7"/>
        <v>5.6501370343868557E-3</v>
      </c>
      <c r="G92" s="10">
        <f t="shared" si="8"/>
        <v>0</v>
      </c>
      <c r="H92" t="str">
        <f t="shared" si="9"/>
        <v>No</v>
      </c>
    </row>
    <row r="93" spans="1:8" x14ac:dyDescent="0.35">
      <c r="A93">
        <v>2021</v>
      </c>
      <c r="B93" t="s">
        <v>52</v>
      </c>
      <c r="C93" s="4">
        <v>837</v>
      </c>
      <c r="D93">
        <f t="shared" si="5"/>
        <v>12</v>
      </c>
      <c r="E93">
        <f t="shared" si="6"/>
        <v>15</v>
      </c>
      <c r="F93" s="7">
        <f t="shared" si="7"/>
        <v>5.6501370343868557E-3</v>
      </c>
      <c r="G93" s="10">
        <f t="shared" si="8"/>
        <v>0</v>
      </c>
      <c r="H93" t="str">
        <f t="shared" si="9"/>
        <v>No</v>
      </c>
    </row>
    <row r="94" spans="1:8" x14ac:dyDescent="0.35">
      <c r="A94">
        <v>2021</v>
      </c>
      <c r="B94" t="s">
        <v>54</v>
      </c>
      <c r="C94" s="4">
        <v>686</v>
      </c>
      <c r="D94">
        <f t="shared" si="5"/>
        <v>13</v>
      </c>
      <c r="E94">
        <f t="shared" si="6"/>
        <v>15</v>
      </c>
      <c r="F94" s="7">
        <f t="shared" si="7"/>
        <v>4.6308172109789519E-3</v>
      </c>
      <c r="G94" s="10">
        <f t="shared" si="8"/>
        <v>0</v>
      </c>
      <c r="H94" t="str">
        <f t="shared" si="9"/>
        <v>No</v>
      </c>
    </row>
    <row r="95" spans="1:8" x14ac:dyDescent="0.35">
      <c r="A95">
        <v>2021</v>
      </c>
      <c r="B95" t="s">
        <v>56</v>
      </c>
      <c r="C95" s="4">
        <v>488</v>
      </c>
      <c r="D95">
        <f t="shared" si="5"/>
        <v>14</v>
      </c>
      <c r="E95">
        <f t="shared" si="6"/>
        <v>15</v>
      </c>
      <c r="F95" s="7">
        <f t="shared" si="7"/>
        <v>3.2942256544573304E-3</v>
      </c>
      <c r="G95" s="10">
        <f t="shared" si="8"/>
        <v>0</v>
      </c>
      <c r="H95" t="str">
        <f t="shared" si="9"/>
        <v>No</v>
      </c>
    </row>
    <row r="96" spans="1:8" x14ac:dyDescent="0.35">
      <c r="A96">
        <v>2021</v>
      </c>
      <c r="B96" t="s">
        <v>59</v>
      </c>
      <c r="C96" s="4">
        <v>427</v>
      </c>
      <c r="D96">
        <f t="shared" si="5"/>
        <v>15</v>
      </c>
      <c r="E96">
        <f t="shared" si="6"/>
        <v>15</v>
      </c>
      <c r="F96" s="7">
        <f t="shared" si="7"/>
        <v>2.8824474476501641E-3</v>
      </c>
      <c r="G96" s="10">
        <f t="shared" si="8"/>
        <v>0</v>
      </c>
      <c r="H96" t="str">
        <f t="shared" si="9"/>
        <v>No</v>
      </c>
    </row>
  </sheetData>
  <autoFilter ref="A1:I96" xr:uid="{0F3DA319-AD7D-47D6-A163-A2F067D2220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147D-24E7-4E31-B312-3287694E4E99}">
  <sheetPr filterMode="1"/>
  <dimension ref="A1:H96"/>
  <sheetViews>
    <sheetView topLeftCell="A85" workbookViewId="0">
      <selection activeCell="G2" sqref="G2:G1048576"/>
    </sheetView>
  </sheetViews>
  <sheetFormatPr defaultRowHeight="14.5" x14ac:dyDescent="0.35"/>
  <cols>
    <col min="2" max="2" width="34.90625" bestFit="1" customWidth="1"/>
  </cols>
  <sheetData>
    <row r="1" spans="1:8" x14ac:dyDescent="0.35">
      <c r="A1" t="s">
        <v>2</v>
      </c>
      <c r="B1" t="s">
        <v>4</v>
      </c>
      <c r="C1" s="4" t="s">
        <v>9</v>
      </c>
      <c r="D1" t="s">
        <v>175</v>
      </c>
      <c r="E1" t="s">
        <v>176</v>
      </c>
      <c r="F1" t="s">
        <v>185</v>
      </c>
      <c r="G1" t="s">
        <v>190</v>
      </c>
      <c r="H1" t="s">
        <v>189</v>
      </c>
    </row>
    <row r="2" spans="1:8" hidden="1" x14ac:dyDescent="0.35">
      <c r="A2">
        <v>1951</v>
      </c>
      <c r="B2" t="s">
        <v>12</v>
      </c>
      <c r="C2" s="4">
        <v>10409</v>
      </c>
      <c r="D2">
        <f>IF(A2=A1, D1+1, 1)</f>
        <v>1</v>
      </c>
      <c r="E2">
        <f>IF(A2=A1, E1, COUNTIF(A:A, A2))</f>
        <v>3</v>
      </c>
      <c r="F2" s="7">
        <f>C2/SUMIFS(C:C, A:A, A2)</f>
        <v>0.46458379825931712</v>
      </c>
      <c r="G2" t="str">
        <f>IF(F2&lt;$H$2,"Yes","No")</f>
        <v>No</v>
      </c>
      <c r="H2" s="10">
        <f>1/6</f>
        <v>0.16666666666666666</v>
      </c>
    </row>
    <row r="3" spans="1:8" hidden="1" x14ac:dyDescent="0.35">
      <c r="A3">
        <v>1951</v>
      </c>
      <c r="B3" t="s">
        <v>16</v>
      </c>
      <c r="C3" s="4">
        <v>9709</v>
      </c>
      <c r="D3">
        <f t="shared" ref="D3:D66" si="0">IF(A3=A2, D2+1, 1)</f>
        <v>2</v>
      </c>
      <c r="E3">
        <f t="shared" ref="E3:E66" si="1">IF(A3=A2, E2, COUNTIF(A:A, A3))</f>
        <v>3</v>
      </c>
      <c r="F3" s="7">
        <f t="shared" ref="F3:F66" si="2">C3/SUMIFS(C:C, A:A, A3)</f>
        <v>0.43334077214907385</v>
      </c>
      <c r="G3" t="str">
        <f t="shared" ref="G3:G66" si="3">IF(F3&lt;$H$2,"Yes","No")</f>
        <v>No</v>
      </c>
    </row>
    <row r="4" spans="1:8" x14ac:dyDescent="0.35">
      <c r="A4">
        <v>1951</v>
      </c>
      <c r="B4" t="s">
        <v>18</v>
      </c>
      <c r="C4" s="4">
        <v>2287</v>
      </c>
      <c r="D4">
        <f t="shared" si="0"/>
        <v>3</v>
      </c>
      <c r="E4">
        <f t="shared" si="1"/>
        <v>3</v>
      </c>
      <c r="F4" s="7">
        <f t="shared" si="2"/>
        <v>0.10207542959160902</v>
      </c>
      <c r="G4" t="str">
        <f t="shared" si="3"/>
        <v>Yes</v>
      </c>
    </row>
    <row r="5" spans="1:8" hidden="1" x14ac:dyDescent="0.35">
      <c r="A5">
        <v>1962</v>
      </c>
      <c r="B5" t="s">
        <v>21</v>
      </c>
      <c r="C5" s="4">
        <v>17169</v>
      </c>
      <c r="D5">
        <f t="shared" si="0"/>
        <v>1</v>
      </c>
      <c r="E5">
        <f t="shared" si="1"/>
        <v>3</v>
      </c>
      <c r="F5" s="7">
        <f t="shared" si="2"/>
        <v>0.65256556442417335</v>
      </c>
      <c r="G5" t="str">
        <f t="shared" si="3"/>
        <v>No</v>
      </c>
    </row>
    <row r="6" spans="1:8" hidden="1" x14ac:dyDescent="0.35">
      <c r="A6">
        <v>1962</v>
      </c>
      <c r="B6" t="s">
        <v>22</v>
      </c>
      <c r="C6" s="4">
        <v>8298</v>
      </c>
      <c r="D6">
        <f t="shared" si="0"/>
        <v>2</v>
      </c>
      <c r="E6">
        <f t="shared" si="1"/>
        <v>3</v>
      </c>
      <c r="F6" s="7">
        <f t="shared" si="2"/>
        <v>0.3153933865450399</v>
      </c>
      <c r="G6" t="str">
        <f t="shared" si="3"/>
        <v>No</v>
      </c>
    </row>
    <row r="7" spans="1:8" x14ac:dyDescent="0.35">
      <c r="A7">
        <v>1962</v>
      </c>
      <c r="B7" t="s">
        <v>23</v>
      </c>
      <c r="C7" s="4">
        <v>843</v>
      </c>
      <c r="D7">
        <f t="shared" si="0"/>
        <v>3</v>
      </c>
      <c r="E7">
        <f t="shared" si="1"/>
        <v>3</v>
      </c>
      <c r="F7" s="7">
        <f t="shared" si="2"/>
        <v>3.2041049030786771E-2</v>
      </c>
      <c r="G7" t="str">
        <f t="shared" si="3"/>
        <v>Yes</v>
      </c>
    </row>
    <row r="8" spans="1:8" hidden="1" x14ac:dyDescent="0.35">
      <c r="A8">
        <v>1967</v>
      </c>
      <c r="B8" t="s">
        <v>158</v>
      </c>
      <c r="C8" s="4">
        <v>5031</v>
      </c>
      <c r="D8">
        <f t="shared" si="0"/>
        <v>1</v>
      </c>
      <c r="E8">
        <f t="shared" si="1"/>
        <v>5</v>
      </c>
      <c r="F8" s="7">
        <f t="shared" si="2"/>
        <v>0.25091017904343921</v>
      </c>
      <c r="G8" t="str">
        <f t="shared" si="3"/>
        <v>No</v>
      </c>
    </row>
    <row r="9" spans="1:8" hidden="1" x14ac:dyDescent="0.35">
      <c r="A9">
        <v>1967</v>
      </c>
      <c r="B9" t="s">
        <v>159</v>
      </c>
      <c r="C9" s="4">
        <v>4430</v>
      </c>
      <c r="D9">
        <f t="shared" si="0"/>
        <v>2</v>
      </c>
      <c r="E9">
        <f t="shared" si="1"/>
        <v>5</v>
      </c>
      <c r="F9" s="7">
        <f t="shared" si="2"/>
        <v>0.22093661164031719</v>
      </c>
      <c r="G9" t="str">
        <f t="shared" si="3"/>
        <v>No</v>
      </c>
    </row>
    <row r="10" spans="1:8" hidden="1" x14ac:dyDescent="0.35">
      <c r="A10">
        <v>1967</v>
      </c>
      <c r="B10" t="s">
        <v>160</v>
      </c>
      <c r="C10" s="4">
        <v>4206</v>
      </c>
      <c r="D10">
        <f t="shared" si="0"/>
        <v>3</v>
      </c>
      <c r="E10">
        <f t="shared" si="1"/>
        <v>5</v>
      </c>
      <c r="F10" s="7">
        <f t="shared" si="2"/>
        <v>0.20976509899755624</v>
      </c>
      <c r="G10" t="str">
        <f t="shared" si="3"/>
        <v>No</v>
      </c>
    </row>
    <row r="11" spans="1:8" hidden="1" x14ac:dyDescent="0.35">
      <c r="A11">
        <v>1967</v>
      </c>
      <c r="B11" t="s">
        <v>162</v>
      </c>
      <c r="C11" s="4">
        <v>4066</v>
      </c>
      <c r="D11">
        <f t="shared" si="0"/>
        <v>4</v>
      </c>
      <c r="E11">
        <f t="shared" si="1"/>
        <v>5</v>
      </c>
      <c r="F11" s="7">
        <f t="shared" si="2"/>
        <v>0.20278290359583062</v>
      </c>
      <c r="G11" t="str">
        <f t="shared" si="3"/>
        <v>No</v>
      </c>
    </row>
    <row r="12" spans="1:8" x14ac:dyDescent="0.35">
      <c r="A12">
        <v>1967</v>
      </c>
      <c r="B12" t="s">
        <v>163</v>
      </c>
      <c r="C12" s="4">
        <v>2318</v>
      </c>
      <c r="D12">
        <f t="shared" si="0"/>
        <v>5</v>
      </c>
      <c r="E12">
        <f t="shared" si="1"/>
        <v>5</v>
      </c>
      <c r="F12" s="7">
        <f t="shared" si="2"/>
        <v>0.11560520672285672</v>
      </c>
      <c r="G12" t="str">
        <f t="shared" si="3"/>
        <v>Yes</v>
      </c>
    </row>
    <row r="13" spans="1:8" hidden="1" x14ac:dyDescent="0.35">
      <c r="A13">
        <v>1972</v>
      </c>
      <c r="B13" t="s">
        <v>149</v>
      </c>
      <c r="C13" s="4">
        <v>11360</v>
      </c>
      <c r="D13">
        <f t="shared" si="0"/>
        <v>1</v>
      </c>
      <c r="E13">
        <f t="shared" si="1"/>
        <v>8</v>
      </c>
      <c r="F13" s="7">
        <f t="shared" si="2"/>
        <v>0.35634743875278396</v>
      </c>
      <c r="G13" t="str">
        <f t="shared" si="3"/>
        <v>No</v>
      </c>
    </row>
    <row r="14" spans="1:8" x14ac:dyDescent="0.35">
      <c r="A14">
        <v>1972</v>
      </c>
      <c r="B14" t="s">
        <v>150</v>
      </c>
      <c r="C14" s="4">
        <v>4890</v>
      </c>
      <c r="D14">
        <f t="shared" si="0"/>
        <v>2</v>
      </c>
      <c r="E14">
        <f t="shared" si="1"/>
        <v>8</v>
      </c>
      <c r="F14" s="7">
        <f t="shared" si="2"/>
        <v>0.1533925154490417</v>
      </c>
      <c r="G14" t="str">
        <f t="shared" si="3"/>
        <v>Yes</v>
      </c>
    </row>
    <row r="15" spans="1:8" x14ac:dyDescent="0.35">
      <c r="A15">
        <v>1972</v>
      </c>
      <c r="B15" t="s">
        <v>151</v>
      </c>
      <c r="C15" s="4">
        <v>3652</v>
      </c>
      <c r="D15">
        <f t="shared" si="0"/>
        <v>3</v>
      </c>
      <c r="E15">
        <f t="shared" si="1"/>
        <v>8</v>
      </c>
      <c r="F15" s="7">
        <f t="shared" si="2"/>
        <v>0.11455817309200414</v>
      </c>
      <c r="G15" t="str">
        <f t="shared" si="3"/>
        <v>Yes</v>
      </c>
    </row>
    <row r="16" spans="1:8" x14ac:dyDescent="0.35">
      <c r="A16">
        <v>1972</v>
      </c>
      <c r="B16" t="s">
        <v>153</v>
      </c>
      <c r="C16" s="4">
        <v>3488</v>
      </c>
      <c r="D16">
        <f t="shared" si="0"/>
        <v>4</v>
      </c>
      <c r="E16">
        <f t="shared" si="1"/>
        <v>8</v>
      </c>
      <c r="F16" s="7">
        <f t="shared" si="2"/>
        <v>0.10941372063113648</v>
      </c>
      <c r="G16" t="str">
        <f t="shared" si="3"/>
        <v>Yes</v>
      </c>
    </row>
    <row r="17" spans="1:7" x14ac:dyDescent="0.35">
      <c r="A17">
        <v>1972</v>
      </c>
      <c r="B17" t="s">
        <v>154</v>
      </c>
      <c r="C17" s="4">
        <v>2764</v>
      </c>
      <c r="D17">
        <f t="shared" si="0"/>
        <v>5</v>
      </c>
      <c r="E17">
        <f t="shared" si="1"/>
        <v>8</v>
      </c>
      <c r="F17" s="7">
        <f t="shared" si="2"/>
        <v>8.6702845133159762E-2</v>
      </c>
      <c r="G17" t="str">
        <f t="shared" si="3"/>
        <v>Yes</v>
      </c>
    </row>
    <row r="18" spans="1:7" x14ac:dyDescent="0.35">
      <c r="A18">
        <v>1972</v>
      </c>
      <c r="B18" t="s">
        <v>155</v>
      </c>
      <c r="C18" s="4">
        <v>2647</v>
      </c>
      <c r="D18">
        <f t="shared" si="0"/>
        <v>6</v>
      </c>
      <c r="E18">
        <f t="shared" si="1"/>
        <v>8</v>
      </c>
      <c r="F18" s="7">
        <f t="shared" si="2"/>
        <v>8.3032717462906622E-2</v>
      </c>
      <c r="G18" t="str">
        <f t="shared" si="3"/>
        <v>Yes</v>
      </c>
    </row>
    <row r="19" spans="1:7" x14ac:dyDescent="0.35">
      <c r="A19">
        <v>1972</v>
      </c>
      <c r="B19" t="s">
        <v>156</v>
      </c>
      <c r="C19" s="4">
        <v>2017</v>
      </c>
      <c r="D19">
        <f t="shared" si="0"/>
        <v>7</v>
      </c>
      <c r="E19">
        <f t="shared" si="1"/>
        <v>8</v>
      </c>
      <c r="F19" s="7">
        <f t="shared" si="2"/>
        <v>6.3270491546158908E-2</v>
      </c>
      <c r="G19" t="str">
        <f t="shared" si="3"/>
        <v>Yes</v>
      </c>
    </row>
    <row r="20" spans="1:7" x14ac:dyDescent="0.35">
      <c r="A20">
        <v>1972</v>
      </c>
      <c r="B20" t="s">
        <v>157</v>
      </c>
      <c r="C20" s="4">
        <v>1061</v>
      </c>
      <c r="D20">
        <f t="shared" si="0"/>
        <v>8</v>
      </c>
      <c r="E20">
        <f t="shared" si="1"/>
        <v>8</v>
      </c>
      <c r="F20" s="7">
        <f t="shared" si="2"/>
        <v>3.3282097932808431E-2</v>
      </c>
      <c r="G20" t="str">
        <f t="shared" si="3"/>
        <v>Yes</v>
      </c>
    </row>
    <row r="21" spans="1:7" hidden="1" x14ac:dyDescent="0.35">
      <c r="A21">
        <v>1978</v>
      </c>
      <c r="B21" t="s">
        <v>143</v>
      </c>
      <c r="C21" s="4">
        <v>25595</v>
      </c>
      <c r="D21">
        <f t="shared" si="0"/>
        <v>1</v>
      </c>
      <c r="E21">
        <f t="shared" si="1"/>
        <v>5</v>
      </c>
      <c r="F21" s="7">
        <f t="shared" si="2"/>
        <v>0.55168771823942753</v>
      </c>
      <c r="G21" t="str">
        <f t="shared" si="3"/>
        <v>No</v>
      </c>
    </row>
    <row r="22" spans="1:7" hidden="1" x14ac:dyDescent="0.35">
      <c r="A22">
        <v>1978</v>
      </c>
      <c r="B22" t="s">
        <v>144</v>
      </c>
      <c r="C22" s="4">
        <v>9167</v>
      </c>
      <c r="D22">
        <f t="shared" si="0"/>
        <v>2</v>
      </c>
      <c r="E22">
        <f t="shared" si="1"/>
        <v>5</v>
      </c>
      <c r="F22" s="7">
        <f t="shared" si="2"/>
        <v>0.19759020563003837</v>
      </c>
      <c r="G22" t="str">
        <f t="shared" si="3"/>
        <v>No</v>
      </c>
    </row>
    <row r="23" spans="1:7" x14ac:dyDescent="0.35">
      <c r="A23">
        <v>1978</v>
      </c>
      <c r="B23" t="s">
        <v>145</v>
      </c>
      <c r="C23" s="4">
        <v>4873</v>
      </c>
      <c r="D23">
        <f t="shared" si="0"/>
        <v>3</v>
      </c>
      <c r="E23">
        <f t="shared" si="1"/>
        <v>5</v>
      </c>
      <c r="F23" s="7">
        <f t="shared" si="2"/>
        <v>0.10503513385351554</v>
      </c>
      <c r="G23" t="str">
        <f t="shared" si="3"/>
        <v>Yes</v>
      </c>
    </row>
    <row r="24" spans="1:7" x14ac:dyDescent="0.35">
      <c r="A24">
        <v>1978</v>
      </c>
      <c r="B24" t="s">
        <v>135</v>
      </c>
      <c r="C24" s="4">
        <v>4136</v>
      </c>
      <c r="D24">
        <f t="shared" si="0"/>
        <v>4</v>
      </c>
      <c r="E24">
        <f t="shared" si="1"/>
        <v>5</v>
      </c>
      <c r="F24" s="7">
        <f t="shared" si="2"/>
        <v>8.9149458981764879E-2</v>
      </c>
      <c r="G24" t="str">
        <f t="shared" si="3"/>
        <v>Yes</v>
      </c>
    </row>
    <row r="25" spans="1:7" x14ac:dyDescent="0.35">
      <c r="A25">
        <v>1978</v>
      </c>
      <c r="B25" t="s">
        <v>146</v>
      </c>
      <c r="C25" s="4">
        <v>2623</v>
      </c>
      <c r="D25">
        <f t="shared" si="0"/>
        <v>5</v>
      </c>
      <c r="E25">
        <f t="shared" si="1"/>
        <v>5</v>
      </c>
      <c r="F25" s="7">
        <f t="shared" si="2"/>
        <v>5.6537483295253696E-2</v>
      </c>
      <c r="G25" t="str">
        <f t="shared" si="3"/>
        <v>Yes</v>
      </c>
    </row>
    <row r="26" spans="1:7" hidden="1" x14ac:dyDescent="0.35">
      <c r="A26">
        <v>1985</v>
      </c>
      <c r="B26" t="s">
        <v>131</v>
      </c>
      <c r="C26" s="4">
        <v>22187</v>
      </c>
      <c r="D26">
        <f t="shared" si="0"/>
        <v>1</v>
      </c>
      <c r="E26">
        <f t="shared" si="1"/>
        <v>9</v>
      </c>
      <c r="F26" s="7">
        <f t="shared" si="2"/>
        <v>0.39674904331032512</v>
      </c>
      <c r="G26" t="str">
        <f t="shared" si="3"/>
        <v>No</v>
      </c>
    </row>
    <row r="27" spans="1:7" hidden="1" x14ac:dyDescent="0.35">
      <c r="A27">
        <v>1985</v>
      </c>
      <c r="B27" t="s">
        <v>132</v>
      </c>
      <c r="C27" s="4">
        <v>15294</v>
      </c>
      <c r="D27">
        <f t="shared" si="0"/>
        <v>2</v>
      </c>
      <c r="E27">
        <f t="shared" si="1"/>
        <v>9</v>
      </c>
      <c r="F27" s="7">
        <f t="shared" si="2"/>
        <v>0.27348807267265118</v>
      </c>
      <c r="G27" t="str">
        <f t="shared" si="3"/>
        <v>No</v>
      </c>
    </row>
    <row r="28" spans="1:7" hidden="1" x14ac:dyDescent="0.35">
      <c r="A28">
        <v>1985</v>
      </c>
      <c r="B28" t="s">
        <v>133</v>
      </c>
      <c r="C28" s="4">
        <v>10409</v>
      </c>
      <c r="D28">
        <f t="shared" si="0"/>
        <v>3</v>
      </c>
      <c r="E28">
        <f t="shared" si="1"/>
        <v>9</v>
      </c>
      <c r="F28" s="7">
        <f t="shared" si="2"/>
        <v>0.18613425843138656</v>
      </c>
      <c r="G28" t="str">
        <f t="shared" si="3"/>
        <v>No</v>
      </c>
    </row>
    <row r="29" spans="1:7" x14ac:dyDescent="0.35">
      <c r="A29">
        <v>1985</v>
      </c>
      <c r="B29" t="s">
        <v>135</v>
      </c>
      <c r="C29" s="4">
        <v>2061</v>
      </c>
      <c r="D29">
        <f t="shared" si="0"/>
        <v>4</v>
      </c>
      <c r="E29">
        <f t="shared" si="1"/>
        <v>9</v>
      </c>
      <c r="F29" s="7">
        <f t="shared" si="2"/>
        <v>3.6854905046314508E-2</v>
      </c>
      <c r="G29" t="str">
        <f t="shared" si="3"/>
        <v>Yes</v>
      </c>
    </row>
    <row r="30" spans="1:7" x14ac:dyDescent="0.35">
      <c r="A30">
        <v>1985</v>
      </c>
      <c r="B30" t="s">
        <v>136</v>
      </c>
      <c r="C30" s="4">
        <v>1989</v>
      </c>
      <c r="D30">
        <f t="shared" si="0"/>
        <v>5</v>
      </c>
      <c r="E30">
        <f t="shared" si="1"/>
        <v>9</v>
      </c>
      <c r="F30" s="7">
        <f t="shared" si="2"/>
        <v>3.5567397446443258E-2</v>
      </c>
      <c r="G30" t="str">
        <f t="shared" si="3"/>
        <v>Yes</v>
      </c>
    </row>
    <row r="31" spans="1:7" x14ac:dyDescent="0.35">
      <c r="A31">
        <v>1985</v>
      </c>
      <c r="B31" t="s">
        <v>138</v>
      </c>
      <c r="C31" s="4">
        <v>1618</v>
      </c>
      <c r="D31">
        <f t="shared" si="0"/>
        <v>6</v>
      </c>
      <c r="E31">
        <f t="shared" si="1"/>
        <v>9</v>
      </c>
      <c r="F31" s="7">
        <f t="shared" si="2"/>
        <v>2.8933156897106686E-2</v>
      </c>
      <c r="G31" t="str">
        <f t="shared" si="3"/>
        <v>Yes</v>
      </c>
    </row>
    <row r="32" spans="1:7" x14ac:dyDescent="0.35">
      <c r="A32">
        <v>1985</v>
      </c>
      <c r="B32" t="s">
        <v>140</v>
      </c>
      <c r="C32" s="4">
        <v>993</v>
      </c>
      <c r="D32">
        <f t="shared" si="0"/>
        <v>7</v>
      </c>
      <c r="E32">
        <f t="shared" si="1"/>
        <v>9</v>
      </c>
      <c r="F32" s="7">
        <f t="shared" si="2"/>
        <v>1.7756875648224313E-2</v>
      </c>
      <c r="G32" t="str">
        <f t="shared" si="3"/>
        <v>Yes</v>
      </c>
    </row>
    <row r="33" spans="1:7" x14ac:dyDescent="0.35">
      <c r="A33">
        <v>1985</v>
      </c>
      <c r="B33" t="s">
        <v>141</v>
      </c>
      <c r="C33" s="4">
        <v>752</v>
      </c>
      <c r="D33">
        <f t="shared" si="0"/>
        <v>8</v>
      </c>
      <c r="E33">
        <f t="shared" si="1"/>
        <v>9</v>
      </c>
      <c r="F33" s="7">
        <f t="shared" si="2"/>
        <v>1.344730159865527E-2</v>
      </c>
      <c r="G33" t="str">
        <f t="shared" si="3"/>
        <v>Yes</v>
      </c>
    </row>
    <row r="34" spans="1:7" x14ac:dyDescent="0.35">
      <c r="A34">
        <v>1985</v>
      </c>
      <c r="B34" t="s">
        <v>142</v>
      </c>
      <c r="C34" s="4">
        <v>619</v>
      </c>
      <c r="D34">
        <f t="shared" si="0"/>
        <v>9</v>
      </c>
      <c r="E34">
        <f t="shared" si="1"/>
        <v>9</v>
      </c>
      <c r="F34" s="7">
        <f t="shared" si="2"/>
        <v>1.1068988948893101E-2</v>
      </c>
      <c r="G34" t="str">
        <f t="shared" si="3"/>
        <v>Yes</v>
      </c>
    </row>
    <row r="35" spans="1:7" hidden="1" x14ac:dyDescent="0.35">
      <c r="A35">
        <v>2001</v>
      </c>
      <c r="B35" t="s">
        <v>121</v>
      </c>
      <c r="C35" s="4">
        <v>27493</v>
      </c>
      <c r="D35">
        <f t="shared" si="0"/>
        <v>1</v>
      </c>
      <c r="E35">
        <f t="shared" si="1"/>
        <v>10</v>
      </c>
      <c r="F35" s="7">
        <f t="shared" si="2"/>
        <v>0.30001091226538629</v>
      </c>
      <c r="G35" t="str">
        <f t="shared" si="3"/>
        <v>No</v>
      </c>
    </row>
    <row r="36" spans="1:7" hidden="1" x14ac:dyDescent="0.35">
      <c r="A36">
        <v>2001</v>
      </c>
      <c r="B36" t="s">
        <v>122</v>
      </c>
      <c r="C36" s="4">
        <v>24412</v>
      </c>
      <c r="D36">
        <f t="shared" si="0"/>
        <v>2</v>
      </c>
      <c r="E36">
        <f t="shared" si="1"/>
        <v>10</v>
      </c>
      <c r="F36" s="7">
        <f t="shared" si="2"/>
        <v>0.26639022261021389</v>
      </c>
      <c r="G36" t="str">
        <f t="shared" si="3"/>
        <v>No</v>
      </c>
    </row>
    <row r="37" spans="1:7" hidden="1" x14ac:dyDescent="0.35">
      <c r="A37">
        <v>2001</v>
      </c>
      <c r="B37" t="s">
        <v>123</v>
      </c>
      <c r="C37" s="4">
        <v>17308</v>
      </c>
      <c r="D37">
        <f t="shared" si="0"/>
        <v>3</v>
      </c>
      <c r="E37">
        <f t="shared" si="1"/>
        <v>10</v>
      </c>
      <c r="F37" s="7">
        <f t="shared" si="2"/>
        <v>0.18886948930597991</v>
      </c>
      <c r="G37" t="str">
        <f t="shared" si="3"/>
        <v>No</v>
      </c>
    </row>
    <row r="38" spans="1:7" hidden="1" x14ac:dyDescent="0.35">
      <c r="A38">
        <v>2001</v>
      </c>
      <c r="B38" t="s">
        <v>124</v>
      </c>
      <c r="C38" s="4">
        <v>16777</v>
      </c>
      <c r="D38">
        <f t="shared" si="0"/>
        <v>4</v>
      </c>
      <c r="E38">
        <f t="shared" si="1"/>
        <v>10</v>
      </c>
      <c r="F38" s="7">
        <f t="shared" si="2"/>
        <v>0.18307507638585771</v>
      </c>
      <c r="G38" t="str">
        <f t="shared" si="3"/>
        <v>No</v>
      </c>
    </row>
    <row r="39" spans="1:7" x14ac:dyDescent="0.35">
      <c r="A39">
        <v>2001</v>
      </c>
      <c r="B39" t="s">
        <v>125</v>
      </c>
      <c r="C39" s="4">
        <v>2692</v>
      </c>
      <c r="D39">
        <f t="shared" si="0"/>
        <v>5</v>
      </c>
      <c r="E39">
        <f t="shared" si="1"/>
        <v>10</v>
      </c>
      <c r="F39" s="7">
        <f t="shared" si="2"/>
        <v>2.9375818419903971E-2</v>
      </c>
      <c r="G39" t="str">
        <f t="shared" si="3"/>
        <v>Yes</v>
      </c>
    </row>
    <row r="40" spans="1:7" x14ac:dyDescent="0.35">
      <c r="A40">
        <v>2001</v>
      </c>
      <c r="B40" t="s">
        <v>126</v>
      </c>
      <c r="C40" s="4">
        <v>1176</v>
      </c>
      <c r="D40">
        <f t="shared" si="0"/>
        <v>6</v>
      </c>
      <c r="E40">
        <f t="shared" si="1"/>
        <v>10</v>
      </c>
      <c r="F40" s="7">
        <f t="shared" si="2"/>
        <v>1.2832824094281972E-2</v>
      </c>
      <c r="G40" t="str">
        <f t="shared" si="3"/>
        <v>Yes</v>
      </c>
    </row>
    <row r="41" spans="1:7" x14ac:dyDescent="0.35">
      <c r="A41">
        <v>2001</v>
      </c>
      <c r="B41" t="s">
        <v>127</v>
      </c>
      <c r="C41" s="4">
        <v>839</v>
      </c>
      <c r="D41">
        <f t="shared" si="0"/>
        <v>7</v>
      </c>
      <c r="E41">
        <f t="shared" si="1"/>
        <v>10</v>
      </c>
      <c r="F41" s="7">
        <f t="shared" si="2"/>
        <v>9.1553906591008288E-3</v>
      </c>
      <c r="G41" t="str">
        <f t="shared" si="3"/>
        <v>Yes</v>
      </c>
    </row>
    <row r="42" spans="1:7" x14ac:dyDescent="0.35">
      <c r="A42">
        <v>2001</v>
      </c>
      <c r="B42" t="s">
        <v>128</v>
      </c>
      <c r="C42" s="4">
        <v>369</v>
      </c>
      <c r="D42">
        <f t="shared" si="0"/>
        <v>8</v>
      </c>
      <c r="E42">
        <f t="shared" si="1"/>
        <v>10</v>
      </c>
      <c r="F42" s="7">
        <f t="shared" si="2"/>
        <v>4.0266259275425582E-3</v>
      </c>
      <c r="G42" t="str">
        <f t="shared" si="3"/>
        <v>Yes</v>
      </c>
    </row>
    <row r="43" spans="1:7" x14ac:dyDescent="0.35">
      <c r="A43">
        <v>2001</v>
      </c>
      <c r="B43" t="s">
        <v>105</v>
      </c>
      <c r="C43" s="4">
        <v>316</v>
      </c>
      <c r="D43">
        <f t="shared" si="0"/>
        <v>9</v>
      </c>
      <c r="E43">
        <f t="shared" si="1"/>
        <v>10</v>
      </c>
      <c r="F43" s="7">
        <f t="shared" si="2"/>
        <v>3.4482758620689655E-3</v>
      </c>
      <c r="G43" t="str">
        <f t="shared" si="3"/>
        <v>Yes</v>
      </c>
    </row>
    <row r="44" spans="1:7" x14ac:dyDescent="0.35">
      <c r="A44">
        <v>2001</v>
      </c>
      <c r="B44" t="s">
        <v>129</v>
      </c>
      <c r="C44" s="4">
        <v>258</v>
      </c>
      <c r="D44">
        <f t="shared" si="0"/>
        <v>10</v>
      </c>
      <c r="E44">
        <f t="shared" si="1"/>
        <v>10</v>
      </c>
      <c r="F44" s="7">
        <f t="shared" si="2"/>
        <v>2.8153644696639023E-3</v>
      </c>
      <c r="G44" t="str">
        <f t="shared" si="3"/>
        <v>Yes</v>
      </c>
    </row>
    <row r="45" spans="1:7" hidden="1" x14ac:dyDescent="0.35">
      <c r="A45">
        <v>2006</v>
      </c>
      <c r="B45" t="s">
        <v>61</v>
      </c>
      <c r="C45" s="4">
        <v>27704</v>
      </c>
      <c r="D45">
        <f t="shared" si="0"/>
        <v>1</v>
      </c>
      <c r="E45">
        <f t="shared" si="1"/>
        <v>11</v>
      </c>
      <c r="F45" s="7">
        <f t="shared" si="2"/>
        <v>0.26139054789738364</v>
      </c>
      <c r="G45" t="str">
        <f t="shared" si="3"/>
        <v>No</v>
      </c>
    </row>
    <row r="46" spans="1:7" hidden="1" x14ac:dyDescent="0.35">
      <c r="A46">
        <v>2006</v>
      </c>
      <c r="B46" t="s">
        <v>106</v>
      </c>
      <c r="C46" s="4">
        <v>23559</v>
      </c>
      <c r="D46">
        <f t="shared" si="0"/>
        <v>2</v>
      </c>
      <c r="E46">
        <f t="shared" si="1"/>
        <v>11</v>
      </c>
      <c r="F46" s="7">
        <f t="shared" si="2"/>
        <v>0.22228197797843133</v>
      </c>
      <c r="G46" t="str">
        <f t="shared" si="3"/>
        <v>No</v>
      </c>
    </row>
    <row r="47" spans="1:7" hidden="1" x14ac:dyDescent="0.35">
      <c r="A47">
        <v>2006</v>
      </c>
      <c r="B47" t="s">
        <v>108</v>
      </c>
      <c r="C47" s="4">
        <v>21111</v>
      </c>
      <c r="D47">
        <f t="shared" si="0"/>
        <v>3</v>
      </c>
      <c r="E47">
        <f t="shared" si="1"/>
        <v>11</v>
      </c>
      <c r="F47" s="7">
        <f t="shared" si="2"/>
        <v>0.19918480568371594</v>
      </c>
      <c r="G47" t="str">
        <f t="shared" si="3"/>
        <v>No</v>
      </c>
    </row>
    <row r="48" spans="1:7" x14ac:dyDescent="0.35">
      <c r="A48">
        <v>2006</v>
      </c>
      <c r="B48" t="s">
        <v>110</v>
      </c>
      <c r="C48" s="4">
        <v>8957</v>
      </c>
      <c r="D48">
        <f t="shared" si="0"/>
        <v>4</v>
      </c>
      <c r="E48">
        <f t="shared" si="1"/>
        <v>11</v>
      </c>
      <c r="F48" s="7">
        <f t="shared" si="2"/>
        <v>8.4510364478662475E-2</v>
      </c>
      <c r="G48" t="str">
        <f t="shared" si="3"/>
        <v>Yes</v>
      </c>
    </row>
    <row r="49" spans="1:7" x14ac:dyDescent="0.35">
      <c r="A49">
        <v>2006</v>
      </c>
      <c r="B49" t="s">
        <v>111</v>
      </c>
      <c r="C49" s="4">
        <v>7553</v>
      </c>
      <c r="D49">
        <f t="shared" si="0"/>
        <v>5</v>
      </c>
      <c r="E49">
        <f t="shared" si="1"/>
        <v>11</v>
      </c>
      <c r="F49" s="7">
        <f t="shared" si="2"/>
        <v>7.1263456839046294E-2</v>
      </c>
      <c r="G49" t="str">
        <f t="shared" si="3"/>
        <v>Yes</v>
      </c>
    </row>
    <row r="50" spans="1:7" x14ac:dyDescent="0.35">
      <c r="A50">
        <v>2006</v>
      </c>
      <c r="B50" t="s">
        <v>113</v>
      </c>
      <c r="C50" s="4">
        <v>6500</v>
      </c>
      <c r="D50">
        <f t="shared" si="0"/>
        <v>6</v>
      </c>
      <c r="E50">
        <f t="shared" si="1"/>
        <v>11</v>
      </c>
      <c r="F50" s="7">
        <f t="shared" si="2"/>
        <v>6.1328276109334161E-2</v>
      </c>
      <c r="G50" t="str">
        <f t="shared" si="3"/>
        <v>Yes</v>
      </c>
    </row>
    <row r="51" spans="1:7" x14ac:dyDescent="0.35">
      <c r="A51">
        <v>2006</v>
      </c>
      <c r="B51" t="s">
        <v>115</v>
      </c>
      <c r="C51" s="4">
        <v>4401</v>
      </c>
      <c r="D51">
        <f t="shared" si="0"/>
        <v>7</v>
      </c>
      <c r="E51">
        <f t="shared" si="1"/>
        <v>11</v>
      </c>
      <c r="F51" s="7">
        <f t="shared" si="2"/>
        <v>4.1523960485719949E-2</v>
      </c>
      <c r="G51" t="str">
        <f t="shared" si="3"/>
        <v>Yes</v>
      </c>
    </row>
    <row r="52" spans="1:7" x14ac:dyDescent="0.35">
      <c r="A52">
        <v>2006</v>
      </c>
      <c r="B52" t="s">
        <v>116</v>
      </c>
      <c r="C52" s="4">
        <v>3573</v>
      </c>
      <c r="D52">
        <f t="shared" si="0"/>
        <v>8</v>
      </c>
      <c r="E52">
        <f t="shared" si="1"/>
        <v>11</v>
      </c>
      <c r="F52" s="7">
        <f t="shared" si="2"/>
        <v>3.3711681621330918E-2</v>
      </c>
      <c r="G52" t="str">
        <f t="shared" si="3"/>
        <v>Yes</v>
      </c>
    </row>
    <row r="53" spans="1:7" x14ac:dyDescent="0.35">
      <c r="A53">
        <v>2006</v>
      </c>
      <c r="B53" t="s">
        <v>117</v>
      </c>
      <c r="C53" s="4">
        <v>1080</v>
      </c>
      <c r="D53">
        <f t="shared" si="0"/>
        <v>9</v>
      </c>
      <c r="E53">
        <f t="shared" si="1"/>
        <v>11</v>
      </c>
      <c r="F53" s="7">
        <f t="shared" si="2"/>
        <v>1.0189928953550908E-2</v>
      </c>
      <c r="G53" t="str">
        <f t="shared" si="3"/>
        <v>Yes</v>
      </c>
    </row>
    <row r="54" spans="1:7" x14ac:dyDescent="0.35">
      <c r="A54">
        <v>2006</v>
      </c>
      <c r="B54" t="s">
        <v>119</v>
      </c>
      <c r="C54" s="4">
        <v>808</v>
      </c>
      <c r="D54">
        <f t="shared" si="0"/>
        <v>10</v>
      </c>
      <c r="E54">
        <f t="shared" si="1"/>
        <v>11</v>
      </c>
      <c r="F54" s="7">
        <f t="shared" si="2"/>
        <v>7.6235764763603079E-3</v>
      </c>
      <c r="G54" t="str">
        <f t="shared" si="3"/>
        <v>Yes</v>
      </c>
    </row>
    <row r="55" spans="1:7" x14ac:dyDescent="0.35">
      <c r="A55">
        <v>2006</v>
      </c>
      <c r="B55" t="s">
        <v>120</v>
      </c>
      <c r="C55" s="4">
        <v>741</v>
      </c>
      <c r="D55">
        <f t="shared" si="0"/>
        <v>11</v>
      </c>
      <c r="E55">
        <f t="shared" si="1"/>
        <v>11</v>
      </c>
      <c r="F55" s="7">
        <f t="shared" si="2"/>
        <v>6.9914234764640948E-3</v>
      </c>
      <c r="G55" t="str">
        <f t="shared" si="3"/>
        <v>Yes</v>
      </c>
    </row>
    <row r="56" spans="1:7" hidden="1" x14ac:dyDescent="0.35">
      <c r="A56">
        <v>2011</v>
      </c>
      <c r="B56" t="s">
        <v>92</v>
      </c>
      <c r="C56" s="4">
        <v>42550</v>
      </c>
      <c r="D56">
        <f t="shared" si="0"/>
        <v>1</v>
      </c>
      <c r="E56">
        <f t="shared" si="1"/>
        <v>9</v>
      </c>
      <c r="F56" s="7">
        <f t="shared" si="2"/>
        <v>0.37375378804514908</v>
      </c>
      <c r="G56" t="str">
        <f t="shared" si="3"/>
        <v>No</v>
      </c>
    </row>
    <row r="57" spans="1:7" hidden="1" x14ac:dyDescent="0.35">
      <c r="A57">
        <v>2011</v>
      </c>
      <c r="B57" t="s">
        <v>93</v>
      </c>
      <c r="C57" s="4">
        <v>39742</v>
      </c>
      <c r="D57">
        <f t="shared" si="0"/>
        <v>2</v>
      </c>
      <c r="E57">
        <f t="shared" si="1"/>
        <v>9</v>
      </c>
      <c r="F57" s="7">
        <f t="shared" si="2"/>
        <v>0.34908867319601211</v>
      </c>
      <c r="G57" t="str">
        <f t="shared" si="3"/>
        <v>No</v>
      </c>
    </row>
    <row r="58" spans="1:7" x14ac:dyDescent="0.35">
      <c r="A58">
        <v>2011</v>
      </c>
      <c r="B58" t="s">
        <v>95</v>
      </c>
      <c r="C58" s="4">
        <v>15382</v>
      </c>
      <c r="D58">
        <f t="shared" si="0"/>
        <v>3</v>
      </c>
      <c r="E58">
        <f t="shared" si="1"/>
        <v>9</v>
      </c>
      <c r="F58" s="7">
        <f t="shared" si="2"/>
        <v>0.13511353155606307</v>
      </c>
      <c r="G58" t="str">
        <f t="shared" si="3"/>
        <v>Yes</v>
      </c>
    </row>
    <row r="59" spans="1:7" x14ac:dyDescent="0.35">
      <c r="A59">
        <v>2011</v>
      </c>
      <c r="B59" t="s">
        <v>98</v>
      </c>
      <c r="C59" s="4">
        <v>10350</v>
      </c>
      <c r="D59">
        <f t="shared" si="0"/>
        <v>4</v>
      </c>
      <c r="E59">
        <f t="shared" si="1"/>
        <v>9</v>
      </c>
      <c r="F59" s="7">
        <f t="shared" si="2"/>
        <v>9.0913083578549783E-2</v>
      </c>
      <c r="G59" t="str">
        <f t="shared" si="3"/>
        <v>Yes</v>
      </c>
    </row>
    <row r="60" spans="1:7" x14ac:dyDescent="0.35">
      <c r="A60">
        <v>2011</v>
      </c>
      <c r="B60" t="s">
        <v>99</v>
      </c>
      <c r="C60" s="4">
        <v>2386</v>
      </c>
      <c r="D60">
        <f t="shared" si="0"/>
        <v>5</v>
      </c>
      <c r="E60">
        <f t="shared" si="1"/>
        <v>9</v>
      </c>
      <c r="F60" s="7">
        <f t="shared" si="2"/>
        <v>2.0958320523518821E-2</v>
      </c>
      <c r="G60" t="str">
        <f t="shared" si="3"/>
        <v>Yes</v>
      </c>
    </row>
    <row r="61" spans="1:7" x14ac:dyDescent="0.35">
      <c r="A61">
        <v>2011</v>
      </c>
      <c r="B61" t="s">
        <v>100</v>
      </c>
      <c r="C61" s="4">
        <v>1110</v>
      </c>
      <c r="D61">
        <f t="shared" si="0"/>
        <v>6</v>
      </c>
      <c r="E61">
        <f t="shared" si="1"/>
        <v>9</v>
      </c>
      <c r="F61" s="7">
        <f t="shared" si="2"/>
        <v>9.750098818569107E-3</v>
      </c>
      <c r="G61" t="str">
        <f t="shared" si="3"/>
        <v>Yes</v>
      </c>
    </row>
    <row r="62" spans="1:7" x14ac:dyDescent="0.35">
      <c r="A62">
        <v>2011</v>
      </c>
      <c r="B62" t="s">
        <v>102</v>
      </c>
      <c r="C62" s="4">
        <v>1093</v>
      </c>
      <c r="D62">
        <f t="shared" si="0"/>
        <v>7</v>
      </c>
      <c r="E62">
        <f t="shared" si="1"/>
        <v>9</v>
      </c>
      <c r="F62" s="7">
        <f t="shared" si="2"/>
        <v>9.600772980807238E-3</v>
      </c>
      <c r="G62" t="str">
        <f t="shared" si="3"/>
        <v>Yes</v>
      </c>
    </row>
    <row r="63" spans="1:7" x14ac:dyDescent="0.35">
      <c r="A63">
        <v>2011</v>
      </c>
      <c r="B63" t="s">
        <v>103</v>
      </c>
      <c r="C63" s="4">
        <v>661</v>
      </c>
      <c r="D63">
        <f t="shared" si="0"/>
        <v>8</v>
      </c>
      <c r="E63">
        <f t="shared" si="1"/>
        <v>9</v>
      </c>
      <c r="F63" s="7">
        <f t="shared" si="2"/>
        <v>5.8061399270938558E-3</v>
      </c>
      <c r="G63" t="str">
        <f t="shared" si="3"/>
        <v>Yes</v>
      </c>
    </row>
    <row r="64" spans="1:7" x14ac:dyDescent="0.35">
      <c r="A64">
        <v>2011</v>
      </c>
      <c r="B64" t="s">
        <v>105</v>
      </c>
      <c r="C64" s="4">
        <v>571</v>
      </c>
      <c r="D64">
        <f t="shared" si="0"/>
        <v>9</v>
      </c>
      <c r="E64">
        <f t="shared" si="1"/>
        <v>9</v>
      </c>
      <c r="F64" s="7">
        <f t="shared" si="2"/>
        <v>5.0155913742369008E-3</v>
      </c>
      <c r="G64" t="str">
        <f t="shared" si="3"/>
        <v>Yes</v>
      </c>
    </row>
    <row r="65" spans="1:7" hidden="1" x14ac:dyDescent="0.35">
      <c r="A65">
        <v>2016</v>
      </c>
      <c r="B65" t="s">
        <v>61</v>
      </c>
      <c r="C65" s="4">
        <v>47206</v>
      </c>
      <c r="D65">
        <f t="shared" si="0"/>
        <v>1</v>
      </c>
      <c r="E65">
        <f t="shared" si="1"/>
        <v>17</v>
      </c>
      <c r="F65" s="7">
        <f t="shared" si="2"/>
        <v>0.35224415177405516</v>
      </c>
      <c r="G65" t="str">
        <f t="shared" si="3"/>
        <v>No</v>
      </c>
    </row>
    <row r="66" spans="1:7" hidden="1" x14ac:dyDescent="0.35">
      <c r="A66">
        <v>2016</v>
      </c>
      <c r="B66" t="s">
        <v>63</v>
      </c>
      <c r="C66" s="4">
        <v>29585</v>
      </c>
      <c r="D66">
        <f t="shared" si="0"/>
        <v>2</v>
      </c>
      <c r="E66">
        <f t="shared" si="1"/>
        <v>17</v>
      </c>
      <c r="F66" s="7">
        <f t="shared" si="2"/>
        <v>0.22075887027571542</v>
      </c>
      <c r="G66" t="str">
        <f t="shared" si="3"/>
        <v>No</v>
      </c>
    </row>
    <row r="67" spans="1:7" hidden="1" x14ac:dyDescent="0.35">
      <c r="A67">
        <v>2016</v>
      </c>
      <c r="B67" t="s">
        <v>66</v>
      </c>
      <c r="C67" s="4">
        <v>24287</v>
      </c>
      <c r="D67">
        <f t="shared" ref="D67:D96" si="4">IF(A67=A66, D66+1, 1)</f>
        <v>3</v>
      </c>
      <c r="E67">
        <f t="shared" ref="E67:E96" si="5">IF(A67=A66, E66, COUNTIF(A:A, A67))</f>
        <v>17</v>
      </c>
      <c r="F67" s="7">
        <f t="shared" ref="F67:F96" si="6">C67/SUMIFS(C:C, A:A, A67)</f>
        <v>0.18122598216617541</v>
      </c>
      <c r="G67" t="str">
        <f t="shared" ref="G67:G71" si="7">IF(F67&lt;$H$2,"Yes","No")</f>
        <v>No</v>
      </c>
    </row>
    <row r="68" spans="1:7" x14ac:dyDescent="0.35">
      <c r="A68">
        <v>2016</v>
      </c>
      <c r="B68" t="s">
        <v>69</v>
      </c>
      <c r="C68" s="4">
        <v>11344</v>
      </c>
      <c r="D68">
        <f t="shared" si="4"/>
        <v>4</v>
      </c>
      <c r="E68">
        <f t="shared" si="5"/>
        <v>17</v>
      </c>
      <c r="F68" s="7">
        <f t="shared" si="6"/>
        <v>8.4647240980487259E-2</v>
      </c>
      <c r="G68" t="str">
        <f t="shared" si="7"/>
        <v>Yes</v>
      </c>
    </row>
    <row r="69" spans="1:7" x14ac:dyDescent="0.35">
      <c r="A69">
        <v>2016</v>
      </c>
      <c r="B69" t="s">
        <v>71</v>
      </c>
      <c r="C69" s="4">
        <v>10367</v>
      </c>
      <c r="D69">
        <f t="shared" si="4"/>
        <v>5</v>
      </c>
      <c r="E69">
        <f t="shared" si="5"/>
        <v>17</v>
      </c>
      <c r="F69" s="7">
        <f t="shared" si="6"/>
        <v>7.7357012274745368E-2</v>
      </c>
      <c r="G69" t="str">
        <f t="shared" si="7"/>
        <v>Yes</v>
      </c>
    </row>
    <row r="70" spans="1:7" x14ac:dyDescent="0.35">
      <c r="A70">
        <v>2016</v>
      </c>
      <c r="B70" t="s">
        <v>73</v>
      </c>
      <c r="C70" s="4">
        <v>2238</v>
      </c>
      <c r="D70">
        <f t="shared" si="4"/>
        <v>6</v>
      </c>
      <c r="E70">
        <f t="shared" si="5"/>
        <v>17</v>
      </c>
      <c r="F70" s="7">
        <f t="shared" si="6"/>
        <v>1.6699623176510092E-2</v>
      </c>
      <c r="G70" t="str">
        <f t="shared" si="7"/>
        <v>Yes</v>
      </c>
    </row>
    <row r="71" spans="1:7" x14ac:dyDescent="0.35">
      <c r="A71">
        <v>2016</v>
      </c>
      <c r="B71" t="s">
        <v>75</v>
      </c>
      <c r="C71" s="4">
        <v>1411</v>
      </c>
      <c r="D71">
        <f t="shared" si="4"/>
        <v>7</v>
      </c>
      <c r="E71">
        <f t="shared" si="5"/>
        <v>17</v>
      </c>
      <c r="F71" s="7">
        <f t="shared" si="6"/>
        <v>1.052867216356378E-2</v>
      </c>
      <c r="G71" t="str">
        <f t="shared" si="7"/>
        <v>Yes</v>
      </c>
    </row>
    <row r="72" spans="1:7" hidden="1" x14ac:dyDescent="0.35">
      <c r="A72">
        <v>2016</v>
      </c>
      <c r="B72" t="s">
        <v>44</v>
      </c>
      <c r="C72" s="4">
        <v>1199</v>
      </c>
      <c r="D72">
        <f t="shared" si="4"/>
        <v>8</v>
      </c>
      <c r="E72">
        <f t="shared" si="5"/>
        <v>17</v>
      </c>
      <c r="F72" s="7">
        <f t="shared" si="6"/>
        <v>8.9467596910793572E-3</v>
      </c>
    </row>
    <row r="73" spans="1:7" hidden="1" x14ac:dyDescent="0.35">
      <c r="A73">
        <v>2016</v>
      </c>
      <c r="B73" t="s">
        <v>44</v>
      </c>
      <c r="C73" s="4">
        <v>1199</v>
      </c>
      <c r="D73">
        <f t="shared" si="4"/>
        <v>9</v>
      </c>
      <c r="E73">
        <f t="shared" si="5"/>
        <v>17</v>
      </c>
      <c r="F73" s="7">
        <f t="shared" si="6"/>
        <v>8.9467596910793572E-3</v>
      </c>
    </row>
    <row r="74" spans="1:7" x14ac:dyDescent="0.35">
      <c r="A74">
        <v>2016</v>
      </c>
      <c r="B74" t="s">
        <v>76</v>
      </c>
      <c r="C74" s="4">
        <v>1140</v>
      </c>
      <c r="D74">
        <f t="shared" si="4"/>
        <v>10</v>
      </c>
      <c r="E74">
        <f t="shared" si="5"/>
        <v>17</v>
      </c>
      <c r="F74" s="7">
        <f t="shared" si="6"/>
        <v>8.5065104652464283E-3</v>
      </c>
      <c r="G74" t="str">
        <f t="shared" ref="G74:G88" si="8">IF(F74&lt;$H$2,"Yes","No")</f>
        <v>Yes</v>
      </c>
    </row>
    <row r="75" spans="1:7" x14ac:dyDescent="0.35">
      <c r="A75">
        <v>2016</v>
      </c>
      <c r="B75" t="s">
        <v>78</v>
      </c>
      <c r="C75" s="4">
        <v>783</v>
      </c>
      <c r="D75">
        <f t="shared" si="4"/>
        <v>11</v>
      </c>
      <c r="E75">
        <f t="shared" si="5"/>
        <v>17</v>
      </c>
      <c r="F75" s="7">
        <f t="shared" si="6"/>
        <v>5.8426295563929415E-3</v>
      </c>
      <c r="G75" t="str">
        <f t="shared" si="8"/>
        <v>Yes</v>
      </c>
    </row>
    <row r="76" spans="1:7" x14ac:dyDescent="0.35">
      <c r="A76">
        <v>2016</v>
      </c>
      <c r="B76" t="s">
        <v>81</v>
      </c>
      <c r="C76" s="4">
        <v>708</v>
      </c>
      <c r="D76">
        <f t="shared" si="4"/>
        <v>12</v>
      </c>
      <c r="E76">
        <f t="shared" si="5"/>
        <v>17</v>
      </c>
      <c r="F76" s="7">
        <f t="shared" si="6"/>
        <v>5.2829907099951499E-3</v>
      </c>
      <c r="G76" t="str">
        <f t="shared" si="8"/>
        <v>Yes</v>
      </c>
    </row>
    <row r="77" spans="1:7" x14ac:dyDescent="0.35">
      <c r="A77">
        <v>2016</v>
      </c>
      <c r="B77" t="s">
        <v>84</v>
      </c>
      <c r="C77" s="4">
        <v>634</v>
      </c>
      <c r="D77">
        <f t="shared" si="4"/>
        <v>13</v>
      </c>
      <c r="E77">
        <f t="shared" si="5"/>
        <v>17</v>
      </c>
      <c r="F77" s="7">
        <f t="shared" si="6"/>
        <v>4.7308137148826621E-3</v>
      </c>
      <c r="G77" t="str">
        <f t="shared" si="8"/>
        <v>Yes</v>
      </c>
    </row>
    <row r="78" spans="1:7" x14ac:dyDescent="0.35">
      <c r="A78">
        <v>2016</v>
      </c>
      <c r="B78" t="s">
        <v>86</v>
      </c>
      <c r="C78" s="4">
        <v>594</v>
      </c>
      <c r="D78">
        <f t="shared" si="4"/>
        <v>14</v>
      </c>
      <c r="E78">
        <f t="shared" si="5"/>
        <v>17</v>
      </c>
      <c r="F78" s="7">
        <f t="shared" si="6"/>
        <v>4.4323396634705073E-3</v>
      </c>
      <c r="G78" t="str">
        <f t="shared" si="8"/>
        <v>Yes</v>
      </c>
    </row>
    <row r="79" spans="1:7" x14ac:dyDescent="0.35">
      <c r="A79">
        <v>2016</v>
      </c>
      <c r="B79" t="s">
        <v>88</v>
      </c>
      <c r="C79" s="4">
        <v>531</v>
      </c>
      <c r="D79">
        <f t="shared" si="4"/>
        <v>15</v>
      </c>
      <c r="E79">
        <f t="shared" si="5"/>
        <v>17</v>
      </c>
      <c r="F79" s="7">
        <f t="shared" si="6"/>
        <v>3.9622430324963622E-3</v>
      </c>
      <c r="G79" t="str">
        <f t="shared" si="8"/>
        <v>Yes</v>
      </c>
    </row>
    <row r="80" spans="1:7" x14ac:dyDescent="0.35">
      <c r="A80">
        <v>2016</v>
      </c>
      <c r="B80" t="s">
        <v>90</v>
      </c>
      <c r="C80" s="4">
        <v>484</v>
      </c>
      <c r="D80">
        <f t="shared" si="4"/>
        <v>16</v>
      </c>
      <c r="E80">
        <f t="shared" si="5"/>
        <v>17</v>
      </c>
      <c r="F80" s="7">
        <f t="shared" si="6"/>
        <v>3.6115360220870798E-3</v>
      </c>
      <c r="G80" t="str">
        <f t="shared" si="8"/>
        <v>Yes</v>
      </c>
    </row>
    <row r="81" spans="1:7" x14ac:dyDescent="0.35">
      <c r="A81">
        <v>2016</v>
      </c>
      <c r="B81" t="s">
        <v>91</v>
      </c>
      <c r="C81" s="4">
        <v>305</v>
      </c>
      <c r="D81">
        <f t="shared" si="4"/>
        <v>17</v>
      </c>
      <c r="E81">
        <f t="shared" si="5"/>
        <v>17</v>
      </c>
      <c r="F81" s="7">
        <f t="shared" si="6"/>
        <v>2.2758646420176845E-3</v>
      </c>
      <c r="G81" t="str">
        <f t="shared" si="8"/>
        <v>Yes</v>
      </c>
    </row>
    <row r="82" spans="1:7" hidden="1" x14ac:dyDescent="0.35">
      <c r="A82">
        <v>2021</v>
      </c>
      <c r="B82" t="s">
        <v>25</v>
      </c>
      <c r="C82" s="4">
        <v>60815</v>
      </c>
      <c r="D82">
        <f t="shared" si="4"/>
        <v>1</v>
      </c>
      <c r="E82">
        <f t="shared" si="5"/>
        <v>15</v>
      </c>
      <c r="F82" s="7">
        <f t="shared" si="6"/>
        <v>0.41052937126193145</v>
      </c>
      <c r="G82" t="str">
        <f t="shared" si="8"/>
        <v>No</v>
      </c>
    </row>
    <row r="83" spans="1:7" hidden="1" x14ac:dyDescent="0.35">
      <c r="A83">
        <v>2021</v>
      </c>
      <c r="B83" t="s">
        <v>29</v>
      </c>
      <c r="C83" s="4">
        <v>53713</v>
      </c>
      <c r="D83">
        <f t="shared" si="4"/>
        <v>2</v>
      </c>
      <c r="E83">
        <f t="shared" si="5"/>
        <v>15</v>
      </c>
      <c r="F83" s="7">
        <f t="shared" si="6"/>
        <v>0.36258758724972662</v>
      </c>
      <c r="G83" t="str">
        <f t="shared" si="8"/>
        <v>No</v>
      </c>
    </row>
    <row r="84" spans="1:7" x14ac:dyDescent="0.35">
      <c r="A84">
        <v>2021</v>
      </c>
      <c r="B84" t="s">
        <v>33</v>
      </c>
      <c r="C84" s="4">
        <v>16871</v>
      </c>
      <c r="D84">
        <f t="shared" si="4"/>
        <v>3</v>
      </c>
      <c r="E84">
        <f t="shared" si="5"/>
        <v>15</v>
      </c>
      <c r="F84" s="7">
        <f t="shared" si="6"/>
        <v>0.11388705126301152</v>
      </c>
      <c r="G84" t="str">
        <f t="shared" si="8"/>
        <v>Yes</v>
      </c>
    </row>
    <row r="85" spans="1:7" x14ac:dyDescent="0.35">
      <c r="A85">
        <v>2021</v>
      </c>
      <c r="B85" t="s">
        <v>36</v>
      </c>
      <c r="C85" s="4">
        <v>2908</v>
      </c>
      <c r="D85">
        <f t="shared" si="4"/>
        <v>4</v>
      </c>
      <c r="E85">
        <f t="shared" si="5"/>
        <v>15</v>
      </c>
      <c r="F85" s="7">
        <f t="shared" si="6"/>
        <v>1.9630344678610485E-2</v>
      </c>
      <c r="G85" t="str">
        <f t="shared" si="8"/>
        <v>Yes</v>
      </c>
    </row>
    <row r="86" spans="1:7" x14ac:dyDescent="0.35">
      <c r="A86">
        <v>2021</v>
      </c>
      <c r="B86" t="s">
        <v>39</v>
      </c>
      <c r="C86" s="4">
        <v>2549</v>
      </c>
      <c r="D86">
        <f t="shared" si="4"/>
        <v>5</v>
      </c>
      <c r="E86">
        <f t="shared" si="5"/>
        <v>15</v>
      </c>
      <c r="F86" s="7">
        <f t="shared" si="6"/>
        <v>1.7206928674614212E-2</v>
      </c>
      <c r="G86" t="str">
        <f t="shared" si="8"/>
        <v>Yes</v>
      </c>
    </row>
    <row r="87" spans="1:7" x14ac:dyDescent="0.35">
      <c r="A87">
        <v>2021</v>
      </c>
      <c r="B87" t="s">
        <v>40</v>
      </c>
      <c r="C87" s="4">
        <v>2385</v>
      </c>
      <c r="D87">
        <f t="shared" si="4"/>
        <v>6</v>
      </c>
      <c r="E87">
        <f t="shared" si="5"/>
        <v>15</v>
      </c>
      <c r="F87" s="7">
        <f t="shared" si="6"/>
        <v>1.6099852839919535E-2</v>
      </c>
      <c r="G87" t="str">
        <f t="shared" si="8"/>
        <v>Yes</v>
      </c>
    </row>
    <row r="88" spans="1:7" x14ac:dyDescent="0.35">
      <c r="A88">
        <v>2021</v>
      </c>
      <c r="B88" t="s">
        <v>42</v>
      </c>
      <c r="C88" s="4">
        <v>2081</v>
      </c>
      <c r="D88">
        <f t="shared" si="4"/>
        <v>7</v>
      </c>
      <c r="E88">
        <f t="shared" si="5"/>
        <v>15</v>
      </c>
      <c r="F88" s="7">
        <f t="shared" si="6"/>
        <v>1.4047712268290378E-2</v>
      </c>
      <c r="G88" t="str">
        <f t="shared" si="8"/>
        <v>Yes</v>
      </c>
    </row>
    <row r="89" spans="1:7" hidden="1" x14ac:dyDescent="0.35">
      <c r="A89">
        <v>2021</v>
      </c>
      <c r="B89" t="s">
        <v>44</v>
      </c>
      <c r="C89" s="4">
        <v>1324</v>
      </c>
      <c r="D89">
        <f t="shared" si="4"/>
        <v>8</v>
      </c>
      <c r="E89">
        <f t="shared" si="5"/>
        <v>15</v>
      </c>
      <c r="F89" s="7">
        <f t="shared" si="6"/>
        <v>8.9376122264375104E-3</v>
      </c>
    </row>
    <row r="90" spans="1:7" x14ac:dyDescent="0.35">
      <c r="A90">
        <v>2021</v>
      </c>
      <c r="B90" t="s">
        <v>46</v>
      </c>
      <c r="C90" s="4">
        <v>1245</v>
      </c>
      <c r="D90">
        <f t="shared" si="4"/>
        <v>9</v>
      </c>
      <c r="E90">
        <f t="shared" si="5"/>
        <v>15</v>
      </c>
      <c r="F90" s="7">
        <f t="shared" si="6"/>
        <v>8.4043256963101977E-3</v>
      </c>
      <c r="G90" t="str">
        <f t="shared" ref="G90:G96" si="9">IF(F90&lt;$H$2,"Yes","No")</f>
        <v>Yes</v>
      </c>
    </row>
    <row r="91" spans="1:7" x14ac:dyDescent="0.35">
      <c r="A91">
        <v>2021</v>
      </c>
      <c r="B91" t="s">
        <v>49</v>
      </c>
      <c r="C91" s="4">
        <v>972</v>
      </c>
      <c r="D91">
        <f t="shared" si="4"/>
        <v>10</v>
      </c>
      <c r="E91">
        <f t="shared" si="5"/>
        <v>15</v>
      </c>
      <c r="F91" s="7">
        <f t="shared" si="6"/>
        <v>6.5614494592879614E-3</v>
      </c>
      <c r="G91" t="str">
        <f t="shared" si="9"/>
        <v>Yes</v>
      </c>
    </row>
    <row r="92" spans="1:7" x14ac:dyDescent="0.35">
      <c r="A92">
        <v>2021</v>
      </c>
      <c r="B92" t="s">
        <v>50</v>
      </c>
      <c r="C92" s="4">
        <v>837</v>
      </c>
      <c r="D92">
        <f t="shared" si="4"/>
        <v>11</v>
      </c>
      <c r="E92">
        <f t="shared" si="5"/>
        <v>15</v>
      </c>
      <c r="F92" s="7">
        <f t="shared" si="6"/>
        <v>5.6501370343868557E-3</v>
      </c>
      <c r="G92" t="str">
        <f t="shared" si="9"/>
        <v>Yes</v>
      </c>
    </row>
    <row r="93" spans="1:7" x14ac:dyDescent="0.35">
      <c r="A93">
        <v>2021</v>
      </c>
      <c r="B93" t="s">
        <v>52</v>
      </c>
      <c r="C93" s="4">
        <v>837</v>
      </c>
      <c r="D93">
        <f t="shared" si="4"/>
        <v>12</v>
      </c>
      <c r="E93">
        <f t="shared" si="5"/>
        <v>15</v>
      </c>
      <c r="F93" s="7">
        <f t="shared" si="6"/>
        <v>5.6501370343868557E-3</v>
      </c>
      <c r="G93" t="str">
        <f t="shared" si="9"/>
        <v>Yes</v>
      </c>
    </row>
    <row r="94" spans="1:7" x14ac:dyDescent="0.35">
      <c r="A94">
        <v>2021</v>
      </c>
      <c r="B94" t="s">
        <v>54</v>
      </c>
      <c r="C94" s="4">
        <v>686</v>
      </c>
      <c r="D94">
        <f t="shared" si="4"/>
        <v>13</v>
      </c>
      <c r="E94">
        <f t="shared" si="5"/>
        <v>15</v>
      </c>
      <c r="F94" s="7">
        <f t="shared" si="6"/>
        <v>4.6308172109789519E-3</v>
      </c>
      <c r="G94" t="str">
        <f t="shared" si="9"/>
        <v>Yes</v>
      </c>
    </row>
    <row r="95" spans="1:7" x14ac:dyDescent="0.35">
      <c r="A95">
        <v>2021</v>
      </c>
      <c r="B95" t="s">
        <v>56</v>
      </c>
      <c r="C95" s="4">
        <v>488</v>
      </c>
      <c r="D95">
        <f t="shared" si="4"/>
        <v>14</v>
      </c>
      <c r="E95">
        <f t="shared" si="5"/>
        <v>15</v>
      </c>
      <c r="F95" s="7">
        <f t="shared" si="6"/>
        <v>3.2942256544573304E-3</v>
      </c>
      <c r="G95" t="str">
        <f t="shared" si="9"/>
        <v>Yes</v>
      </c>
    </row>
    <row r="96" spans="1:7" x14ac:dyDescent="0.35">
      <c r="A96">
        <v>2021</v>
      </c>
      <c r="B96" t="s">
        <v>59</v>
      </c>
      <c r="C96" s="4">
        <v>427</v>
      </c>
      <c r="D96">
        <f t="shared" si="4"/>
        <v>15</v>
      </c>
      <c r="E96">
        <f t="shared" si="5"/>
        <v>15</v>
      </c>
      <c r="F96" s="7">
        <f t="shared" si="6"/>
        <v>2.8824474476501641E-3</v>
      </c>
      <c r="G96" t="str">
        <f t="shared" si="9"/>
        <v>Yes</v>
      </c>
    </row>
  </sheetData>
  <autoFilter ref="A1:H96" xr:uid="{0548147D-24E7-4E31-B312-3287694E4E99}">
    <filterColumn colId="1">
      <customFilters>
        <customFilter operator="notEqual" val="*NOTA*"/>
      </customFilters>
    </filterColumn>
    <filterColumn colId="6">
      <filters>
        <filter val="Ye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8F84-2558-4DF7-B4B5-6CDAAFF23FF7}">
  <dimension ref="A1:E96"/>
  <sheetViews>
    <sheetView workbookViewId="0">
      <selection activeCell="F1" sqref="F1"/>
    </sheetView>
  </sheetViews>
  <sheetFormatPr defaultRowHeight="14.5" x14ac:dyDescent="0.35"/>
  <cols>
    <col min="2" max="2" width="34.90625" bestFit="1" customWidth="1"/>
  </cols>
  <sheetData>
    <row r="1" spans="1:5" x14ac:dyDescent="0.35">
      <c r="A1" t="s">
        <v>2</v>
      </c>
      <c r="B1" t="s">
        <v>4</v>
      </c>
      <c r="C1" s="4" t="s">
        <v>9</v>
      </c>
      <c r="D1" t="s">
        <v>175</v>
      </c>
      <c r="E1" t="s">
        <v>176</v>
      </c>
    </row>
    <row r="2" spans="1:5" x14ac:dyDescent="0.35">
      <c r="A2">
        <v>1951</v>
      </c>
      <c r="B2" t="s">
        <v>12</v>
      </c>
      <c r="C2" s="4">
        <v>10409</v>
      </c>
      <c r="D2">
        <f>IF(A2=A1, D1+1, 1)</f>
        <v>1</v>
      </c>
      <c r="E2">
        <f>IF(A2=A1, E1, COUNTIF(A:A, A2))</f>
        <v>3</v>
      </c>
    </row>
    <row r="3" spans="1:5" x14ac:dyDescent="0.35">
      <c r="A3">
        <v>1951</v>
      </c>
      <c r="B3" t="s">
        <v>16</v>
      </c>
      <c r="C3" s="4">
        <v>9709</v>
      </c>
      <c r="D3">
        <f t="shared" ref="D3:D66" si="0">IF(A3=A2, D2+1, 1)</f>
        <v>2</v>
      </c>
      <c r="E3">
        <f t="shared" ref="E3:E66" si="1">IF(A3=A2, E2, COUNTIF(A:A, A3))</f>
        <v>3</v>
      </c>
    </row>
    <row r="4" spans="1:5" x14ac:dyDescent="0.35">
      <c r="A4">
        <v>1951</v>
      </c>
      <c r="B4" t="s">
        <v>18</v>
      </c>
      <c r="C4" s="4">
        <v>2287</v>
      </c>
      <c r="D4">
        <f t="shared" si="0"/>
        <v>3</v>
      </c>
      <c r="E4">
        <f t="shared" si="1"/>
        <v>3</v>
      </c>
    </row>
    <row r="5" spans="1:5" x14ac:dyDescent="0.35">
      <c r="A5">
        <v>1962</v>
      </c>
      <c r="B5" t="s">
        <v>21</v>
      </c>
      <c r="C5" s="4">
        <v>17169</v>
      </c>
      <c r="D5">
        <f t="shared" si="0"/>
        <v>1</v>
      </c>
      <c r="E5">
        <f t="shared" si="1"/>
        <v>3</v>
      </c>
    </row>
    <row r="6" spans="1:5" x14ac:dyDescent="0.35">
      <c r="A6">
        <v>1962</v>
      </c>
      <c r="B6" t="s">
        <v>22</v>
      </c>
      <c r="C6" s="4">
        <v>8298</v>
      </c>
      <c r="D6">
        <f t="shared" si="0"/>
        <v>2</v>
      </c>
      <c r="E6">
        <f t="shared" si="1"/>
        <v>3</v>
      </c>
    </row>
    <row r="7" spans="1:5" x14ac:dyDescent="0.35">
      <c r="A7">
        <v>1962</v>
      </c>
      <c r="B7" t="s">
        <v>23</v>
      </c>
      <c r="C7" s="4">
        <v>843</v>
      </c>
      <c r="D7">
        <f t="shared" si="0"/>
        <v>3</v>
      </c>
      <c r="E7">
        <f t="shared" si="1"/>
        <v>3</v>
      </c>
    </row>
    <row r="8" spans="1:5" x14ac:dyDescent="0.35">
      <c r="A8">
        <v>1967</v>
      </c>
      <c r="B8" t="s">
        <v>158</v>
      </c>
      <c r="C8" s="4">
        <v>5031</v>
      </c>
      <c r="D8">
        <f t="shared" si="0"/>
        <v>1</v>
      </c>
      <c r="E8">
        <f t="shared" si="1"/>
        <v>5</v>
      </c>
    </row>
    <row r="9" spans="1:5" x14ac:dyDescent="0.35">
      <c r="A9">
        <v>1967</v>
      </c>
      <c r="B9" t="s">
        <v>159</v>
      </c>
      <c r="C9" s="4">
        <v>4430</v>
      </c>
      <c r="D9">
        <f t="shared" si="0"/>
        <v>2</v>
      </c>
      <c r="E9">
        <f t="shared" si="1"/>
        <v>5</v>
      </c>
    </row>
    <row r="10" spans="1:5" x14ac:dyDescent="0.35">
      <c r="A10">
        <v>1967</v>
      </c>
      <c r="B10" t="s">
        <v>160</v>
      </c>
      <c r="C10" s="4">
        <v>4206</v>
      </c>
      <c r="D10">
        <f t="shared" si="0"/>
        <v>3</v>
      </c>
      <c r="E10">
        <f t="shared" si="1"/>
        <v>5</v>
      </c>
    </row>
    <row r="11" spans="1:5" x14ac:dyDescent="0.35">
      <c r="A11">
        <v>1967</v>
      </c>
      <c r="B11" t="s">
        <v>162</v>
      </c>
      <c r="C11" s="4">
        <v>4066</v>
      </c>
      <c r="D11">
        <f t="shared" si="0"/>
        <v>4</v>
      </c>
      <c r="E11">
        <f t="shared" si="1"/>
        <v>5</v>
      </c>
    </row>
    <row r="12" spans="1:5" x14ac:dyDescent="0.35">
      <c r="A12">
        <v>1967</v>
      </c>
      <c r="B12" t="s">
        <v>163</v>
      </c>
      <c r="C12" s="4">
        <v>2318</v>
      </c>
      <c r="D12">
        <f t="shared" si="0"/>
        <v>5</v>
      </c>
      <c r="E12">
        <f t="shared" si="1"/>
        <v>5</v>
      </c>
    </row>
    <row r="13" spans="1:5" x14ac:dyDescent="0.35">
      <c r="A13">
        <v>1972</v>
      </c>
      <c r="B13" t="s">
        <v>149</v>
      </c>
      <c r="C13" s="4">
        <v>11360</v>
      </c>
      <c r="D13">
        <f t="shared" si="0"/>
        <v>1</v>
      </c>
      <c r="E13">
        <f t="shared" si="1"/>
        <v>8</v>
      </c>
    </row>
    <row r="14" spans="1:5" x14ac:dyDescent="0.35">
      <c r="A14">
        <v>1972</v>
      </c>
      <c r="B14" t="s">
        <v>150</v>
      </c>
      <c r="C14" s="4">
        <v>4890</v>
      </c>
      <c r="D14">
        <f t="shared" si="0"/>
        <v>2</v>
      </c>
      <c r="E14">
        <f t="shared" si="1"/>
        <v>8</v>
      </c>
    </row>
    <row r="15" spans="1:5" x14ac:dyDescent="0.35">
      <c r="A15">
        <v>1972</v>
      </c>
      <c r="B15" t="s">
        <v>151</v>
      </c>
      <c r="C15" s="4">
        <v>3652</v>
      </c>
      <c r="D15">
        <f t="shared" si="0"/>
        <v>3</v>
      </c>
      <c r="E15">
        <f t="shared" si="1"/>
        <v>8</v>
      </c>
    </row>
    <row r="16" spans="1:5" x14ac:dyDescent="0.35">
      <c r="A16">
        <v>1972</v>
      </c>
      <c r="B16" t="s">
        <v>153</v>
      </c>
      <c r="C16" s="4">
        <v>3488</v>
      </c>
      <c r="D16">
        <f t="shared" si="0"/>
        <v>4</v>
      </c>
      <c r="E16">
        <f t="shared" si="1"/>
        <v>8</v>
      </c>
    </row>
    <row r="17" spans="1:5" x14ac:dyDescent="0.35">
      <c r="A17">
        <v>1972</v>
      </c>
      <c r="B17" t="s">
        <v>154</v>
      </c>
      <c r="C17" s="4">
        <v>2764</v>
      </c>
      <c r="D17">
        <f t="shared" si="0"/>
        <v>5</v>
      </c>
      <c r="E17">
        <f t="shared" si="1"/>
        <v>8</v>
      </c>
    </row>
    <row r="18" spans="1:5" x14ac:dyDescent="0.35">
      <c r="A18">
        <v>1972</v>
      </c>
      <c r="B18" t="s">
        <v>155</v>
      </c>
      <c r="C18" s="4">
        <v>2647</v>
      </c>
      <c r="D18">
        <f t="shared" si="0"/>
        <v>6</v>
      </c>
      <c r="E18">
        <f t="shared" si="1"/>
        <v>8</v>
      </c>
    </row>
    <row r="19" spans="1:5" x14ac:dyDescent="0.35">
      <c r="A19">
        <v>1972</v>
      </c>
      <c r="B19" t="s">
        <v>156</v>
      </c>
      <c r="C19" s="4">
        <v>2017</v>
      </c>
      <c r="D19">
        <f t="shared" si="0"/>
        <v>7</v>
      </c>
      <c r="E19">
        <f t="shared" si="1"/>
        <v>8</v>
      </c>
    </row>
    <row r="20" spans="1:5" x14ac:dyDescent="0.35">
      <c r="A20">
        <v>1972</v>
      </c>
      <c r="B20" t="s">
        <v>157</v>
      </c>
      <c r="C20" s="4">
        <v>1061</v>
      </c>
      <c r="D20">
        <f t="shared" si="0"/>
        <v>8</v>
      </c>
      <c r="E20">
        <f t="shared" si="1"/>
        <v>8</v>
      </c>
    </row>
    <row r="21" spans="1:5" x14ac:dyDescent="0.35">
      <c r="A21">
        <v>1978</v>
      </c>
      <c r="B21" t="s">
        <v>143</v>
      </c>
      <c r="C21" s="4">
        <v>25595</v>
      </c>
      <c r="D21">
        <f t="shared" si="0"/>
        <v>1</v>
      </c>
      <c r="E21">
        <f t="shared" si="1"/>
        <v>5</v>
      </c>
    </row>
    <row r="22" spans="1:5" x14ac:dyDescent="0.35">
      <c r="A22">
        <v>1978</v>
      </c>
      <c r="B22" t="s">
        <v>144</v>
      </c>
      <c r="C22" s="4">
        <v>9167</v>
      </c>
      <c r="D22">
        <f t="shared" si="0"/>
        <v>2</v>
      </c>
      <c r="E22">
        <f t="shared" si="1"/>
        <v>5</v>
      </c>
    </row>
    <row r="23" spans="1:5" x14ac:dyDescent="0.35">
      <c r="A23">
        <v>1978</v>
      </c>
      <c r="B23" t="s">
        <v>145</v>
      </c>
      <c r="C23" s="4">
        <v>4873</v>
      </c>
      <c r="D23">
        <f t="shared" si="0"/>
        <v>3</v>
      </c>
      <c r="E23">
        <f t="shared" si="1"/>
        <v>5</v>
      </c>
    </row>
    <row r="24" spans="1:5" x14ac:dyDescent="0.35">
      <c r="A24">
        <v>1978</v>
      </c>
      <c r="B24" t="s">
        <v>135</v>
      </c>
      <c r="C24" s="4">
        <v>4136</v>
      </c>
      <c r="D24">
        <f t="shared" si="0"/>
        <v>4</v>
      </c>
      <c r="E24">
        <f t="shared" si="1"/>
        <v>5</v>
      </c>
    </row>
    <row r="25" spans="1:5" x14ac:dyDescent="0.35">
      <c r="A25">
        <v>1978</v>
      </c>
      <c r="B25" t="s">
        <v>146</v>
      </c>
      <c r="C25" s="4">
        <v>2623</v>
      </c>
      <c r="D25">
        <f t="shared" si="0"/>
        <v>5</v>
      </c>
      <c r="E25">
        <f t="shared" si="1"/>
        <v>5</v>
      </c>
    </row>
    <row r="26" spans="1:5" x14ac:dyDescent="0.35">
      <c r="A26">
        <v>1985</v>
      </c>
      <c r="B26" t="s">
        <v>131</v>
      </c>
      <c r="C26" s="4">
        <v>22187</v>
      </c>
      <c r="D26">
        <f t="shared" si="0"/>
        <v>1</v>
      </c>
      <c r="E26">
        <f t="shared" si="1"/>
        <v>9</v>
      </c>
    </row>
    <row r="27" spans="1:5" x14ac:dyDescent="0.35">
      <c r="A27">
        <v>1985</v>
      </c>
      <c r="B27" t="s">
        <v>132</v>
      </c>
      <c r="C27" s="4">
        <v>15294</v>
      </c>
      <c r="D27">
        <f t="shared" si="0"/>
        <v>2</v>
      </c>
      <c r="E27">
        <f t="shared" si="1"/>
        <v>9</v>
      </c>
    </row>
    <row r="28" spans="1:5" x14ac:dyDescent="0.35">
      <c r="A28">
        <v>1985</v>
      </c>
      <c r="B28" t="s">
        <v>133</v>
      </c>
      <c r="C28" s="4">
        <v>10409</v>
      </c>
      <c r="D28">
        <f t="shared" si="0"/>
        <v>3</v>
      </c>
      <c r="E28">
        <f t="shared" si="1"/>
        <v>9</v>
      </c>
    </row>
    <row r="29" spans="1:5" x14ac:dyDescent="0.35">
      <c r="A29">
        <v>1985</v>
      </c>
      <c r="B29" t="s">
        <v>135</v>
      </c>
      <c r="C29" s="4">
        <v>2061</v>
      </c>
      <c r="D29">
        <f t="shared" si="0"/>
        <v>4</v>
      </c>
      <c r="E29">
        <f t="shared" si="1"/>
        <v>9</v>
      </c>
    </row>
    <row r="30" spans="1:5" x14ac:dyDescent="0.35">
      <c r="A30">
        <v>1985</v>
      </c>
      <c r="B30" t="s">
        <v>136</v>
      </c>
      <c r="C30" s="4">
        <v>1989</v>
      </c>
      <c r="D30">
        <f t="shared" si="0"/>
        <v>5</v>
      </c>
      <c r="E30">
        <f t="shared" si="1"/>
        <v>9</v>
      </c>
    </row>
    <row r="31" spans="1:5" x14ac:dyDescent="0.35">
      <c r="A31">
        <v>1985</v>
      </c>
      <c r="B31" t="s">
        <v>138</v>
      </c>
      <c r="C31" s="4">
        <v>1618</v>
      </c>
      <c r="D31">
        <f t="shared" si="0"/>
        <v>6</v>
      </c>
      <c r="E31">
        <f t="shared" si="1"/>
        <v>9</v>
      </c>
    </row>
    <row r="32" spans="1:5" x14ac:dyDescent="0.35">
      <c r="A32">
        <v>1985</v>
      </c>
      <c r="B32" t="s">
        <v>140</v>
      </c>
      <c r="C32" s="4">
        <v>993</v>
      </c>
      <c r="D32">
        <f t="shared" si="0"/>
        <v>7</v>
      </c>
      <c r="E32">
        <f t="shared" si="1"/>
        <v>9</v>
      </c>
    </row>
    <row r="33" spans="1:5" x14ac:dyDescent="0.35">
      <c r="A33">
        <v>1985</v>
      </c>
      <c r="B33" t="s">
        <v>141</v>
      </c>
      <c r="C33" s="4">
        <v>752</v>
      </c>
      <c r="D33">
        <f t="shared" si="0"/>
        <v>8</v>
      </c>
      <c r="E33">
        <f t="shared" si="1"/>
        <v>9</v>
      </c>
    </row>
    <row r="34" spans="1:5" x14ac:dyDescent="0.35">
      <c r="A34">
        <v>1985</v>
      </c>
      <c r="B34" t="s">
        <v>142</v>
      </c>
      <c r="C34" s="4">
        <v>619</v>
      </c>
      <c r="D34">
        <f t="shared" si="0"/>
        <v>9</v>
      </c>
      <c r="E34">
        <f t="shared" si="1"/>
        <v>9</v>
      </c>
    </row>
    <row r="35" spans="1:5" x14ac:dyDescent="0.35">
      <c r="A35">
        <v>2001</v>
      </c>
      <c r="B35" t="s">
        <v>121</v>
      </c>
      <c r="C35" s="4">
        <v>27493</v>
      </c>
      <c r="D35">
        <f t="shared" si="0"/>
        <v>1</v>
      </c>
      <c r="E35">
        <f t="shared" si="1"/>
        <v>10</v>
      </c>
    </row>
    <row r="36" spans="1:5" x14ac:dyDescent="0.35">
      <c r="A36">
        <v>2001</v>
      </c>
      <c r="B36" t="s">
        <v>122</v>
      </c>
      <c r="C36" s="4">
        <v>24412</v>
      </c>
      <c r="D36">
        <f t="shared" si="0"/>
        <v>2</v>
      </c>
      <c r="E36">
        <f t="shared" si="1"/>
        <v>10</v>
      </c>
    </row>
    <row r="37" spans="1:5" x14ac:dyDescent="0.35">
      <c r="A37">
        <v>2001</v>
      </c>
      <c r="B37" t="s">
        <v>123</v>
      </c>
      <c r="C37" s="4">
        <v>17308</v>
      </c>
      <c r="D37">
        <f t="shared" si="0"/>
        <v>3</v>
      </c>
      <c r="E37">
        <f t="shared" si="1"/>
        <v>10</v>
      </c>
    </row>
    <row r="38" spans="1:5" x14ac:dyDescent="0.35">
      <c r="A38">
        <v>2001</v>
      </c>
      <c r="B38" t="s">
        <v>124</v>
      </c>
      <c r="C38" s="4">
        <v>16777</v>
      </c>
      <c r="D38">
        <f t="shared" si="0"/>
        <v>4</v>
      </c>
      <c r="E38">
        <f t="shared" si="1"/>
        <v>10</v>
      </c>
    </row>
    <row r="39" spans="1:5" x14ac:dyDescent="0.35">
      <c r="A39">
        <v>2001</v>
      </c>
      <c r="B39" t="s">
        <v>125</v>
      </c>
      <c r="C39" s="4">
        <v>2692</v>
      </c>
      <c r="D39">
        <f t="shared" si="0"/>
        <v>5</v>
      </c>
      <c r="E39">
        <f t="shared" si="1"/>
        <v>10</v>
      </c>
    </row>
    <row r="40" spans="1:5" x14ac:dyDescent="0.35">
      <c r="A40">
        <v>2001</v>
      </c>
      <c r="B40" t="s">
        <v>126</v>
      </c>
      <c r="C40" s="4">
        <v>1176</v>
      </c>
      <c r="D40">
        <f t="shared" si="0"/>
        <v>6</v>
      </c>
      <c r="E40">
        <f t="shared" si="1"/>
        <v>10</v>
      </c>
    </row>
    <row r="41" spans="1:5" x14ac:dyDescent="0.35">
      <c r="A41">
        <v>2001</v>
      </c>
      <c r="B41" t="s">
        <v>127</v>
      </c>
      <c r="C41" s="4">
        <v>839</v>
      </c>
      <c r="D41">
        <f t="shared" si="0"/>
        <v>7</v>
      </c>
      <c r="E41">
        <f t="shared" si="1"/>
        <v>10</v>
      </c>
    </row>
    <row r="42" spans="1:5" x14ac:dyDescent="0.35">
      <c r="A42">
        <v>2001</v>
      </c>
      <c r="B42" t="s">
        <v>128</v>
      </c>
      <c r="C42" s="4">
        <v>369</v>
      </c>
      <c r="D42">
        <f t="shared" si="0"/>
        <v>8</v>
      </c>
      <c r="E42">
        <f t="shared" si="1"/>
        <v>10</v>
      </c>
    </row>
    <row r="43" spans="1:5" x14ac:dyDescent="0.35">
      <c r="A43">
        <v>2001</v>
      </c>
      <c r="B43" t="s">
        <v>105</v>
      </c>
      <c r="C43" s="4">
        <v>316</v>
      </c>
      <c r="D43">
        <f t="shared" si="0"/>
        <v>9</v>
      </c>
      <c r="E43">
        <f t="shared" si="1"/>
        <v>10</v>
      </c>
    </row>
    <row r="44" spans="1:5" x14ac:dyDescent="0.35">
      <c r="A44">
        <v>2001</v>
      </c>
      <c r="B44" t="s">
        <v>129</v>
      </c>
      <c r="C44" s="4">
        <v>258</v>
      </c>
      <c r="D44">
        <f t="shared" si="0"/>
        <v>10</v>
      </c>
      <c r="E44">
        <f t="shared" si="1"/>
        <v>10</v>
      </c>
    </row>
    <row r="45" spans="1:5" x14ac:dyDescent="0.35">
      <c r="A45">
        <v>2006</v>
      </c>
      <c r="B45" t="s">
        <v>61</v>
      </c>
      <c r="C45" s="4">
        <v>27704</v>
      </c>
      <c r="D45">
        <f t="shared" si="0"/>
        <v>1</v>
      </c>
      <c r="E45">
        <f t="shared" si="1"/>
        <v>11</v>
      </c>
    </row>
    <row r="46" spans="1:5" x14ac:dyDescent="0.35">
      <c r="A46">
        <v>2006</v>
      </c>
      <c r="B46" t="s">
        <v>106</v>
      </c>
      <c r="C46" s="4">
        <v>23559</v>
      </c>
      <c r="D46">
        <f t="shared" si="0"/>
        <v>2</v>
      </c>
      <c r="E46">
        <f t="shared" si="1"/>
        <v>11</v>
      </c>
    </row>
    <row r="47" spans="1:5" x14ac:dyDescent="0.35">
      <c r="A47">
        <v>2006</v>
      </c>
      <c r="B47" t="s">
        <v>108</v>
      </c>
      <c r="C47" s="4">
        <v>21111</v>
      </c>
      <c r="D47">
        <f t="shared" si="0"/>
        <v>3</v>
      </c>
      <c r="E47">
        <f t="shared" si="1"/>
        <v>11</v>
      </c>
    </row>
    <row r="48" spans="1:5" x14ac:dyDescent="0.35">
      <c r="A48">
        <v>2006</v>
      </c>
      <c r="B48" t="s">
        <v>110</v>
      </c>
      <c r="C48" s="4">
        <v>8957</v>
      </c>
      <c r="D48">
        <f t="shared" si="0"/>
        <v>4</v>
      </c>
      <c r="E48">
        <f t="shared" si="1"/>
        <v>11</v>
      </c>
    </row>
    <row r="49" spans="1:5" x14ac:dyDescent="0.35">
      <c r="A49">
        <v>2006</v>
      </c>
      <c r="B49" t="s">
        <v>111</v>
      </c>
      <c r="C49" s="4">
        <v>7553</v>
      </c>
      <c r="D49">
        <f t="shared" si="0"/>
        <v>5</v>
      </c>
      <c r="E49">
        <f t="shared" si="1"/>
        <v>11</v>
      </c>
    </row>
    <row r="50" spans="1:5" x14ac:dyDescent="0.35">
      <c r="A50">
        <v>2006</v>
      </c>
      <c r="B50" t="s">
        <v>113</v>
      </c>
      <c r="C50" s="4">
        <v>6500</v>
      </c>
      <c r="D50">
        <f t="shared" si="0"/>
        <v>6</v>
      </c>
      <c r="E50">
        <f t="shared" si="1"/>
        <v>11</v>
      </c>
    </row>
    <row r="51" spans="1:5" x14ac:dyDescent="0.35">
      <c r="A51">
        <v>2006</v>
      </c>
      <c r="B51" t="s">
        <v>115</v>
      </c>
      <c r="C51" s="4">
        <v>4401</v>
      </c>
      <c r="D51">
        <f t="shared" si="0"/>
        <v>7</v>
      </c>
      <c r="E51">
        <f t="shared" si="1"/>
        <v>11</v>
      </c>
    </row>
    <row r="52" spans="1:5" x14ac:dyDescent="0.35">
      <c r="A52">
        <v>2006</v>
      </c>
      <c r="B52" t="s">
        <v>116</v>
      </c>
      <c r="C52" s="4">
        <v>3573</v>
      </c>
      <c r="D52">
        <f t="shared" si="0"/>
        <v>8</v>
      </c>
      <c r="E52">
        <f t="shared" si="1"/>
        <v>11</v>
      </c>
    </row>
    <row r="53" spans="1:5" x14ac:dyDescent="0.35">
      <c r="A53">
        <v>2006</v>
      </c>
      <c r="B53" t="s">
        <v>117</v>
      </c>
      <c r="C53" s="4">
        <v>1080</v>
      </c>
      <c r="D53">
        <f t="shared" si="0"/>
        <v>9</v>
      </c>
      <c r="E53">
        <f t="shared" si="1"/>
        <v>11</v>
      </c>
    </row>
    <row r="54" spans="1:5" x14ac:dyDescent="0.35">
      <c r="A54">
        <v>2006</v>
      </c>
      <c r="B54" t="s">
        <v>119</v>
      </c>
      <c r="C54" s="4">
        <v>808</v>
      </c>
      <c r="D54">
        <f t="shared" si="0"/>
        <v>10</v>
      </c>
      <c r="E54">
        <f t="shared" si="1"/>
        <v>11</v>
      </c>
    </row>
    <row r="55" spans="1:5" x14ac:dyDescent="0.35">
      <c r="A55">
        <v>2006</v>
      </c>
      <c r="B55" t="s">
        <v>120</v>
      </c>
      <c r="C55" s="4">
        <v>741</v>
      </c>
      <c r="D55">
        <f t="shared" si="0"/>
        <v>11</v>
      </c>
      <c r="E55">
        <f t="shared" si="1"/>
        <v>11</v>
      </c>
    </row>
    <row r="56" spans="1:5" x14ac:dyDescent="0.35">
      <c r="A56">
        <v>2011</v>
      </c>
      <c r="B56" t="s">
        <v>92</v>
      </c>
      <c r="C56" s="4">
        <v>42550</v>
      </c>
      <c r="D56">
        <f t="shared" si="0"/>
        <v>1</v>
      </c>
      <c r="E56">
        <f t="shared" si="1"/>
        <v>9</v>
      </c>
    </row>
    <row r="57" spans="1:5" x14ac:dyDescent="0.35">
      <c r="A57">
        <v>2011</v>
      </c>
      <c r="B57" t="s">
        <v>93</v>
      </c>
      <c r="C57" s="4">
        <v>39742</v>
      </c>
      <c r="D57">
        <f t="shared" si="0"/>
        <v>2</v>
      </c>
      <c r="E57">
        <f t="shared" si="1"/>
        <v>9</v>
      </c>
    </row>
    <row r="58" spans="1:5" x14ac:dyDescent="0.35">
      <c r="A58">
        <v>2011</v>
      </c>
      <c r="B58" t="s">
        <v>95</v>
      </c>
      <c r="C58" s="4">
        <v>15382</v>
      </c>
      <c r="D58">
        <f t="shared" si="0"/>
        <v>3</v>
      </c>
      <c r="E58">
        <f t="shared" si="1"/>
        <v>9</v>
      </c>
    </row>
    <row r="59" spans="1:5" x14ac:dyDescent="0.35">
      <c r="A59">
        <v>2011</v>
      </c>
      <c r="B59" t="s">
        <v>98</v>
      </c>
      <c r="C59" s="4">
        <v>10350</v>
      </c>
      <c r="D59">
        <f t="shared" si="0"/>
        <v>4</v>
      </c>
      <c r="E59">
        <f t="shared" si="1"/>
        <v>9</v>
      </c>
    </row>
    <row r="60" spans="1:5" x14ac:dyDescent="0.35">
      <c r="A60">
        <v>2011</v>
      </c>
      <c r="B60" t="s">
        <v>99</v>
      </c>
      <c r="C60" s="4">
        <v>2386</v>
      </c>
      <c r="D60">
        <f t="shared" si="0"/>
        <v>5</v>
      </c>
      <c r="E60">
        <f t="shared" si="1"/>
        <v>9</v>
      </c>
    </row>
    <row r="61" spans="1:5" x14ac:dyDescent="0.35">
      <c r="A61">
        <v>2011</v>
      </c>
      <c r="B61" t="s">
        <v>100</v>
      </c>
      <c r="C61" s="4">
        <v>1110</v>
      </c>
      <c r="D61">
        <f t="shared" si="0"/>
        <v>6</v>
      </c>
      <c r="E61">
        <f t="shared" si="1"/>
        <v>9</v>
      </c>
    </row>
    <row r="62" spans="1:5" x14ac:dyDescent="0.35">
      <c r="A62">
        <v>2011</v>
      </c>
      <c r="B62" t="s">
        <v>102</v>
      </c>
      <c r="C62" s="4">
        <v>1093</v>
      </c>
      <c r="D62">
        <f t="shared" si="0"/>
        <v>7</v>
      </c>
      <c r="E62">
        <f t="shared" si="1"/>
        <v>9</v>
      </c>
    </row>
    <row r="63" spans="1:5" x14ac:dyDescent="0.35">
      <c r="A63">
        <v>2011</v>
      </c>
      <c r="B63" t="s">
        <v>103</v>
      </c>
      <c r="C63" s="4">
        <v>661</v>
      </c>
      <c r="D63">
        <f t="shared" si="0"/>
        <v>8</v>
      </c>
      <c r="E63">
        <f t="shared" si="1"/>
        <v>9</v>
      </c>
    </row>
    <row r="64" spans="1:5" x14ac:dyDescent="0.35">
      <c r="A64">
        <v>2011</v>
      </c>
      <c r="B64" t="s">
        <v>105</v>
      </c>
      <c r="C64" s="4">
        <v>571</v>
      </c>
      <c r="D64">
        <f t="shared" si="0"/>
        <v>9</v>
      </c>
      <c r="E64">
        <f t="shared" si="1"/>
        <v>9</v>
      </c>
    </row>
    <row r="65" spans="1:5" x14ac:dyDescent="0.35">
      <c r="A65">
        <v>2016</v>
      </c>
      <c r="B65" t="s">
        <v>61</v>
      </c>
      <c r="C65" s="4">
        <v>47206</v>
      </c>
      <c r="D65">
        <f t="shared" si="0"/>
        <v>1</v>
      </c>
      <c r="E65">
        <f t="shared" si="1"/>
        <v>17</v>
      </c>
    </row>
    <row r="66" spans="1:5" x14ac:dyDescent="0.35">
      <c r="A66">
        <v>2016</v>
      </c>
      <c r="B66" t="s">
        <v>63</v>
      </c>
      <c r="C66" s="4">
        <v>29585</v>
      </c>
      <c r="D66">
        <f t="shared" si="0"/>
        <v>2</v>
      </c>
      <c r="E66">
        <f t="shared" si="1"/>
        <v>17</v>
      </c>
    </row>
    <row r="67" spans="1:5" x14ac:dyDescent="0.35">
      <c r="A67">
        <v>2016</v>
      </c>
      <c r="B67" t="s">
        <v>66</v>
      </c>
      <c r="C67" s="4">
        <v>24287</v>
      </c>
      <c r="D67">
        <f t="shared" ref="D67:D96" si="2">IF(A67=A66, D66+1, 1)</f>
        <v>3</v>
      </c>
      <c r="E67">
        <f t="shared" ref="E67:E96" si="3">IF(A67=A66, E66, COUNTIF(A:A, A67))</f>
        <v>17</v>
      </c>
    </row>
    <row r="68" spans="1:5" x14ac:dyDescent="0.35">
      <c r="A68">
        <v>2016</v>
      </c>
      <c r="B68" t="s">
        <v>69</v>
      </c>
      <c r="C68" s="4">
        <v>11344</v>
      </c>
      <c r="D68">
        <f t="shared" si="2"/>
        <v>4</v>
      </c>
      <c r="E68">
        <f t="shared" si="3"/>
        <v>17</v>
      </c>
    </row>
    <row r="69" spans="1:5" x14ac:dyDescent="0.35">
      <c r="A69">
        <v>2016</v>
      </c>
      <c r="B69" t="s">
        <v>71</v>
      </c>
      <c r="C69" s="4">
        <v>10367</v>
      </c>
      <c r="D69">
        <f t="shared" si="2"/>
        <v>5</v>
      </c>
      <c r="E69">
        <f t="shared" si="3"/>
        <v>17</v>
      </c>
    </row>
    <row r="70" spans="1:5" x14ac:dyDescent="0.35">
      <c r="A70">
        <v>2016</v>
      </c>
      <c r="B70" t="s">
        <v>73</v>
      </c>
      <c r="C70" s="4">
        <v>2238</v>
      </c>
      <c r="D70">
        <f t="shared" si="2"/>
        <v>6</v>
      </c>
      <c r="E70">
        <f t="shared" si="3"/>
        <v>17</v>
      </c>
    </row>
    <row r="71" spans="1:5" x14ac:dyDescent="0.35">
      <c r="A71">
        <v>2016</v>
      </c>
      <c r="B71" t="s">
        <v>75</v>
      </c>
      <c r="C71" s="4">
        <v>1411</v>
      </c>
      <c r="D71">
        <f t="shared" si="2"/>
        <v>7</v>
      </c>
      <c r="E71">
        <f t="shared" si="3"/>
        <v>17</v>
      </c>
    </row>
    <row r="72" spans="1:5" x14ac:dyDescent="0.35">
      <c r="A72">
        <v>2016</v>
      </c>
      <c r="B72" t="s">
        <v>44</v>
      </c>
      <c r="C72" s="4">
        <v>1199</v>
      </c>
      <c r="D72">
        <f t="shared" si="2"/>
        <v>8</v>
      </c>
      <c r="E72">
        <f t="shared" si="3"/>
        <v>17</v>
      </c>
    </row>
    <row r="73" spans="1:5" x14ac:dyDescent="0.35">
      <c r="A73">
        <v>2016</v>
      </c>
      <c r="B73" t="s">
        <v>44</v>
      </c>
      <c r="C73" s="4">
        <v>1199</v>
      </c>
      <c r="D73">
        <f t="shared" si="2"/>
        <v>9</v>
      </c>
      <c r="E73">
        <f t="shared" si="3"/>
        <v>17</v>
      </c>
    </row>
    <row r="74" spans="1:5" x14ac:dyDescent="0.35">
      <c r="A74">
        <v>2016</v>
      </c>
      <c r="B74" t="s">
        <v>76</v>
      </c>
      <c r="C74" s="4">
        <v>1140</v>
      </c>
      <c r="D74">
        <f t="shared" si="2"/>
        <v>10</v>
      </c>
      <c r="E74">
        <f t="shared" si="3"/>
        <v>17</v>
      </c>
    </row>
    <row r="75" spans="1:5" x14ac:dyDescent="0.35">
      <c r="A75">
        <v>2016</v>
      </c>
      <c r="B75" t="s">
        <v>78</v>
      </c>
      <c r="C75" s="4">
        <v>783</v>
      </c>
      <c r="D75">
        <f t="shared" si="2"/>
        <v>11</v>
      </c>
      <c r="E75">
        <f t="shared" si="3"/>
        <v>17</v>
      </c>
    </row>
    <row r="76" spans="1:5" x14ac:dyDescent="0.35">
      <c r="A76">
        <v>2016</v>
      </c>
      <c r="B76" t="s">
        <v>81</v>
      </c>
      <c r="C76" s="4">
        <v>708</v>
      </c>
      <c r="D76">
        <f t="shared" si="2"/>
        <v>12</v>
      </c>
      <c r="E76">
        <f t="shared" si="3"/>
        <v>17</v>
      </c>
    </row>
    <row r="77" spans="1:5" x14ac:dyDescent="0.35">
      <c r="A77">
        <v>2016</v>
      </c>
      <c r="B77" t="s">
        <v>84</v>
      </c>
      <c r="C77" s="4">
        <v>634</v>
      </c>
      <c r="D77">
        <f t="shared" si="2"/>
        <v>13</v>
      </c>
      <c r="E77">
        <f t="shared" si="3"/>
        <v>17</v>
      </c>
    </row>
    <row r="78" spans="1:5" x14ac:dyDescent="0.35">
      <c r="A78">
        <v>2016</v>
      </c>
      <c r="B78" t="s">
        <v>86</v>
      </c>
      <c r="C78" s="4">
        <v>594</v>
      </c>
      <c r="D78">
        <f t="shared" si="2"/>
        <v>14</v>
      </c>
      <c r="E78">
        <f t="shared" si="3"/>
        <v>17</v>
      </c>
    </row>
    <row r="79" spans="1:5" x14ac:dyDescent="0.35">
      <c r="A79">
        <v>2016</v>
      </c>
      <c r="B79" t="s">
        <v>88</v>
      </c>
      <c r="C79" s="4">
        <v>531</v>
      </c>
      <c r="D79">
        <f t="shared" si="2"/>
        <v>15</v>
      </c>
      <c r="E79">
        <f t="shared" si="3"/>
        <v>17</v>
      </c>
    </row>
    <row r="80" spans="1:5" x14ac:dyDescent="0.35">
      <c r="A80">
        <v>2016</v>
      </c>
      <c r="B80" t="s">
        <v>90</v>
      </c>
      <c r="C80" s="4">
        <v>484</v>
      </c>
      <c r="D80">
        <f t="shared" si="2"/>
        <v>16</v>
      </c>
      <c r="E80">
        <f t="shared" si="3"/>
        <v>17</v>
      </c>
    </row>
    <row r="81" spans="1:5" x14ac:dyDescent="0.35">
      <c r="A81">
        <v>2016</v>
      </c>
      <c r="B81" t="s">
        <v>91</v>
      </c>
      <c r="C81" s="4">
        <v>305</v>
      </c>
      <c r="D81">
        <f t="shared" si="2"/>
        <v>17</v>
      </c>
      <c r="E81">
        <f t="shared" si="3"/>
        <v>17</v>
      </c>
    </row>
    <row r="82" spans="1:5" x14ac:dyDescent="0.35">
      <c r="A82">
        <v>2021</v>
      </c>
      <c r="B82" t="s">
        <v>25</v>
      </c>
      <c r="C82" s="4">
        <v>60815</v>
      </c>
      <c r="D82">
        <f t="shared" si="2"/>
        <v>1</v>
      </c>
      <c r="E82">
        <f t="shared" si="3"/>
        <v>15</v>
      </c>
    </row>
    <row r="83" spans="1:5" x14ac:dyDescent="0.35">
      <c r="A83">
        <v>2021</v>
      </c>
      <c r="B83" t="s">
        <v>29</v>
      </c>
      <c r="C83" s="4">
        <v>53713</v>
      </c>
      <c r="D83">
        <f t="shared" si="2"/>
        <v>2</v>
      </c>
      <c r="E83">
        <f t="shared" si="3"/>
        <v>15</v>
      </c>
    </row>
    <row r="84" spans="1:5" x14ac:dyDescent="0.35">
      <c r="A84">
        <v>2021</v>
      </c>
      <c r="B84" t="s">
        <v>33</v>
      </c>
      <c r="C84" s="4">
        <v>16871</v>
      </c>
      <c r="D84">
        <f t="shared" si="2"/>
        <v>3</v>
      </c>
      <c r="E84">
        <f t="shared" si="3"/>
        <v>15</v>
      </c>
    </row>
    <row r="85" spans="1:5" x14ac:dyDescent="0.35">
      <c r="A85">
        <v>2021</v>
      </c>
      <c r="B85" t="s">
        <v>36</v>
      </c>
      <c r="C85" s="4">
        <v>2908</v>
      </c>
      <c r="D85">
        <f t="shared" si="2"/>
        <v>4</v>
      </c>
      <c r="E85">
        <f t="shared" si="3"/>
        <v>15</v>
      </c>
    </row>
    <row r="86" spans="1:5" x14ac:dyDescent="0.35">
      <c r="A86">
        <v>2021</v>
      </c>
      <c r="B86" t="s">
        <v>39</v>
      </c>
      <c r="C86" s="4">
        <v>2549</v>
      </c>
      <c r="D86">
        <f t="shared" si="2"/>
        <v>5</v>
      </c>
      <c r="E86">
        <f t="shared" si="3"/>
        <v>15</v>
      </c>
    </row>
    <row r="87" spans="1:5" x14ac:dyDescent="0.35">
      <c r="A87">
        <v>2021</v>
      </c>
      <c r="B87" t="s">
        <v>40</v>
      </c>
      <c r="C87" s="4">
        <v>2385</v>
      </c>
      <c r="D87">
        <f t="shared" si="2"/>
        <v>6</v>
      </c>
      <c r="E87">
        <f t="shared" si="3"/>
        <v>15</v>
      </c>
    </row>
    <row r="88" spans="1:5" x14ac:dyDescent="0.35">
      <c r="A88">
        <v>2021</v>
      </c>
      <c r="B88" t="s">
        <v>42</v>
      </c>
      <c r="C88" s="4">
        <v>2081</v>
      </c>
      <c r="D88">
        <f t="shared" si="2"/>
        <v>7</v>
      </c>
      <c r="E88">
        <f t="shared" si="3"/>
        <v>15</v>
      </c>
    </row>
    <row r="89" spans="1:5" x14ac:dyDescent="0.35">
      <c r="A89">
        <v>2021</v>
      </c>
      <c r="B89" t="s">
        <v>44</v>
      </c>
      <c r="C89" s="4">
        <v>1324</v>
      </c>
      <c r="D89">
        <f t="shared" si="2"/>
        <v>8</v>
      </c>
      <c r="E89">
        <f t="shared" si="3"/>
        <v>15</v>
      </c>
    </row>
    <row r="90" spans="1:5" x14ac:dyDescent="0.35">
      <c r="A90">
        <v>2021</v>
      </c>
      <c r="B90" t="s">
        <v>46</v>
      </c>
      <c r="C90" s="4">
        <v>1245</v>
      </c>
      <c r="D90">
        <f t="shared" si="2"/>
        <v>9</v>
      </c>
      <c r="E90">
        <f t="shared" si="3"/>
        <v>15</v>
      </c>
    </row>
    <row r="91" spans="1:5" x14ac:dyDescent="0.35">
      <c r="A91">
        <v>2021</v>
      </c>
      <c r="B91" t="s">
        <v>49</v>
      </c>
      <c r="C91" s="4">
        <v>972</v>
      </c>
      <c r="D91">
        <f t="shared" si="2"/>
        <v>10</v>
      </c>
      <c r="E91">
        <f t="shared" si="3"/>
        <v>15</v>
      </c>
    </row>
    <row r="92" spans="1:5" x14ac:dyDescent="0.35">
      <c r="A92">
        <v>2021</v>
      </c>
      <c r="B92" t="s">
        <v>50</v>
      </c>
      <c r="C92" s="4">
        <v>837</v>
      </c>
      <c r="D92">
        <f t="shared" si="2"/>
        <v>11</v>
      </c>
      <c r="E92">
        <f t="shared" si="3"/>
        <v>15</v>
      </c>
    </row>
    <row r="93" spans="1:5" x14ac:dyDescent="0.35">
      <c r="A93">
        <v>2021</v>
      </c>
      <c r="B93" t="s">
        <v>52</v>
      </c>
      <c r="C93" s="4">
        <v>837</v>
      </c>
      <c r="D93">
        <f t="shared" si="2"/>
        <v>12</v>
      </c>
      <c r="E93">
        <f t="shared" si="3"/>
        <v>15</v>
      </c>
    </row>
    <row r="94" spans="1:5" x14ac:dyDescent="0.35">
      <c r="A94">
        <v>2021</v>
      </c>
      <c r="B94" t="s">
        <v>54</v>
      </c>
      <c r="C94" s="4">
        <v>686</v>
      </c>
      <c r="D94">
        <f t="shared" si="2"/>
        <v>13</v>
      </c>
      <c r="E94">
        <f t="shared" si="3"/>
        <v>15</v>
      </c>
    </row>
    <row r="95" spans="1:5" x14ac:dyDescent="0.35">
      <c r="A95">
        <v>2021</v>
      </c>
      <c r="B95" t="s">
        <v>56</v>
      </c>
      <c r="C95" s="4">
        <v>488</v>
      </c>
      <c r="D95">
        <f t="shared" si="2"/>
        <v>14</v>
      </c>
      <c r="E95">
        <f t="shared" si="3"/>
        <v>15</v>
      </c>
    </row>
    <row r="96" spans="1:5" x14ac:dyDescent="0.35">
      <c r="A96">
        <v>2021</v>
      </c>
      <c r="B96" t="s">
        <v>59</v>
      </c>
      <c r="C96" s="4">
        <v>427</v>
      </c>
      <c r="D96">
        <f t="shared" si="2"/>
        <v>15</v>
      </c>
      <c r="E96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src</vt:lpstr>
      <vt:lpstr>quantitative_analysis</vt:lpstr>
      <vt:lpstr>q13</vt:lpstr>
      <vt:lpstr>q9</vt:lpstr>
      <vt:lpstr>q12</vt:lpstr>
      <vt:lpstr>q5</vt:lpstr>
      <vt:lpstr>q8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Nalla, Sandeep</dc:creator>
  <cp:lastModifiedBy>Nalla, Sandeep</cp:lastModifiedBy>
  <dcterms:created xsi:type="dcterms:W3CDTF">2015-06-05T18:17:20Z</dcterms:created>
  <dcterms:modified xsi:type="dcterms:W3CDTF">2024-07-13T21:04:45Z</dcterms:modified>
</cp:coreProperties>
</file>