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ÇÃO - SITE" sheetId="1" state="visible" r:id="rId2"/>
    <sheet name="PROJEÇÃO - SISTEMAS" sheetId="2" state="visible" r:id="rId3"/>
    <sheet name="Cópia de PROJEÇÃO - SITE 1" sheetId="3" state="hidden" r:id="rId4"/>
    <sheet name="SITE - Single page" sheetId="4" state="hidden" r:id="rId5"/>
    <sheet name="Cópia de PROJEÇÃO - SITE" sheetId="5" state="hidden" r:id="rId6"/>
    <sheet name="Cópia de PROJEÇÃO - SISTEMAS" sheetId="6" state="hidden" r:id="rId7"/>
    <sheet name="SITE -  MF Engenharia" sheetId="7" state="hidden" r:id="rId8"/>
    <sheet name="Sistema Seu Contador 1" sheetId="8" state="hidden" r:id="rId9"/>
    <sheet name="Sistema Seu Contador 2" sheetId="9" state="hidden" r:id="rId10"/>
    <sheet name="Site Seu Contador" sheetId="10" state="hidden" r:id="rId11"/>
    <sheet name="Site Paulo Tadeu" sheetId="11" state="hidden" r:id="rId12"/>
    <sheet name="APP Paulo tadeu" sheetId="12" state="hidden" r:id="rId13"/>
    <sheet name="Site Paulo Victor" sheetId="13" state="hidden" r:id="rId14"/>
    <sheet name="APP Imobiliaria" sheetId="14" state="hidden" r:id="rId15"/>
    <sheet name="Site Antonio Braz" sheetId="15" state="hidden" r:id="rId16"/>
    <sheet name="APP Atla" sheetId="16" state="hidden" r:id="rId17"/>
    <sheet name="APP Tasco" sheetId="17" state="hidden" r:id="rId18"/>
    <sheet name="Sistema Web Fountain" sheetId="18" state="hidden" r:id="rId19"/>
    <sheet name="APP Fountain" sheetId="19" state="hidden" r:id="rId20"/>
    <sheet name="APP Atlas Express" sheetId="20" state="hidden" r:id="rId21"/>
    <sheet name="Site Fattoria Design" sheetId="21" state="hidden" r:id="rId22"/>
    <sheet name="Site mun" sheetId="22" state="hidden" r:id="rId23"/>
    <sheet name="Site Ecommerce Ouriço" sheetId="23" state="hidden" r:id="rId24"/>
    <sheet name="Sistema Web Projeto Darwin" sheetId="24" state="hidden" r:id="rId25"/>
    <sheet name="Sistema Web Projeto Darwin com " sheetId="25" state="hidden" r:id="rId26"/>
    <sheet name="Site TENDA" sheetId="26" state="hidden" r:id="rId27"/>
    <sheet name="App Dualino" sheetId="27" state="hidden" r:id="rId28"/>
    <sheet name="Site Prisma" sheetId="28" state="hidden" r:id="rId29"/>
    <sheet name="Site AltaFlora" sheetId="29" state="hidden" r:id="rId30"/>
    <sheet name="Site Academia Forma" sheetId="30" state="hidden" r:id="rId31"/>
    <sheet name="APP Alta Forma" sheetId="31" state="hidden" r:id="rId32"/>
    <sheet name="Site EIXO Consultoria" sheetId="32" state="hidden" r:id="rId33"/>
    <sheet name="APP HairAdvisor " sheetId="33" state="hidden" r:id="rId34"/>
    <sheet name="APP Antonio Braz" sheetId="34" state="hidden" r:id="rId35"/>
    <sheet name="Site Barbearia Meu Chefe" sheetId="35" state="hidden" r:id="rId36"/>
    <sheet name="APP A.T.  Kearney" sheetId="36" state="hidden" r:id="rId37"/>
    <sheet name="Site União" sheetId="37" state="hidden" r:id="rId38"/>
    <sheet name="APP Evento Natal" sheetId="38" state="hidden" r:id="rId39"/>
    <sheet name="Site Evento Natal" sheetId="39" state="hidden" r:id="rId40"/>
    <sheet name="DA Direito" sheetId="40" state="hidden" r:id="rId41"/>
    <sheet name="Site Só Hidraulica" sheetId="41" state="hidden" r:id="rId42"/>
    <sheet name="Site Lean Solutions" sheetId="42" state="hidden" r:id="rId43"/>
    <sheet name="Site CARTROC" sheetId="43" state="hidden" r:id="rId44"/>
    <sheet name="Site Semana Acadêmica" sheetId="44" state="hidden" r:id="rId45"/>
    <sheet name="Site Adir Bonatto" sheetId="45" state="hidden" r:id="rId46"/>
    <sheet name="APP Deca" sheetId="46" state="hidden" r:id="rId47"/>
    <sheet name="Sistema Deca" sheetId="47" state="hidden" r:id="rId48"/>
    <sheet name="APP Posto Albatex" sheetId="48" state="hidden" r:id="rId49"/>
    <sheet name="Blog EJ MASCI" sheetId="49" state="hidden" r:id="rId50"/>
    <sheet name="Landing Page EJ MASCI" sheetId="50" state="hidden" r:id="rId51"/>
    <sheet name="APP de troco" sheetId="51" state="hidden" r:id="rId52"/>
    <sheet name="Site Axial" sheetId="52" state="hidden" r:id="rId53"/>
    <sheet name="Site Plataforma de Cultura - UF" sheetId="53" state="hidden" r:id="rId54"/>
    <sheet name="APP Ionara" sheetId="54" state="hidden" r:id="rId55"/>
    <sheet name="Site - blog Ligia Consultoria" sheetId="55" state="hidden" r:id="rId56"/>
    <sheet name="Site - institucional Ligia Cons" sheetId="56" state="hidden" r:id="rId57"/>
    <sheet name="Site Landding page - Liga" sheetId="57" state="hidden" r:id="rId58"/>
    <sheet name="APP Academia " sheetId="58" state="hidden" r:id="rId59"/>
    <sheet name="APP Aldo Moura" sheetId="59" state="hidden" r:id="rId60"/>
    <sheet name="APP Dreams Intercâmbio " sheetId="60" state="hidden" r:id="rId61"/>
    <sheet name="SITE - Lean solutions" sheetId="61" state="hidden" r:id="rId6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0"/>
            <color rgb="FF000000"/>
            <rFont val="Arial"/>
            <family val="0"/>
            <charset val="1"/>
          </rPr>
          <t xml:space="preserve">Normalmente são 17 folhas</t>
        </r>
      </text>
    </comment>
    <comment ref="J7" authorId="0">
      <text>
        <r>
          <rPr>
            <sz val="10"/>
            <color rgb="FF000000"/>
            <rFont val="Arial"/>
            <family val="0"/>
            <charset val="1"/>
          </rPr>
          <t xml:space="preserve">1,4 se for 40% de lucro. Se for 10% coloca-se 1,1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0"/>
            <color rgb="FF000000"/>
            <rFont val="Arial"/>
            <family val="0"/>
            <charset val="1"/>
          </rPr>
          <t xml:space="preserve">Normalmente são 17 folhas</t>
        </r>
      </text>
    </comment>
    <comment ref="J7" authorId="0">
      <text>
        <r>
          <rPr>
            <sz val="10"/>
            <color rgb="FF000000"/>
            <rFont val="Arial"/>
            <family val="0"/>
            <charset val="1"/>
          </rPr>
          <t xml:space="preserve">1,4 se for 40% de lucro. Se for 10% coloca-se 1,1</t>
        </r>
      </text>
    </comment>
  </commentList>
</comments>
</file>

<file path=xl/sharedStrings.xml><?xml version="1.0" encoding="utf-8"?>
<sst xmlns="http://schemas.openxmlformats.org/spreadsheetml/2006/main" count="1820" uniqueCount="59">
  <si>
    <t xml:space="preserve">Custos</t>
  </si>
  <si>
    <t xml:space="preserve">Desenvolvimento do projeto</t>
  </si>
  <si>
    <t xml:space="preserve">Preço do projeto</t>
  </si>
  <si>
    <t xml:space="preserve">Hora Front</t>
  </si>
  <si>
    <t xml:space="preserve">Horas de desenvolvimento</t>
  </si>
  <si>
    <t xml:space="preserve">Horas Front</t>
  </si>
  <si>
    <t xml:space="preserve">Hora Back</t>
  </si>
  <si>
    <t xml:space="preserve">Horas Back</t>
  </si>
  <si>
    <t xml:space="preserve">Hora designer</t>
  </si>
  <si>
    <t xml:space="preserve">Horas Design</t>
  </si>
  <si>
    <t xml:space="preserve">Impressão</t>
  </si>
  <si>
    <t xml:space="preserve">Número de Sprints</t>
  </si>
  <si>
    <t xml:space="preserve">Margem de Lucro</t>
  </si>
  <si>
    <t xml:space="preserve">Custo - Comercial</t>
  </si>
  <si>
    <t xml:space="preserve">Custo de desenvolvimento</t>
  </si>
  <si>
    <t xml:space="preserve">%de lucro</t>
  </si>
  <si>
    <t xml:space="preserve">Prêmio</t>
  </si>
  <si>
    <t xml:space="preserve">%de imposto</t>
  </si>
  <si>
    <t xml:space="preserve">Custo - Deslocamento</t>
  </si>
  <si>
    <t xml:space="preserve">%de CB</t>
  </si>
  <si>
    <t xml:space="preserve">Custo - Gerente</t>
  </si>
  <si>
    <t xml:space="preserve">Custo administrativo</t>
  </si>
  <si>
    <t xml:space="preserve">Custo gerentes e devs</t>
  </si>
  <si>
    <t xml:space="preserve">Reunião</t>
  </si>
  <si>
    <t xml:space="preserve">Nº Folhas PT</t>
  </si>
  <si>
    <t xml:space="preserve">Nº de devs no front</t>
  </si>
  <si>
    <t xml:space="preserve">Nº de Deslocamentos</t>
  </si>
  <si>
    <t xml:space="preserve">Nº Folhas Contrato</t>
  </si>
  <si>
    <t xml:space="preserve">Nº de devs no back</t>
  </si>
  <si>
    <t xml:space="preserve">Horas de reunião</t>
  </si>
  <si>
    <t xml:space="preserve">Custos totais</t>
  </si>
  <si>
    <t xml:space="preserve">Designer</t>
  </si>
  <si>
    <t xml:space="preserve">Custo total</t>
  </si>
  <si>
    <t xml:space="preserve">Taxa de gerência</t>
  </si>
  <si>
    <t xml:space="preserve">Premio total</t>
  </si>
  <si>
    <t xml:space="preserve">Hora Reunião</t>
  </si>
  <si>
    <t xml:space="preserve">Premio</t>
  </si>
  <si>
    <t xml:space="preserve">Custo Deslocamento</t>
  </si>
  <si>
    <t xml:space="preserve">Numero de reunião</t>
  </si>
  <si>
    <t xml:space="preserve">Tempo em reuniao</t>
  </si>
  <si>
    <t xml:space="preserve">Design</t>
  </si>
  <si>
    <t xml:space="preserve">Num Folhas TAP</t>
  </si>
  <si>
    <t xml:space="preserve">Num de devs no front</t>
  </si>
  <si>
    <t xml:space="preserve">Deslocamento</t>
  </si>
  <si>
    <t xml:space="preserve">Num Folhas Contrato</t>
  </si>
  <si>
    <t xml:space="preserve">Num de devs no back</t>
  </si>
  <si>
    <t xml:space="preserve">Taxa de gerencia</t>
  </si>
  <si>
    <t xml:space="preserve">Hora dev</t>
  </si>
  <si>
    <t xml:space="preserve">Horas Dev</t>
  </si>
  <si>
    <t xml:space="preserve">% de Trabalho</t>
  </si>
  <si>
    <t xml:space="preserve"> </t>
  </si>
  <si>
    <t xml:space="preserve">Hora dev Android</t>
  </si>
  <si>
    <t xml:space="preserve">Horas Dev Android</t>
  </si>
  <si>
    <t xml:space="preserve">Hora dev iOS</t>
  </si>
  <si>
    <t xml:space="preserve">Horas Dev iOS</t>
  </si>
  <si>
    <t xml:space="preserve">Valor sprint</t>
  </si>
  <si>
    <t xml:space="preserve">Num de devs Android</t>
  </si>
  <si>
    <t xml:space="preserve">Num de devs iOS</t>
  </si>
  <si>
    <t xml:space="preserve">Designers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</si>
</sst>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 -416]#,##0.00"/>
    <numFmt numFmtId="166" formatCode="#,##0.00"/>
    <numFmt numFmtId="167" formatCode="#,##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2"/>
      <name val="Questrial"/>
      <family val="0"/>
      <charset val="1"/>
    </font>
    <font>
      <sz val="12"/>
      <color rgb="FFEFEFEF"/>
      <name val="Questrial"/>
      <family val="0"/>
      <charset val="1"/>
    </font>
    <font>
      <b val="true"/>
      <sz val="12"/>
      <color rgb="FFEFEFEF"/>
      <name val="Questrial"/>
      <family val="0"/>
      <charset val="1"/>
    </font>
    <font>
      <b val="true"/>
      <sz val="12"/>
      <color rgb="FF000000"/>
      <name val="Questrial"/>
      <family val="0"/>
      <charset val="1"/>
    </font>
    <font>
      <b val="true"/>
      <sz val="12"/>
      <color rgb="FFD9D9D9"/>
      <name val="Questrial"/>
      <family val="0"/>
      <charset val="1"/>
    </font>
    <font>
      <sz val="11"/>
      <name val="Cambria"/>
      <family val="0"/>
      <charset val="1"/>
    </font>
    <font>
      <sz val="12"/>
      <name val="Quest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D9D9"/>
      </patternFill>
    </fill>
    <fill>
      <patternFill patternType="solid">
        <fgColor rgb="FF999999"/>
        <bgColor rgb="FF808080"/>
      </patternFill>
    </fill>
    <fill>
      <patternFill patternType="solid">
        <fgColor rgb="FF3C78D8"/>
        <bgColor rgb="FF666699"/>
      </patternFill>
    </fill>
    <fill>
      <patternFill patternType="solid">
        <fgColor rgb="FF38761D"/>
        <bgColor rgb="FF339966"/>
      </patternFill>
    </fill>
    <fill>
      <patternFill patternType="solid">
        <fgColor rgb="FFB6D7A8"/>
        <bgColor rgb="FFD9D9D9"/>
      </patternFill>
    </fill>
    <fill>
      <patternFill patternType="solid">
        <fgColor rgb="FF93C47D"/>
        <bgColor rgb="FFB6D7A8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C78D8"/>
      <rgbColor rgb="FF33CCCC"/>
      <rgbColor rgb="FF93C47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.75"/>
  <cols>
    <col collapsed="false" hidden="false" max="1" min="1" style="0" width="13.9030612244898"/>
    <col collapsed="false" hidden="false" max="2" min="2" style="0" width="23.8928571428571"/>
    <col collapsed="false" hidden="false" max="4" min="3" style="0" width="13.9030612244898"/>
    <col collapsed="false" hidden="false" max="5" min="5" style="0" width="19.0357142857143"/>
    <col collapsed="false" hidden="false" max="6" min="6" style="0" width="13.9030612244898"/>
    <col collapsed="false" hidden="false" max="7" min="7" style="0" width="23.4897959183673"/>
    <col collapsed="false" hidden="false" max="8" min="8" style="0" width="13.9030612244898"/>
    <col collapsed="false" hidden="false" max="9" min="9" style="0" width="20.7908163265306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5" t="s">
        <v>2</v>
      </c>
      <c r="J2" s="6" t="n">
        <f aca="false">(G7+C15+F16+F17+J15)*J7*J8*J9</f>
        <v>849.8</v>
      </c>
      <c r="K2" s="1"/>
    </row>
    <row r="3" customFormat="false" ht="15.75" hidden="false" customHeight="true" outlineLevel="0" collapsed="false">
      <c r="A3" s="3"/>
      <c r="B3" s="7" t="s">
        <v>3</v>
      </c>
      <c r="C3" s="8" t="n">
        <v>7</v>
      </c>
      <c r="D3" s="9"/>
      <c r="E3" s="10" t="s">
        <v>4</v>
      </c>
      <c r="F3" s="7" t="s">
        <v>5</v>
      </c>
      <c r="G3" s="11" t="n">
        <v>12</v>
      </c>
      <c r="H3" s="12"/>
      <c r="I3" s="12"/>
      <c r="J3" s="12"/>
      <c r="K3" s="12"/>
    </row>
    <row r="4" customFormat="false" ht="15.75" hidden="false" customHeight="false" outlineLevel="0" collapsed="false">
      <c r="A4" s="3"/>
      <c r="B4" s="13" t="s">
        <v>6</v>
      </c>
      <c r="C4" s="14" t="n">
        <v>0</v>
      </c>
      <c r="D4" s="9"/>
      <c r="E4" s="10"/>
      <c r="F4" s="15" t="s">
        <v>7</v>
      </c>
      <c r="G4" s="16" t="n">
        <v>0</v>
      </c>
      <c r="H4" s="12"/>
      <c r="I4" s="12"/>
      <c r="J4" s="12"/>
      <c r="K4" s="12"/>
    </row>
    <row r="5" customFormat="false" ht="15.75" hidden="false" customHeight="false" outlineLevel="0" collapsed="false">
      <c r="A5" s="3"/>
      <c r="B5" s="7" t="s">
        <v>8</v>
      </c>
      <c r="C5" s="8" t="n">
        <v>0</v>
      </c>
      <c r="D5" s="9"/>
      <c r="E5" s="10"/>
      <c r="F5" s="17" t="s">
        <v>9</v>
      </c>
      <c r="G5" s="11" t="n">
        <v>0</v>
      </c>
      <c r="H5" s="12"/>
      <c r="I5" s="18"/>
      <c r="J5" s="18"/>
      <c r="K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19" t="s">
        <v>11</v>
      </c>
      <c r="F6" s="19"/>
      <c r="G6" s="9" t="n">
        <v>3</v>
      </c>
      <c r="H6" s="9"/>
      <c r="I6" s="20" t="s">
        <v>12</v>
      </c>
      <c r="J6" s="20"/>
      <c r="K6" s="12"/>
    </row>
    <row r="7" customFormat="false" ht="15.75" hidden="false" customHeight="true" outlineLevel="0" collapsed="false">
      <c r="A7" s="1"/>
      <c r="B7" s="21" t="s">
        <v>13</v>
      </c>
      <c r="C7" s="22" t="n">
        <v>8</v>
      </c>
      <c r="D7" s="12"/>
      <c r="E7" s="23" t="s">
        <v>14</v>
      </c>
      <c r="F7" s="23"/>
      <c r="G7" s="24" t="n">
        <f aca="false">C3*G3*F13+C4*G4*F14+C5*G5*F15</f>
        <v>504</v>
      </c>
      <c r="H7" s="9"/>
      <c r="I7" s="7" t="s">
        <v>15</v>
      </c>
      <c r="J7" s="25" t="n">
        <v>1.4</v>
      </c>
      <c r="K7" s="12"/>
    </row>
    <row r="8" customFormat="false" ht="18.65" hidden="false" customHeight="false" outlineLevel="0" collapsed="false">
      <c r="A8" s="1"/>
      <c r="B8" s="13" t="s">
        <v>16</v>
      </c>
      <c r="C8" s="14" t="n">
        <v>10</v>
      </c>
      <c r="D8" s="12"/>
      <c r="E8" s="12"/>
      <c r="F8" s="12"/>
      <c r="G8" s="26"/>
      <c r="H8" s="12"/>
      <c r="I8" s="27" t="s">
        <v>17</v>
      </c>
      <c r="J8" s="28" t="n">
        <v>1</v>
      </c>
      <c r="K8" s="12"/>
    </row>
    <row r="9" customFormat="false" ht="15" hidden="false" customHeight="false" outlineLevel="0" collapsed="false">
      <c r="A9" s="1"/>
      <c r="B9" s="21" t="s">
        <v>18</v>
      </c>
      <c r="C9" s="22" t="n">
        <v>7</v>
      </c>
      <c r="D9" s="12"/>
      <c r="E9" s="12"/>
      <c r="F9" s="12"/>
      <c r="G9" s="26"/>
      <c r="H9" s="12"/>
      <c r="I9" s="21" t="s">
        <v>19</v>
      </c>
      <c r="J9" s="21" t="n">
        <v>1</v>
      </c>
      <c r="K9" s="12"/>
    </row>
    <row r="10" customFormat="false" ht="15.75" hidden="false" customHeight="false" outlineLevel="0" collapsed="false">
      <c r="A10" s="1"/>
      <c r="B10" s="21" t="s">
        <v>20</v>
      </c>
      <c r="C10" s="22" t="n">
        <v>7</v>
      </c>
      <c r="D10" s="12"/>
      <c r="E10" s="12"/>
      <c r="F10" s="12"/>
      <c r="G10" s="26"/>
      <c r="H10" s="12"/>
      <c r="I10" s="12"/>
      <c r="J10" s="12"/>
      <c r="K10" s="12"/>
    </row>
    <row r="11" customFormat="false" ht="15.75" hidden="false" customHeight="false" outlineLevel="0" collapsed="false">
      <c r="A11" s="1"/>
      <c r="B11" s="18"/>
      <c r="C11" s="29"/>
      <c r="D11" s="12"/>
      <c r="E11" s="18"/>
      <c r="F11" s="18"/>
      <c r="G11" s="12"/>
      <c r="H11" s="12"/>
      <c r="I11" s="12"/>
      <c r="J11" s="12"/>
      <c r="K11" s="12"/>
    </row>
    <row r="12" customFormat="false" ht="15.75" hidden="false" customHeight="false" outlineLevel="0" collapsed="false">
      <c r="A12" s="3"/>
      <c r="B12" s="4" t="s">
        <v>21</v>
      </c>
      <c r="C12" s="4"/>
      <c r="D12" s="9"/>
      <c r="E12" s="4" t="s">
        <v>22</v>
      </c>
      <c r="F12" s="4"/>
      <c r="G12" s="12"/>
      <c r="H12" s="12"/>
      <c r="I12" s="30" t="s">
        <v>23</v>
      </c>
      <c r="J12" s="30"/>
      <c r="K12" s="12"/>
    </row>
    <row r="13" customFormat="false" ht="15.75" hidden="false" customHeight="false" outlineLevel="0" collapsed="false">
      <c r="A13" s="3"/>
      <c r="B13" s="17" t="s">
        <v>24</v>
      </c>
      <c r="C13" s="31" t="n">
        <v>0</v>
      </c>
      <c r="D13" s="9"/>
      <c r="E13" s="17" t="s">
        <v>25</v>
      </c>
      <c r="F13" s="31" t="n">
        <v>6</v>
      </c>
      <c r="G13" s="12"/>
      <c r="H13" s="12"/>
      <c r="I13" s="32" t="s">
        <v>26</v>
      </c>
      <c r="J13" s="33" t="n">
        <v>2</v>
      </c>
      <c r="K13" s="12"/>
    </row>
    <row r="14" customFormat="false" ht="15.75" hidden="false" customHeight="false" outlineLevel="0" collapsed="false">
      <c r="A14" s="3"/>
      <c r="B14" s="23" t="s">
        <v>27</v>
      </c>
      <c r="C14" s="15" t="n">
        <v>4</v>
      </c>
      <c r="D14" s="9"/>
      <c r="E14" s="23" t="s">
        <v>28</v>
      </c>
      <c r="F14" s="15" t="n">
        <v>0</v>
      </c>
      <c r="G14" s="12"/>
      <c r="H14" s="12"/>
      <c r="I14" s="27" t="s">
        <v>29</v>
      </c>
      <c r="J14" s="28" t="n">
        <v>2</v>
      </c>
      <c r="K14" s="12"/>
    </row>
    <row r="15" customFormat="false" ht="15.75" hidden="false" customHeight="false" outlineLevel="0" collapsed="false">
      <c r="A15" s="3"/>
      <c r="B15" s="17" t="s">
        <v>30</v>
      </c>
      <c r="C15" s="8" t="n">
        <f aca="false">C6*(C13+C14)</f>
        <v>1</v>
      </c>
      <c r="D15" s="9"/>
      <c r="E15" s="17" t="s">
        <v>31</v>
      </c>
      <c r="F15" s="31" t="n">
        <v>0</v>
      </c>
      <c r="G15" s="12"/>
      <c r="H15" s="34"/>
      <c r="I15" s="21" t="s">
        <v>32</v>
      </c>
      <c r="J15" s="35" t="n">
        <f aca="false">(J13*C9)+(J14*C7)</f>
        <v>30</v>
      </c>
      <c r="K15" s="12"/>
    </row>
    <row r="16" customFormat="false" ht="15.75" hidden="false" customHeight="false" outlineLevel="0" collapsed="false">
      <c r="A16" s="1"/>
      <c r="B16" s="12"/>
      <c r="C16" s="12"/>
      <c r="D16" s="9"/>
      <c r="E16" s="36" t="s">
        <v>33</v>
      </c>
      <c r="F16" s="24" t="n">
        <f aca="false">C10*(F13+F14+F15)</f>
        <v>42</v>
      </c>
      <c r="G16" s="12"/>
      <c r="H16" s="12"/>
      <c r="I16" s="12"/>
      <c r="J16" s="12"/>
      <c r="K16" s="12"/>
    </row>
    <row r="17" customFormat="false" ht="15.75" hidden="false" customHeight="false" outlineLevel="0" collapsed="false">
      <c r="A17" s="1"/>
      <c r="B17" s="12"/>
      <c r="C17" s="12"/>
      <c r="D17" s="9"/>
      <c r="E17" s="37" t="s">
        <v>34</v>
      </c>
      <c r="F17" s="8" t="n">
        <f aca="false">C8*G6</f>
        <v>30</v>
      </c>
      <c r="G17" s="12"/>
      <c r="H17" s="12"/>
      <c r="I17" s="12"/>
      <c r="J17" s="12"/>
      <c r="K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</row>
  </sheetData>
  <mergeCells count="9">
    <mergeCell ref="B2:C2"/>
    <mergeCell ref="E2:G2"/>
    <mergeCell ref="E3:E5"/>
    <mergeCell ref="E6:F6"/>
    <mergeCell ref="I6:J6"/>
    <mergeCell ref="E7:F7"/>
    <mergeCell ref="B12:C12"/>
    <mergeCell ref="E12:F12"/>
    <mergeCell ref="I12:J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3062.176772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45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30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1990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23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1.1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17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(G6+C14+F15+F16+J14)*1.15*1.05*J7</f>
        <v>5478.4275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42" t="n">
        <v>50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43" t="n">
        <v>90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42" t="n">
        <f aca="false">15*2</f>
        <v>30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3310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23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/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/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0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20*(F12+F13+F14)</f>
        <v>60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7189.455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f aca="false">(25+35)*3</f>
        <v>180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0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4500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23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/>
      <c r="D13" s="9"/>
      <c r="E13" s="23" t="s">
        <v>45</v>
      </c>
      <c r="F13" s="15"/>
      <c r="G13" s="12"/>
      <c r="H13" s="12"/>
      <c r="I13" s="27" t="s">
        <v>39</v>
      </c>
      <c r="J13" s="28"/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0</v>
      </c>
      <c r="D14" s="9"/>
      <c r="E14" s="17" t="s">
        <v>40</v>
      </c>
      <c r="F14" s="31"/>
      <c r="G14" s="12"/>
      <c r="H14" s="34"/>
      <c r="I14" s="21" t="s">
        <v>32</v>
      </c>
      <c r="J14" s="35" t="n">
        <f aca="false">J12+J13*C6</f>
        <v>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20*(F12+F13+F14)</f>
        <v>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60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(G6+C14+F15+F16+J14)*1.08*1.07*1.05*J7</f>
        <v>36432.28052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360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750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36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22812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23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12</v>
      </c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6</v>
      </c>
      <c r="D13" s="9"/>
      <c r="E13" s="23" t="s">
        <v>45</v>
      </c>
      <c r="F13" s="15" t="n">
        <v>2</v>
      </c>
      <c r="G13" s="12"/>
      <c r="H13" s="12"/>
      <c r="I13" s="27" t="s">
        <v>39</v>
      </c>
      <c r="J13" s="28"/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20*(F12+F13+F14)</f>
        <v>100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180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11331.24038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f aca="false">(78*2+ (74-23)*2)</f>
        <v>258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22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6824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23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8</v>
      </c>
      <c r="D12" s="9"/>
      <c r="E12" s="17" t="s">
        <v>42</v>
      </c>
      <c r="F12" s="31" t="n">
        <v>3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4.5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180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2645.237736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70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/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10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1570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1.2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5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3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1.25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45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60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90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2619.127875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45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15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1380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8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5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3.5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75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16971.0606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f aca="false">110 +3*80</f>
        <v>350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76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10042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1.08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4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9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135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150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180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3261.55504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30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40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18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1706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7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4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60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2207.655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30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15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1005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1.5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1.08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/>
      <c r="D13" s="9"/>
      <c r="E13" s="23" t="s">
        <v>45</v>
      </c>
      <c r="F13" s="15"/>
      <c r="G13" s="12"/>
      <c r="H13" s="12"/>
      <c r="I13" s="27" t="s">
        <v>39</v>
      </c>
      <c r="J13" s="28"/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0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60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4.1632653061224"/>
    <col collapsed="false" hidden="false" max="4" min="3" style="0" width="13.9030612244898"/>
    <col collapsed="false" hidden="false" max="5" min="5" style="0" width="19.0357142857143"/>
    <col collapsed="false" hidden="false" max="8" min="6" style="0" width="13.9030612244898"/>
    <col collapsed="false" hidden="false" max="9" min="9" style="0" width="19.9795918367347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5" t="s">
        <v>2</v>
      </c>
      <c r="J2" s="6" t="n">
        <f aca="false">(G7+C15+F16+F17+J15)*J7*J8*J9</f>
        <v>0</v>
      </c>
      <c r="K2" s="1"/>
    </row>
    <row r="3" customFormat="false" ht="15.75" hidden="false" customHeight="true" outlineLevel="0" collapsed="false">
      <c r="A3" s="3"/>
      <c r="B3" s="7" t="s">
        <v>3</v>
      </c>
      <c r="C3" s="8" t="n">
        <v>26</v>
      </c>
      <c r="D3" s="9"/>
      <c r="E3" s="10" t="s">
        <v>4</v>
      </c>
      <c r="F3" s="7" t="s">
        <v>5</v>
      </c>
      <c r="G3" s="11"/>
      <c r="H3" s="12"/>
      <c r="I3" s="12"/>
      <c r="J3" s="12"/>
      <c r="K3" s="12"/>
    </row>
    <row r="4" customFormat="false" ht="15.75" hidden="false" customHeight="false" outlineLevel="0" collapsed="false">
      <c r="A4" s="3"/>
      <c r="B4" s="13" t="s">
        <v>6</v>
      </c>
      <c r="C4" s="14" t="n">
        <v>26</v>
      </c>
      <c r="D4" s="9"/>
      <c r="E4" s="10"/>
      <c r="F4" s="15" t="s">
        <v>7</v>
      </c>
      <c r="G4" s="16"/>
      <c r="H4" s="12"/>
      <c r="I4" s="12"/>
      <c r="J4" s="12"/>
      <c r="K4" s="12"/>
    </row>
    <row r="5" customFormat="false" ht="15.75" hidden="false" customHeight="false" outlineLevel="0" collapsed="false">
      <c r="A5" s="3"/>
      <c r="B5" s="7" t="s">
        <v>8</v>
      </c>
      <c r="C5" s="8" t="n">
        <v>26</v>
      </c>
      <c r="D5" s="9"/>
      <c r="E5" s="10"/>
      <c r="F5" s="17" t="s">
        <v>9</v>
      </c>
      <c r="G5" s="11"/>
      <c r="H5" s="12"/>
      <c r="I5" s="18"/>
      <c r="J5" s="18"/>
      <c r="K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19" t="s">
        <v>11</v>
      </c>
      <c r="F6" s="19"/>
      <c r="G6" s="9"/>
      <c r="H6" s="9"/>
      <c r="I6" s="20" t="s">
        <v>12</v>
      </c>
      <c r="J6" s="20"/>
      <c r="K6" s="12"/>
    </row>
    <row r="7" customFormat="false" ht="15.75" hidden="false" customHeight="true" outlineLevel="0" collapsed="false">
      <c r="A7" s="1"/>
      <c r="B7" s="21" t="s">
        <v>13</v>
      </c>
      <c r="C7" s="22" t="n">
        <v>20</v>
      </c>
      <c r="D7" s="12"/>
      <c r="E7" s="23" t="s">
        <v>14</v>
      </c>
      <c r="F7" s="23"/>
      <c r="G7" s="24" t="n">
        <f aca="false">C3*G3*F13+C4*G4*F14+C5*G5*F15</f>
        <v>0</v>
      </c>
      <c r="H7" s="9"/>
      <c r="I7" s="7" t="s">
        <v>15</v>
      </c>
      <c r="J7" s="25" t="n">
        <v>1.4</v>
      </c>
      <c r="K7" s="12"/>
    </row>
    <row r="8" customFormat="false" ht="15.75" hidden="false" customHeight="false" outlineLevel="0" collapsed="false">
      <c r="A8" s="1"/>
      <c r="B8" s="13" t="s">
        <v>16</v>
      </c>
      <c r="C8" s="14" t="n">
        <v>30</v>
      </c>
      <c r="D8" s="12"/>
      <c r="E8" s="12"/>
      <c r="F8" s="12"/>
      <c r="G8" s="26"/>
      <c r="H8" s="12"/>
      <c r="I8" s="27" t="s">
        <v>17</v>
      </c>
      <c r="J8" s="28" t="n">
        <v>1.08</v>
      </c>
      <c r="K8" s="12"/>
    </row>
    <row r="9" customFormat="false" ht="15.75" hidden="false" customHeight="false" outlineLevel="0" collapsed="false">
      <c r="A9" s="1"/>
      <c r="B9" s="21" t="s">
        <v>18</v>
      </c>
      <c r="C9" s="22" t="n">
        <v>30</v>
      </c>
      <c r="D9" s="12"/>
      <c r="E9" s="12"/>
      <c r="F9" s="12"/>
      <c r="G9" s="26"/>
      <c r="H9" s="12"/>
      <c r="I9" s="21" t="s">
        <v>19</v>
      </c>
      <c r="J9" s="21" t="n">
        <v>1.2</v>
      </c>
      <c r="K9" s="12"/>
    </row>
    <row r="10" customFormat="false" ht="15.75" hidden="false" customHeight="false" outlineLevel="0" collapsed="false">
      <c r="A10" s="1"/>
      <c r="B10" s="21" t="s">
        <v>20</v>
      </c>
      <c r="C10" s="22" t="n">
        <v>30</v>
      </c>
      <c r="D10" s="12"/>
      <c r="E10" s="12"/>
      <c r="F10" s="12"/>
      <c r="G10" s="26"/>
      <c r="H10" s="12"/>
      <c r="I10" s="12"/>
      <c r="J10" s="12"/>
      <c r="K10" s="12"/>
    </row>
    <row r="11" customFormat="false" ht="15.75" hidden="false" customHeight="false" outlineLevel="0" collapsed="false">
      <c r="A11" s="1"/>
      <c r="B11" s="18"/>
      <c r="C11" s="29"/>
      <c r="D11" s="12"/>
      <c r="E11" s="18"/>
      <c r="F11" s="18"/>
      <c r="G11" s="12"/>
      <c r="H11" s="12"/>
      <c r="I11" s="12"/>
      <c r="J11" s="12"/>
      <c r="K11" s="12"/>
    </row>
    <row r="12" customFormat="false" ht="15.75" hidden="false" customHeight="false" outlineLevel="0" collapsed="false">
      <c r="A12" s="3"/>
      <c r="B12" s="4" t="s">
        <v>21</v>
      </c>
      <c r="C12" s="4"/>
      <c r="D12" s="9"/>
      <c r="E12" s="4" t="s">
        <v>22</v>
      </c>
      <c r="F12" s="4"/>
      <c r="G12" s="12"/>
      <c r="H12" s="12"/>
      <c r="I12" s="30" t="s">
        <v>23</v>
      </c>
      <c r="J12" s="30"/>
      <c r="K12" s="12"/>
    </row>
    <row r="13" customFormat="false" ht="15.75" hidden="false" customHeight="false" outlineLevel="0" collapsed="false">
      <c r="A13" s="3"/>
      <c r="B13" s="17" t="s">
        <v>24</v>
      </c>
      <c r="C13" s="31"/>
      <c r="D13" s="9"/>
      <c r="E13" s="17" t="s">
        <v>25</v>
      </c>
      <c r="F13" s="31"/>
      <c r="G13" s="12"/>
      <c r="H13" s="12"/>
      <c r="I13" s="32" t="s">
        <v>26</v>
      </c>
      <c r="J13" s="33"/>
      <c r="K13" s="12"/>
    </row>
    <row r="14" customFormat="false" ht="15.75" hidden="false" customHeight="false" outlineLevel="0" collapsed="false">
      <c r="A14" s="3"/>
      <c r="B14" s="23" t="s">
        <v>27</v>
      </c>
      <c r="C14" s="15"/>
      <c r="D14" s="9"/>
      <c r="E14" s="23" t="s">
        <v>28</v>
      </c>
      <c r="F14" s="15"/>
      <c r="G14" s="12"/>
      <c r="H14" s="12"/>
      <c r="I14" s="27" t="s">
        <v>29</v>
      </c>
      <c r="J14" s="28"/>
      <c r="K14" s="12"/>
    </row>
    <row r="15" customFormat="false" ht="15.75" hidden="false" customHeight="false" outlineLevel="0" collapsed="false">
      <c r="A15" s="3"/>
      <c r="B15" s="17" t="s">
        <v>30</v>
      </c>
      <c r="C15" s="8" t="n">
        <f aca="false">C6*(C13+C14)</f>
        <v>0</v>
      </c>
      <c r="D15" s="9"/>
      <c r="E15" s="17" t="s">
        <v>31</v>
      </c>
      <c r="F15" s="31"/>
      <c r="G15" s="12"/>
      <c r="H15" s="34"/>
      <c r="I15" s="21" t="s">
        <v>32</v>
      </c>
      <c r="J15" s="35" t="n">
        <f aca="false">(J13*C9)+(J14*C7)</f>
        <v>0</v>
      </c>
      <c r="K15" s="12"/>
    </row>
    <row r="16" customFormat="false" ht="15.75" hidden="false" customHeight="false" outlineLevel="0" collapsed="false">
      <c r="A16" s="1"/>
      <c r="B16" s="12"/>
      <c r="C16" s="12"/>
      <c r="D16" s="9"/>
      <c r="E16" s="36" t="s">
        <v>33</v>
      </c>
      <c r="F16" s="24" t="n">
        <f aca="false">C10*(F13+F14+F15)</f>
        <v>0</v>
      </c>
      <c r="G16" s="12"/>
      <c r="H16" s="12"/>
      <c r="I16" s="12"/>
      <c r="J16" s="12"/>
      <c r="K16" s="12"/>
    </row>
    <row r="17" customFormat="false" ht="15.75" hidden="false" customHeight="false" outlineLevel="0" collapsed="false">
      <c r="A17" s="1"/>
      <c r="B17" s="12"/>
      <c r="C17" s="12"/>
      <c r="D17" s="9"/>
      <c r="E17" s="37" t="s">
        <v>34</v>
      </c>
      <c r="F17" s="8" t="n">
        <f aca="false">C8*G6</f>
        <v>0</v>
      </c>
      <c r="G17" s="12"/>
      <c r="H17" s="12"/>
      <c r="I17" s="12"/>
      <c r="J17" s="12"/>
      <c r="K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</row>
  </sheetData>
  <mergeCells count="9">
    <mergeCell ref="B2:C2"/>
    <mergeCell ref="E2:G2"/>
    <mergeCell ref="E3:E5"/>
    <mergeCell ref="E6:F6"/>
    <mergeCell ref="I6:J6"/>
    <mergeCell ref="E7:F7"/>
    <mergeCell ref="B12:C12"/>
    <mergeCell ref="E12:F12"/>
    <mergeCell ref="I12:J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3671.6004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72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10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1970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1.08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4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60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4289.790586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60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40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2340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 t="n">
        <v>0</v>
      </c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6878.928564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130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40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3280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1.5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8</v>
      </c>
      <c r="D12" s="9"/>
      <c r="E12" s="17" t="s">
        <v>42</v>
      </c>
      <c r="F12" s="31" t="n">
        <v>3</v>
      </c>
      <c r="G12" s="12"/>
      <c r="H12" s="12"/>
      <c r="I12" s="32" t="s">
        <v>43</v>
      </c>
      <c r="J12" s="33" t="n">
        <v>0</v>
      </c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0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180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14.4438775510204"/>
    <col collapsed="false" hidden="false" max="8" min="3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8254.963886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60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120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4300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8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2</v>
      </c>
      <c r="G13" s="12"/>
      <c r="H13" s="12"/>
      <c r="I13" s="27" t="s">
        <v>39</v>
      </c>
      <c r="J13" s="28" t="n">
        <v>8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120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180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8324.854574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105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120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21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4857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2</v>
      </c>
      <c r="G13" s="12"/>
      <c r="H13" s="12"/>
      <c r="I13" s="27" t="s">
        <v>39</v>
      </c>
      <c r="J13" s="28"/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9629.314344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105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120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63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5571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2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11410.77806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135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156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21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6759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2</v>
      </c>
      <c r="G13" s="12"/>
      <c r="H13" s="12"/>
      <c r="I13" s="27" t="s">
        <v>39</v>
      </c>
      <c r="J13" s="28"/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(C14+G5+F14+F15+J14)*J7*J8*J9</f>
        <v>1880.5605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30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12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954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17" t="s">
        <v>40</v>
      </c>
      <c r="F13" s="31" t="n">
        <v>1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4</v>
      </c>
      <c r="D14" s="9"/>
      <c r="E14" s="36" t="s">
        <v>46</v>
      </c>
      <c r="F14" s="24" t="n">
        <f aca="false">30*(F12+F13)</f>
        <v>60</v>
      </c>
      <c r="G14" s="12"/>
      <c r="H14" s="34"/>
      <c r="I14" s="21" t="s">
        <v>32</v>
      </c>
      <c r="J14" s="35" t="n">
        <f aca="false">J12+J13*C6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7" t="s">
        <v>36</v>
      </c>
      <c r="F15" s="8" t="n">
        <f aca="false">30*(1+F12+F13)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52"/>
      <c r="F16" s="52"/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(G6+C14+F15+F16+J14)*1.15*1.05*J7</f>
        <v>4637.0415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45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60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2650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3186.516154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30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30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1660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3.8928571428571"/>
    <col collapsed="false" hidden="false" max="4" min="3" style="0" width="13.9030612244898"/>
    <col collapsed="false" hidden="false" max="5" min="5" style="0" width="19.0357142857143"/>
    <col collapsed="false" hidden="false" max="8" min="6" style="0" width="13.9030612244898"/>
    <col collapsed="false" hidden="false" max="9" min="9" style="0" width="20.7908163265306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5" t="s">
        <v>2</v>
      </c>
      <c r="J2" s="6" t="n">
        <f aca="false">(G7+C14+F15+F16+J14)*J7*J8</f>
        <v>1461.6</v>
      </c>
      <c r="K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18</v>
      </c>
      <c r="H3" s="12"/>
      <c r="I3" s="12"/>
      <c r="J3" s="12"/>
      <c r="K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18</v>
      </c>
      <c r="H4" s="12"/>
      <c r="I4" s="12"/>
      <c r="J4" s="12"/>
      <c r="K4" s="12"/>
    </row>
    <row r="5" customFormat="false" ht="15.75" hidden="false" customHeight="false" outlineLevel="0" collapsed="false">
      <c r="A5" s="3"/>
      <c r="B5" s="7" t="s">
        <v>8</v>
      </c>
      <c r="C5" s="8" t="n">
        <v>20</v>
      </c>
      <c r="D5" s="9"/>
      <c r="E5" s="10"/>
      <c r="F5" s="17" t="s">
        <v>9</v>
      </c>
      <c r="G5" s="11" t="n">
        <f aca="false">15*2</f>
        <v>30</v>
      </c>
      <c r="H5" s="12"/>
      <c r="I5" s="18"/>
      <c r="J5" s="18"/>
      <c r="K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19" t="s">
        <v>11</v>
      </c>
      <c r="F6" s="19"/>
      <c r="G6" s="9"/>
      <c r="H6" s="9"/>
      <c r="I6" s="20" t="s">
        <v>12</v>
      </c>
      <c r="J6" s="20"/>
      <c r="K6" s="12"/>
    </row>
    <row r="7" customFormat="false" ht="15.75" hidden="false" customHeight="true" outlineLevel="0" collapsed="false">
      <c r="A7" s="1"/>
      <c r="B7" s="21" t="s">
        <v>35</v>
      </c>
      <c r="C7" s="22" t="n">
        <v>20</v>
      </c>
      <c r="D7" s="12"/>
      <c r="E7" s="23" t="s">
        <v>14</v>
      </c>
      <c r="F7" s="23"/>
      <c r="G7" s="24" t="n">
        <f aca="false">C3*G3+C4*G4+C5*G5</f>
        <v>1392</v>
      </c>
      <c r="H7" s="9"/>
      <c r="I7" s="7" t="s">
        <v>15</v>
      </c>
      <c r="J7" s="25" t="n">
        <v>1</v>
      </c>
      <c r="K7" s="12"/>
    </row>
    <row r="8" customFormat="false" ht="15.75" hidden="false" customHeight="false" outlineLevel="0" collapsed="false">
      <c r="A8" s="1"/>
      <c r="B8" s="13" t="s">
        <v>36</v>
      </c>
      <c r="C8" s="14" t="n">
        <v>30</v>
      </c>
      <c r="D8" s="12"/>
      <c r="E8" s="12"/>
      <c r="F8" s="12"/>
      <c r="G8" s="26"/>
      <c r="H8" s="12"/>
      <c r="I8" s="27" t="s">
        <v>17</v>
      </c>
      <c r="J8" s="28" t="n">
        <v>1.05</v>
      </c>
      <c r="K8" s="12"/>
    </row>
    <row r="9" customFormat="false" ht="15.75" hidden="false" customHeight="false" outlineLevel="0" collapsed="false">
      <c r="A9" s="1"/>
      <c r="B9" s="21" t="s">
        <v>37</v>
      </c>
      <c r="C9" s="22" t="n">
        <v>30</v>
      </c>
      <c r="D9" s="12"/>
      <c r="E9" s="12"/>
      <c r="F9" s="12"/>
      <c r="G9" s="26"/>
      <c r="H9" s="12"/>
      <c r="I9" s="21" t="s">
        <v>19</v>
      </c>
      <c r="J9" s="21" t="n">
        <v>1.2</v>
      </c>
      <c r="K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</row>
    <row r="12" customFormat="false" ht="15.75" hidden="false" customHeight="false" outlineLevel="0" collapsed="false">
      <c r="A12" s="3"/>
      <c r="B12" s="17" t="s">
        <v>24</v>
      </c>
      <c r="C12" s="31"/>
      <c r="D12" s="9"/>
      <c r="E12" s="17" t="s">
        <v>25</v>
      </c>
      <c r="F12" s="31"/>
      <c r="G12" s="12"/>
      <c r="H12" s="12"/>
      <c r="I12" s="32" t="s">
        <v>26</v>
      </c>
      <c r="J12" s="33"/>
      <c r="K12" s="12"/>
    </row>
    <row r="13" customFormat="false" ht="15.75" hidden="false" customHeight="false" outlineLevel="0" collapsed="false">
      <c r="A13" s="3"/>
      <c r="B13" s="23" t="s">
        <v>27</v>
      </c>
      <c r="C13" s="15"/>
      <c r="D13" s="9"/>
      <c r="E13" s="23" t="s">
        <v>28</v>
      </c>
      <c r="F13" s="15"/>
      <c r="G13" s="12"/>
      <c r="H13" s="12"/>
      <c r="I13" s="27" t="s">
        <v>38</v>
      </c>
      <c r="J13" s="28"/>
      <c r="K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0</v>
      </c>
      <c r="D14" s="9"/>
      <c r="E14" s="17" t="s">
        <v>31</v>
      </c>
      <c r="F14" s="31"/>
      <c r="G14" s="12"/>
      <c r="H14" s="34"/>
      <c r="I14" s="21" t="s">
        <v>32</v>
      </c>
      <c r="J14" s="35" t="n">
        <f aca="false">(J12*C9)+(J13*C7)</f>
        <v>0</v>
      </c>
      <c r="K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33</v>
      </c>
      <c r="F15" s="24" t="n">
        <f aca="false">30*(F12+F13+F14)</f>
        <v>0</v>
      </c>
      <c r="G15" s="12"/>
      <c r="H15" s="12"/>
      <c r="I15" s="12"/>
      <c r="J15" s="12"/>
      <c r="K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34</v>
      </c>
      <c r="F16" s="8" t="n">
        <f aca="false">C8*G6*(2+F12+F13+F14)</f>
        <v>0</v>
      </c>
      <c r="G16" s="12"/>
      <c r="H16" s="12"/>
      <c r="I16" s="12"/>
      <c r="J16" s="12"/>
      <c r="K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</row>
  </sheetData>
  <mergeCells count="9">
    <mergeCell ref="B2:C2"/>
    <mergeCell ref="E2:G2"/>
    <mergeCell ref="E3:E5"/>
    <mergeCell ref="E6:F6"/>
    <mergeCell ref="I6:J6"/>
    <mergeCell ref="E7:F7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(G6+C14+F15+F16+J14)*1.08*1.07*1.05*J7</f>
        <v>5437.671467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66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66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15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3159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5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8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5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3.25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75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9277.614938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f aca="false">2*105</f>
        <v>210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21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5607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5</v>
      </c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8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3.25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7351.78275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90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90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21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4317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7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/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 t="s">
        <v>50</v>
      </c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10383.89625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240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20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6340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10</v>
      </c>
      <c r="D12" s="9"/>
      <c r="E12" s="17" t="s">
        <v>42</v>
      </c>
      <c r="F12" s="31" t="n">
        <v>0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2</v>
      </c>
      <c r="G13" s="12"/>
      <c r="H13" s="12"/>
      <c r="I13" s="27" t="s">
        <v>39</v>
      </c>
      <c r="J13" s="28" t="n">
        <v>4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60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 t="s">
        <v>50</v>
      </c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3862.7925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60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30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2010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10</v>
      </c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0</v>
      </c>
      <c r="G13" s="12"/>
      <c r="H13" s="12"/>
      <c r="I13" s="27" t="s">
        <v>39</v>
      </c>
      <c r="J13" s="28" t="n">
        <v>4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60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7795.86943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90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90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24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4368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1.35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3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45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4507.537125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81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39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2688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8</v>
      </c>
      <c r="D13" s="9"/>
      <c r="E13" s="23" t="s">
        <v>45</v>
      </c>
      <c r="F13" s="15"/>
      <c r="G13" s="12"/>
      <c r="H13" s="12"/>
      <c r="I13" s="27" t="s">
        <v>39</v>
      </c>
      <c r="J13" s="28"/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3.5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60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(G6+C14+F15+F16+J14)*1.08*1.07*1.05*J7</f>
        <v>4061.78955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60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30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18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2286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5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75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5078.262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90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30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2760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4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60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60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(G6+C14+F15+F16+J14)*1.08*1.07*1.05*J7</f>
        <v>3472.208208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30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30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30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1830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0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3.8928571428571"/>
    <col collapsed="false" hidden="false" max="4" min="3" style="0" width="13.9030612244898"/>
    <col collapsed="false" hidden="false" max="5" min="5" style="0" width="19.0357142857143"/>
    <col collapsed="false" hidden="false" max="8" min="6" style="0" width="13.9030612244898"/>
    <col collapsed="false" hidden="false" max="9" min="9" style="0" width="20.7908163265306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5" t="s">
        <v>2</v>
      </c>
      <c r="J2" s="6" t="n">
        <f aca="false">(G7+C14+F15+F16+J14)*J7*J8</f>
        <v>3224.41875</v>
      </c>
      <c r="K2" s="1"/>
    </row>
    <row r="3" customFormat="false" ht="15.75" hidden="false" customHeight="true" outlineLevel="0" collapsed="false">
      <c r="A3" s="3"/>
      <c r="B3" s="7" t="s">
        <v>3</v>
      </c>
      <c r="C3" s="8" t="n">
        <v>26</v>
      </c>
      <c r="D3" s="9"/>
      <c r="E3" s="10" t="s">
        <v>4</v>
      </c>
      <c r="F3" s="7" t="s">
        <v>5</v>
      </c>
      <c r="G3" s="11" t="n">
        <v>55</v>
      </c>
      <c r="H3" s="12"/>
      <c r="I3" s="12"/>
      <c r="J3" s="12"/>
      <c r="K3" s="12"/>
    </row>
    <row r="4" customFormat="false" ht="15.75" hidden="false" customHeight="false" outlineLevel="0" collapsed="false">
      <c r="A4" s="3"/>
      <c r="B4" s="13" t="s">
        <v>6</v>
      </c>
      <c r="C4" s="14" t="n">
        <v>26</v>
      </c>
      <c r="D4" s="9"/>
      <c r="E4" s="10"/>
      <c r="F4" s="15" t="s">
        <v>7</v>
      </c>
      <c r="G4" s="16" t="n">
        <v>0</v>
      </c>
      <c r="H4" s="12"/>
      <c r="I4" s="12"/>
      <c r="J4" s="12"/>
      <c r="K4" s="12"/>
    </row>
    <row r="5" customFormat="false" ht="15.75" hidden="false" customHeight="false" outlineLevel="0" collapsed="false">
      <c r="A5" s="3"/>
      <c r="B5" s="7" t="s">
        <v>8</v>
      </c>
      <c r="C5" s="8" t="n">
        <v>26</v>
      </c>
      <c r="D5" s="9"/>
      <c r="E5" s="10"/>
      <c r="F5" s="17" t="s">
        <v>9</v>
      </c>
      <c r="G5" s="11" t="n">
        <v>12</v>
      </c>
      <c r="H5" s="12"/>
      <c r="I5" s="18"/>
      <c r="J5" s="18"/>
      <c r="K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19" t="s">
        <v>11</v>
      </c>
      <c r="F6" s="19"/>
      <c r="G6" s="9" t="n">
        <v>1</v>
      </c>
      <c r="H6" s="9"/>
      <c r="I6" s="20" t="s">
        <v>12</v>
      </c>
      <c r="J6" s="20"/>
      <c r="K6" s="12"/>
    </row>
    <row r="7" customFormat="false" ht="15.75" hidden="false" customHeight="true" outlineLevel="0" collapsed="false">
      <c r="A7" s="1"/>
      <c r="B7" s="21" t="s">
        <v>35</v>
      </c>
      <c r="C7" s="22" t="n">
        <v>20</v>
      </c>
      <c r="D7" s="12"/>
      <c r="E7" s="23" t="s">
        <v>14</v>
      </c>
      <c r="F7" s="23"/>
      <c r="G7" s="24" t="n">
        <f aca="false">C3*G3+C4*G4+C5*G5</f>
        <v>1742</v>
      </c>
      <c r="H7" s="9"/>
      <c r="I7" s="7" t="s">
        <v>15</v>
      </c>
      <c r="J7" s="25" t="n">
        <v>1.5</v>
      </c>
      <c r="K7" s="12"/>
    </row>
    <row r="8" customFormat="false" ht="15.75" hidden="false" customHeight="false" outlineLevel="0" collapsed="false">
      <c r="A8" s="1"/>
      <c r="B8" s="13" t="s">
        <v>36</v>
      </c>
      <c r="C8" s="14" t="n">
        <v>30</v>
      </c>
      <c r="D8" s="12"/>
      <c r="E8" s="12"/>
      <c r="F8" s="12"/>
      <c r="G8" s="26"/>
      <c r="H8" s="12"/>
      <c r="I8" s="27" t="s">
        <v>17</v>
      </c>
      <c r="J8" s="28" t="n">
        <v>1.05</v>
      </c>
      <c r="K8" s="12"/>
    </row>
    <row r="9" customFormat="false" ht="15.75" hidden="false" customHeight="false" outlineLevel="0" collapsed="false">
      <c r="A9" s="1"/>
      <c r="B9" s="21" t="s">
        <v>37</v>
      </c>
      <c r="C9" s="22" t="n">
        <v>30</v>
      </c>
      <c r="D9" s="12"/>
      <c r="E9" s="12"/>
      <c r="F9" s="12"/>
      <c r="G9" s="26"/>
      <c r="H9" s="12"/>
      <c r="I9" s="21" t="s">
        <v>19</v>
      </c>
      <c r="J9" s="21" t="n">
        <v>1.2</v>
      </c>
      <c r="K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</row>
    <row r="12" customFormat="false" ht="15.75" hidden="false" customHeight="false" outlineLevel="0" collapsed="false">
      <c r="A12" s="3"/>
      <c r="B12" s="17" t="s">
        <v>24</v>
      </c>
      <c r="C12" s="31" t="n">
        <v>5</v>
      </c>
      <c r="D12" s="9"/>
      <c r="E12" s="17" t="s">
        <v>25</v>
      </c>
      <c r="F12" s="31" t="n">
        <v>1</v>
      </c>
      <c r="G12" s="12"/>
      <c r="H12" s="12"/>
      <c r="I12" s="32" t="s">
        <v>26</v>
      </c>
      <c r="J12" s="33" t="n">
        <v>0</v>
      </c>
      <c r="K12" s="12"/>
    </row>
    <row r="13" customFormat="false" ht="15.75" hidden="false" customHeight="false" outlineLevel="0" collapsed="false">
      <c r="A13" s="3"/>
      <c r="B13" s="23" t="s">
        <v>27</v>
      </c>
      <c r="C13" s="15" t="n">
        <v>16</v>
      </c>
      <c r="D13" s="9"/>
      <c r="E13" s="23" t="s">
        <v>28</v>
      </c>
      <c r="F13" s="15" t="n">
        <v>0</v>
      </c>
      <c r="G13" s="12"/>
      <c r="H13" s="12"/>
      <c r="I13" s="27" t="s">
        <v>38</v>
      </c>
      <c r="J13" s="28" t="n">
        <v>6</v>
      </c>
      <c r="K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5.25</v>
      </c>
      <c r="D14" s="9"/>
      <c r="E14" s="17" t="s">
        <v>31</v>
      </c>
      <c r="F14" s="31" t="n">
        <v>1</v>
      </c>
      <c r="G14" s="12"/>
      <c r="H14" s="34"/>
      <c r="I14" s="21" t="s">
        <v>32</v>
      </c>
      <c r="J14" s="35" t="n">
        <f aca="false">(J12*C9)+(J13*C7)</f>
        <v>120</v>
      </c>
      <c r="K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33</v>
      </c>
      <c r="F15" s="24" t="n">
        <f aca="false">30*(F12+F13+F14)</f>
        <v>60</v>
      </c>
      <c r="G15" s="12"/>
      <c r="H15" s="12"/>
      <c r="I15" s="12"/>
      <c r="J15" s="12"/>
      <c r="K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34</v>
      </c>
      <c r="F16" s="8" t="n">
        <f aca="false">C8*G6*(2+F12+F13+F14)</f>
        <v>120</v>
      </c>
      <c r="G16" s="12"/>
      <c r="H16" s="12"/>
      <c r="I16" s="12"/>
      <c r="J16" s="12"/>
      <c r="K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</row>
  </sheetData>
  <mergeCells count="9">
    <mergeCell ref="B2:C2"/>
    <mergeCell ref="E2:G2"/>
    <mergeCell ref="E3:E5"/>
    <mergeCell ref="E6:F6"/>
    <mergeCell ref="I6:J6"/>
    <mergeCell ref="E7:F7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(G6+C14+F15+F16+J14)*1.08*1.07*1.08*J7</f>
        <v>4479.993101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60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24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24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2256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12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20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8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(G6+C14+F15+F16+J14)*1.08*1.07*1.05*J7</f>
        <v>3310.828668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30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30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1660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5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75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18.3571428571429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4546.170846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55" t="s">
        <v>4</v>
      </c>
      <c r="F3" s="7" t="s">
        <v>5</v>
      </c>
      <c r="G3" s="11" t="n">
        <v>60</v>
      </c>
      <c r="H3" s="12"/>
      <c r="I3" s="12"/>
      <c r="J3" s="12"/>
      <c r="K3" s="12" t="n">
        <v>2450</v>
      </c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55"/>
      <c r="F4" s="15" t="s">
        <v>7</v>
      </c>
      <c r="G4" s="16" t="n">
        <v>9</v>
      </c>
      <c r="H4" s="12"/>
      <c r="I4" s="12"/>
      <c r="J4" s="12"/>
      <c r="K4" s="26" t="n">
        <f aca="false">K2-K3</f>
        <v>2096.170846</v>
      </c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55"/>
      <c r="F5" s="17" t="s">
        <v>9</v>
      </c>
      <c r="G5" s="11" t="n">
        <v>80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2878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1.2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17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2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30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5451.321992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90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60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30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3810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1.1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17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4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60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1716.022665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15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30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15</v>
      </c>
      <c r="D5" s="9"/>
      <c r="E5" s="10"/>
      <c r="F5" s="17" t="s">
        <v>9</v>
      </c>
      <c r="G5" s="11" t="n">
        <v>21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1215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17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3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45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10*(F12+F13+F14)</f>
        <v>30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3982.252491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60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24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15</v>
      </c>
      <c r="D5" s="9"/>
      <c r="E5" s="10"/>
      <c r="F5" s="17" t="s">
        <v>9</v>
      </c>
      <c r="G5" s="11" t="n">
        <v>30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2130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17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4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4.25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60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10*(F12+F13+F14)</f>
        <v>30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5798.264063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90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30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2760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3"/>
      <c r="F6" s="53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1.5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9</v>
      </c>
      <c r="D12" s="9"/>
      <c r="E12" s="17" t="s">
        <v>42</v>
      </c>
      <c r="F12" s="31" t="n">
        <v>2</v>
      </c>
      <c r="G12" s="12"/>
      <c r="H12" s="12"/>
      <c r="I12" s="32" t="s">
        <v>43</v>
      </c>
      <c r="J12" s="56" t="n">
        <v>6</v>
      </c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16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5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6.25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J12*20+J13*C6</f>
        <v>195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4"/>
    <mergeCell ref="E5:F5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(G6+C14+F15+F16+J14)*1.05*1.15*J7</f>
        <v>5307.385125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45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30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20</v>
      </c>
      <c r="D5" s="9"/>
      <c r="E5" s="10"/>
      <c r="F5" s="17" t="s">
        <v>9</v>
      </c>
      <c r="G5" s="11" t="n">
        <v>24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2130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1.7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 t="n">
        <v>6</v>
      </c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16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5.5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J12*20+J13*C7</f>
        <v>210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6908.832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150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40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4430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3"/>
      <c r="F6" s="53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1.2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 t="n">
        <v>4</v>
      </c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2</v>
      </c>
      <c r="G13" s="12"/>
      <c r="H13" s="12"/>
      <c r="I13" s="27" t="s">
        <v>39</v>
      </c>
      <c r="J13" s="28"/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4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4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150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180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4"/>
    <mergeCell ref="E5:F5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2323.01601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24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24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15</v>
      </c>
      <c r="D5" s="9"/>
      <c r="E5" s="10"/>
      <c r="F5" s="17" t="s">
        <v>9</v>
      </c>
      <c r="G5" s="11" t="n">
        <v>15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1185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2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2.5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30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10*(F12+F13+F14)</f>
        <v>30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3.8928571428571"/>
    <col collapsed="false" hidden="false" max="4" min="3" style="0" width="13.9030612244898"/>
    <col collapsed="false" hidden="false" max="5" min="5" style="0" width="19.0357142857143"/>
    <col collapsed="false" hidden="false" max="8" min="6" style="0" width="13.9030612244898"/>
    <col collapsed="false" hidden="false" max="9" min="9" style="0" width="20.7908163265306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5" t="s">
        <v>2</v>
      </c>
      <c r="J2" s="6" t="n">
        <f aca="false">(G7+C14+F15+F16+J14)*J7*J8</f>
        <v>6522.39</v>
      </c>
      <c r="K2" s="1"/>
    </row>
    <row r="3" customFormat="false" ht="15.75" hidden="false" customHeight="true" outlineLevel="0" collapsed="false">
      <c r="A3" s="3"/>
      <c r="B3" s="7" t="s">
        <v>3</v>
      </c>
      <c r="C3" s="8" t="n">
        <v>26</v>
      </c>
      <c r="D3" s="9"/>
      <c r="E3" s="10" t="s">
        <v>4</v>
      </c>
      <c r="F3" s="7" t="s">
        <v>5</v>
      </c>
      <c r="G3" s="11" t="n">
        <v>75</v>
      </c>
      <c r="H3" s="12"/>
      <c r="I3" s="12"/>
      <c r="J3" s="12"/>
      <c r="K3" s="12"/>
    </row>
    <row r="4" customFormat="false" ht="15.75" hidden="false" customHeight="false" outlineLevel="0" collapsed="false">
      <c r="A4" s="3"/>
      <c r="B4" s="13" t="s">
        <v>6</v>
      </c>
      <c r="C4" s="14" t="n">
        <v>26</v>
      </c>
      <c r="D4" s="9"/>
      <c r="E4" s="10"/>
      <c r="F4" s="15" t="s">
        <v>7</v>
      </c>
      <c r="G4" s="16" t="n">
        <v>75</v>
      </c>
      <c r="H4" s="12"/>
      <c r="I4" s="12"/>
      <c r="J4" s="12"/>
      <c r="K4" s="12"/>
    </row>
    <row r="5" customFormat="false" ht="15.75" hidden="false" customHeight="false" outlineLevel="0" collapsed="false">
      <c r="A5" s="3"/>
      <c r="B5" s="7" t="s">
        <v>8</v>
      </c>
      <c r="C5" s="8" t="n">
        <v>26</v>
      </c>
      <c r="D5" s="9"/>
      <c r="E5" s="10"/>
      <c r="F5" s="17" t="s">
        <v>9</v>
      </c>
      <c r="G5" s="11" t="n">
        <v>30</v>
      </c>
      <c r="H5" s="12"/>
      <c r="I5" s="18"/>
      <c r="J5" s="18"/>
      <c r="K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19" t="s">
        <v>11</v>
      </c>
      <c r="F6" s="19"/>
      <c r="G6" s="9" t="n">
        <v>2</v>
      </c>
      <c r="H6" s="9"/>
      <c r="I6" s="20" t="s">
        <v>12</v>
      </c>
      <c r="J6" s="20"/>
      <c r="K6" s="12"/>
    </row>
    <row r="7" customFormat="false" ht="15.75" hidden="false" customHeight="true" outlineLevel="0" collapsed="false">
      <c r="A7" s="1"/>
      <c r="B7" s="21" t="s">
        <v>35</v>
      </c>
      <c r="C7" s="22" t="n">
        <v>20</v>
      </c>
      <c r="D7" s="12"/>
      <c r="E7" s="23" t="s">
        <v>14</v>
      </c>
      <c r="F7" s="23"/>
      <c r="G7" s="24" t="n">
        <f aca="false">C3*G3+C4*G4+C5*G5</f>
        <v>4680</v>
      </c>
      <c r="H7" s="9"/>
      <c r="I7" s="7" t="s">
        <v>15</v>
      </c>
      <c r="J7" s="25" t="n">
        <v>1.2</v>
      </c>
      <c r="K7" s="12"/>
    </row>
    <row r="8" customFormat="false" ht="15.75" hidden="false" customHeight="false" outlineLevel="0" collapsed="false">
      <c r="A8" s="1"/>
      <c r="B8" s="13" t="s">
        <v>36</v>
      </c>
      <c r="C8" s="14" t="n">
        <v>30</v>
      </c>
      <c r="D8" s="12"/>
      <c r="E8" s="12"/>
      <c r="F8" s="12"/>
      <c r="G8" s="26"/>
      <c r="H8" s="12"/>
      <c r="I8" s="27" t="s">
        <v>17</v>
      </c>
      <c r="J8" s="28" t="n">
        <v>1.05</v>
      </c>
      <c r="K8" s="12"/>
    </row>
    <row r="9" customFormat="false" ht="15.75" hidden="false" customHeight="false" outlineLevel="0" collapsed="false">
      <c r="A9" s="1"/>
      <c r="B9" s="21" t="s">
        <v>37</v>
      </c>
      <c r="C9" s="22" t="n">
        <v>30</v>
      </c>
      <c r="D9" s="12"/>
      <c r="E9" s="12"/>
      <c r="F9" s="12"/>
      <c r="G9" s="26"/>
      <c r="H9" s="12"/>
      <c r="I9" s="21" t="s">
        <v>19</v>
      </c>
      <c r="J9" s="21" t="n">
        <v>1.2</v>
      </c>
      <c r="K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</row>
    <row r="12" customFormat="false" ht="15.75" hidden="false" customHeight="false" outlineLevel="0" collapsed="false">
      <c r="A12" s="3"/>
      <c r="B12" s="17" t="s">
        <v>24</v>
      </c>
      <c r="C12" s="31" t="n">
        <v>10</v>
      </c>
      <c r="D12" s="9"/>
      <c r="E12" s="17" t="s">
        <v>25</v>
      </c>
      <c r="F12" s="31" t="n">
        <v>1</v>
      </c>
      <c r="G12" s="12"/>
      <c r="H12" s="12"/>
      <c r="I12" s="32" t="s">
        <v>26</v>
      </c>
      <c r="J12" s="33" t="n">
        <v>0</v>
      </c>
      <c r="K12" s="12"/>
    </row>
    <row r="13" customFormat="false" ht="15.75" hidden="false" customHeight="false" outlineLevel="0" collapsed="false">
      <c r="A13" s="3"/>
      <c r="B13" s="23" t="s">
        <v>27</v>
      </c>
      <c r="C13" s="15" t="n">
        <v>16</v>
      </c>
      <c r="D13" s="9"/>
      <c r="E13" s="23" t="s">
        <v>28</v>
      </c>
      <c r="F13" s="15" t="n">
        <v>1</v>
      </c>
      <c r="G13" s="12"/>
      <c r="H13" s="12"/>
      <c r="I13" s="27" t="s">
        <v>38</v>
      </c>
      <c r="J13" s="28" t="n">
        <v>5</v>
      </c>
      <c r="K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6.5</v>
      </c>
      <c r="D14" s="9"/>
      <c r="E14" s="17" t="s">
        <v>31</v>
      </c>
      <c r="F14" s="31" t="n">
        <v>1</v>
      </c>
      <c r="G14" s="12"/>
      <c r="H14" s="34"/>
      <c r="I14" s="21" t="s">
        <v>32</v>
      </c>
      <c r="J14" s="35" t="n">
        <f aca="false">(J12*C9)+(J13*C7)</f>
        <v>100</v>
      </c>
      <c r="K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33</v>
      </c>
      <c r="F15" s="24" t="n">
        <f aca="false">30*(F12+F13+F14)</f>
        <v>90</v>
      </c>
      <c r="G15" s="12"/>
      <c r="H15" s="12"/>
      <c r="I15" s="12"/>
      <c r="J15" s="12"/>
      <c r="K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34</v>
      </c>
      <c r="F16" s="8" t="n">
        <f aca="false">C8*G6*(2+F12+F13+F14)</f>
        <v>300</v>
      </c>
      <c r="G16" s="12"/>
      <c r="H16" s="12"/>
      <c r="I16" s="12"/>
      <c r="J16" s="12"/>
      <c r="K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</row>
  </sheetData>
  <mergeCells count="9">
    <mergeCell ref="B2:C2"/>
    <mergeCell ref="E2:G2"/>
    <mergeCell ref="E3:E5"/>
    <mergeCell ref="E6:F6"/>
    <mergeCell ref="I6:J6"/>
    <mergeCell ref="E7:F7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1663.54398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24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15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15</v>
      </c>
      <c r="D5" s="9"/>
      <c r="E5" s="10"/>
      <c r="F5" s="17" t="s">
        <v>9</v>
      </c>
      <c r="G5" s="11" t="n">
        <v>12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960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1.2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2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2.5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30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10*(F12+F13+F14)</f>
        <v>30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6302.244375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f aca="false">60+45</f>
        <v>105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34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3203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3"/>
      <c r="F6" s="53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1.5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8</v>
      </c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18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4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6.5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60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4"/>
    <mergeCell ref="E5:F5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4487.07924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45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30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1990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1.6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8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17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5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6.25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75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7555.11057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96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96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15</v>
      </c>
      <c r="D5" s="9"/>
      <c r="E5" s="10"/>
      <c r="F5" s="17" t="s">
        <v>9</v>
      </c>
      <c r="G5" s="11" t="n">
        <v>20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4140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10</v>
      </c>
      <c r="D13" s="9"/>
      <c r="E13" s="23" t="s">
        <v>45</v>
      </c>
      <c r="F13" s="15" t="n">
        <v>2</v>
      </c>
      <c r="G13" s="12"/>
      <c r="H13" s="12"/>
      <c r="I13" s="27" t="s">
        <v>39</v>
      </c>
      <c r="J13" s="28" t="n">
        <v>5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2.5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75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10*(F12+F13+F14)</f>
        <v>50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180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4152.2544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69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24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2133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0"/>
      <c r="F6" s="50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1.08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/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3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0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45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10">
    <mergeCell ref="B2:C2"/>
    <mergeCell ref="E2:G2"/>
    <mergeCell ref="I2:J2"/>
    <mergeCell ref="E3:E4"/>
    <mergeCell ref="E5:F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1772.444835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24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24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15</v>
      </c>
      <c r="D5" s="9"/>
      <c r="E5" s="10"/>
      <c r="F5" s="17" t="s">
        <v>9</v>
      </c>
      <c r="G5" s="11" t="n">
        <v>15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1185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17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2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5.75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30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2336.96988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39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30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15</v>
      </c>
      <c r="D5" s="9"/>
      <c r="E5" s="10"/>
      <c r="F5" s="17" t="s">
        <v>9</v>
      </c>
      <c r="G5" s="11" t="n">
        <v>18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1650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7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17</v>
      </c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2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6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30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971.614035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22</v>
      </c>
      <c r="D3" s="9"/>
      <c r="E3" s="10" t="s">
        <v>4</v>
      </c>
      <c r="F3" s="7" t="s">
        <v>5</v>
      </c>
      <c r="G3" s="11" t="n">
        <v>15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22</v>
      </c>
      <c r="D4" s="9"/>
      <c r="E4" s="10"/>
      <c r="F4" s="15" t="s">
        <v>7</v>
      </c>
      <c r="G4" s="16" t="n">
        <v>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15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585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35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6</v>
      </c>
      <c r="D12" s="9"/>
      <c r="E12" s="17" t="s">
        <v>42</v>
      </c>
      <c r="F12" s="31" t="n">
        <v>1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17</v>
      </c>
      <c r="D13" s="9"/>
      <c r="E13" s="23" t="s">
        <v>45</v>
      </c>
      <c r="F13" s="15" t="n">
        <v>0</v>
      </c>
      <c r="G13" s="12"/>
      <c r="H13" s="12"/>
      <c r="I13" s="27" t="s">
        <v>39</v>
      </c>
      <c r="J13" s="28" t="n">
        <v>2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5.75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30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60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30*(2+F12+F13+F14)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25.6479591836735"/>
    <col collapsed="false" hidden="false" max="8" min="6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(C14+G5+F15+F16+J14)*J7*J8*J9</f>
        <v>5090.69925</v>
      </c>
      <c r="L2" s="1"/>
    </row>
    <row r="3" customFormat="false" ht="15.75" hidden="false" customHeight="true" outlineLevel="0" collapsed="false">
      <c r="A3" s="3"/>
      <c r="B3" s="7" t="s">
        <v>47</v>
      </c>
      <c r="C3" s="8" t="n">
        <v>25</v>
      </c>
      <c r="D3" s="9"/>
      <c r="E3" s="45" t="s">
        <v>4</v>
      </c>
      <c r="F3" s="7" t="s">
        <v>48</v>
      </c>
      <c r="G3" s="11" t="n">
        <v>108</v>
      </c>
      <c r="H3" s="12"/>
      <c r="I3" s="12"/>
      <c r="J3" s="12"/>
      <c r="K3" s="12"/>
      <c r="L3" s="12"/>
    </row>
    <row r="4" customFormat="false" ht="29.25" hidden="false" customHeight="true" outlineLevel="0" collapsed="false">
      <c r="A4" s="3"/>
      <c r="B4" s="46" t="s">
        <v>8</v>
      </c>
      <c r="C4" s="14" t="n">
        <v>17</v>
      </c>
      <c r="D4" s="9"/>
      <c r="E4" s="45"/>
      <c r="F4" s="46" t="s">
        <v>9</v>
      </c>
      <c r="G4" s="47" t="n">
        <v>14</v>
      </c>
      <c r="H4" s="12"/>
      <c r="I4" s="12"/>
      <c r="J4" s="12"/>
      <c r="K4" s="12"/>
      <c r="L4" s="12"/>
    </row>
    <row r="5" customFormat="false" ht="15.75" hidden="false" customHeight="true" outlineLevel="0" collapsed="false">
      <c r="A5" s="3"/>
      <c r="B5" s="7" t="s">
        <v>10</v>
      </c>
      <c r="C5" s="8" t="n">
        <v>0.25</v>
      </c>
      <c r="D5" s="9"/>
      <c r="E5" s="32" t="s">
        <v>14</v>
      </c>
      <c r="F5" s="32"/>
      <c r="G5" s="22" t="n">
        <f aca="false">G3*C3+G4*C4</f>
        <v>2938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35</v>
      </c>
      <c r="C6" s="49" t="n">
        <v>15</v>
      </c>
      <c r="D6" s="12"/>
      <c r="E6" s="53"/>
      <c r="F6" s="53"/>
      <c r="G6" s="51"/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52"/>
      <c r="C7" s="52"/>
      <c r="D7" s="12"/>
      <c r="E7" s="53"/>
      <c r="F7" s="12"/>
      <c r="G7" s="26"/>
      <c r="H7" s="9"/>
      <c r="I7" s="7" t="s">
        <v>15</v>
      </c>
      <c r="J7" s="25" t="n">
        <v>1.3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53"/>
      <c r="F9" s="12"/>
      <c r="G9" s="26"/>
      <c r="H9" s="12"/>
      <c r="I9" s="21" t="s">
        <v>19</v>
      </c>
      <c r="J9" s="21" t="n">
        <v>1.15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4</v>
      </c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16</v>
      </c>
      <c r="D13" s="9"/>
      <c r="E13" s="23" t="s">
        <v>45</v>
      </c>
      <c r="F13" s="15"/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5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J12+J13*C6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4"/>
    <mergeCell ref="E5:F5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18.0867346938776"/>
    <col collapsed="false" hidden="false" max="8" min="6" style="0" width="13.9030612244898"/>
    <col collapsed="false" hidden="false" max="9" min="9" style="0" width="15.5255102040816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(C14+G6+F15+F16+J14)*J7*J8*J9</f>
        <v>10029.096</v>
      </c>
      <c r="L2" s="1"/>
    </row>
    <row r="3" customFormat="false" ht="15.75" hidden="false" customHeight="true" outlineLevel="0" collapsed="false">
      <c r="A3" s="3"/>
      <c r="B3" s="17" t="s">
        <v>51</v>
      </c>
      <c r="C3" s="8" t="n">
        <v>28</v>
      </c>
      <c r="D3" s="9"/>
      <c r="E3" s="57" t="s">
        <v>4</v>
      </c>
      <c r="F3" s="58" t="s">
        <v>52</v>
      </c>
      <c r="G3" s="59" t="n">
        <v>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46" t="s">
        <v>53</v>
      </c>
      <c r="C4" s="14" t="n">
        <v>35</v>
      </c>
      <c r="D4" s="9"/>
      <c r="E4" s="57"/>
      <c r="F4" s="60" t="s">
        <v>54</v>
      </c>
      <c r="G4" s="11" t="n">
        <v>135</v>
      </c>
      <c r="H4" s="12"/>
      <c r="I4" s="12"/>
      <c r="J4" s="12"/>
      <c r="K4" s="12"/>
      <c r="L4" s="61"/>
    </row>
    <row r="5" customFormat="false" ht="15.75" hidden="false" customHeight="false" outlineLevel="0" collapsed="false">
      <c r="A5" s="3"/>
      <c r="B5" s="17" t="s">
        <v>8</v>
      </c>
      <c r="C5" s="8" t="n">
        <v>26</v>
      </c>
      <c r="D5" s="9"/>
      <c r="E5" s="57"/>
      <c r="F5" s="46" t="s">
        <v>9</v>
      </c>
      <c r="G5" s="47" t="n">
        <v>30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23</v>
      </c>
      <c r="C6" s="49" t="n">
        <v>20</v>
      </c>
      <c r="D6" s="12"/>
      <c r="E6" s="32" t="s">
        <v>14</v>
      </c>
      <c r="F6" s="32"/>
      <c r="G6" s="22" t="n">
        <f aca="false">G3*C3+G4*C4+G5*C5</f>
        <v>5505</v>
      </c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7" t="s">
        <v>10</v>
      </c>
      <c r="C7" s="8" t="n">
        <v>0.25</v>
      </c>
      <c r="D7" s="12"/>
      <c r="E7" s="53"/>
      <c r="F7" s="12"/>
      <c r="G7" s="26"/>
      <c r="H7" s="9"/>
      <c r="I7" s="7" t="s">
        <v>15</v>
      </c>
      <c r="J7" s="25" t="n">
        <v>1.2</v>
      </c>
      <c r="K7" s="12"/>
      <c r="L7" s="12"/>
    </row>
    <row r="8" customFormat="false" ht="15.75" hidden="false" customHeight="false" outlineLevel="0" collapsed="false">
      <c r="A8" s="1"/>
      <c r="B8" s="13" t="s">
        <v>55</v>
      </c>
      <c r="C8" s="14" t="n">
        <v>30</v>
      </c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37" t="s">
        <v>36</v>
      </c>
      <c r="C9" s="8" t="n">
        <f aca="false">30</f>
        <v>30</v>
      </c>
      <c r="D9" s="12"/>
      <c r="E9" s="53"/>
      <c r="F9" s="12"/>
      <c r="G9" s="26"/>
      <c r="H9" s="12"/>
      <c r="I9" s="21" t="s">
        <v>19</v>
      </c>
      <c r="J9" s="21" t="n">
        <v>1.2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8</v>
      </c>
      <c r="D12" s="9"/>
      <c r="E12" s="17" t="s">
        <v>56</v>
      </c>
      <c r="F12" s="31" t="n">
        <v>0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20</v>
      </c>
      <c r="D13" s="9"/>
      <c r="E13" s="23" t="s">
        <v>57</v>
      </c>
      <c r="F13" s="15" t="n">
        <v>3</v>
      </c>
      <c r="G13" s="12"/>
      <c r="H13" s="12"/>
      <c r="I13" s="27" t="s">
        <v>39</v>
      </c>
      <c r="J13" s="28" t="n">
        <v>5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C5*(C12+C13)</f>
        <v>728</v>
      </c>
      <c r="D14" s="9"/>
      <c r="E14" s="17" t="s">
        <v>58</v>
      </c>
      <c r="F14" s="31" t="n">
        <v>1</v>
      </c>
      <c r="G14" s="12"/>
      <c r="H14" s="34"/>
      <c r="I14" s="21" t="s">
        <v>32</v>
      </c>
      <c r="J14" s="35" t="n">
        <f aca="false">J12+J13*C6</f>
        <v>100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34</v>
      </c>
      <c r="F16" s="8" t="n">
        <f aca="false">C9*(2+F12+F13+F14)</f>
        <v>180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2.4081632653061"/>
    <col collapsed="false" hidden="false" max="4" min="3" style="0" width="13.9030612244898"/>
    <col collapsed="false" hidden="false" max="5" min="5" style="0" width="19.0357142857143"/>
    <col collapsed="false" hidden="false" max="8" min="6" style="0" width="13.9030612244898"/>
    <col collapsed="false" hidden="false" max="9" min="9" style="0" width="19.9795918367347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5" t="s">
        <v>2</v>
      </c>
      <c r="J2" s="6" t="n">
        <f aca="false">(G7+C14+F15+F16+J14)*J9*J8</f>
        <v>0</v>
      </c>
      <c r="K2" s="1"/>
    </row>
    <row r="3" customFormat="false" ht="15.75" hidden="false" customHeight="true" outlineLevel="0" collapsed="false">
      <c r="A3" s="3"/>
      <c r="B3" s="7" t="s">
        <v>3</v>
      </c>
      <c r="C3" s="8" t="n">
        <v>26</v>
      </c>
      <c r="D3" s="9"/>
      <c r="E3" s="10" t="s">
        <v>4</v>
      </c>
      <c r="F3" s="7" t="s">
        <v>5</v>
      </c>
      <c r="G3" s="11"/>
      <c r="H3" s="12"/>
      <c r="I3" s="12"/>
      <c r="J3" s="12"/>
      <c r="K3" s="12"/>
    </row>
    <row r="4" customFormat="false" ht="15.75" hidden="false" customHeight="false" outlineLevel="0" collapsed="false">
      <c r="A4" s="3"/>
      <c r="B4" s="13" t="s">
        <v>6</v>
      </c>
      <c r="C4" s="14" t="n">
        <v>26</v>
      </c>
      <c r="D4" s="9"/>
      <c r="E4" s="10"/>
      <c r="F4" s="15" t="s">
        <v>7</v>
      </c>
      <c r="G4" s="16"/>
      <c r="H4" s="12"/>
      <c r="I4" s="12"/>
      <c r="J4" s="12"/>
      <c r="K4" s="12"/>
    </row>
    <row r="5" customFormat="false" ht="15.75" hidden="false" customHeight="false" outlineLevel="0" collapsed="false">
      <c r="A5" s="3"/>
      <c r="B5" s="7" t="s">
        <v>8</v>
      </c>
      <c r="C5" s="8" t="n">
        <v>26</v>
      </c>
      <c r="D5" s="9"/>
      <c r="E5" s="10"/>
      <c r="F5" s="17" t="s">
        <v>9</v>
      </c>
      <c r="G5" s="11"/>
      <c r="H5" s="12"/>
      <c r="I5" s="18"/>
      <c r="J5" s="18"/>
      <c r="K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19" t="s">
        <v>11</v>
      </c>
      <c r="F6" s="19"/>
      <c r="G6" s="9"/>
      <c r="H6" s="9"/>
      <c r="I6" s="20" t="s">
        <v>12</v>
      </c>
      <c r="J6" s="20"/>
      <c r="K6" s="12"/>
    </row>
    <row r="7" customFormat="false" ht="15.75" hidden="false" customHeight="true" outlineLevel="0" collapsed="false">
      <c r="A7" s="1"/>
      <c r="B7" s="21" t="s">
        <v>35</v>
      </c>
      <c r="C7" s="22" t="n">
        <v>20</v>
      </c>
      <c r="D7" s="12"/>
      <c r="E7" s="23" t="s">
        <v>14</v>
      </c>
      <c r="F7" s="23"/>
      <c r="G7" s="24" t="n">
        <f aca="false">C3*G3+G4*C4+G5*C5</f>
        <v>0</v>
      </c>
      <c r="H7" s="9"/>
      <c r="I7" s="7" t="s">
        <v>15</v>
      </c>
      <c r="J7" s="25" t="n">
        <v>1.5</v>
      </c>
      <c r="K7" s="12"/>
    </row>
    <row r="8" customFormat="false" ht="15.75" hidden="false" customHeight="false" outlineLevel="0" collapsed="false">
      <c r="A8" s="1"/>
      <c r="B8" s="13" t="s">
        <v>36</v>
      </c>
      <c r="C8" s="14" t="n">
        <v>30</v>
      </c>
      <c r="D8" s="12"/>
      <c r="E8" s="12"/>
      <c r="F8" s="12"/>
      <c r="G8" s="26"/>
      <c r="H8" s="12"/>
      <c r="I8" s="27" t="s">
        <v>17</v>
      </c>
      <c r="J8" s="28" t="n">
        <v>1.05</v>
      </c>
      <c r="K8" s="12"/>
    </row>
    <row r="9" customFormat="false" ht="15.75" hidden="false" customHeight="false" outlineLevel="0" collapsed="false">
      <c r="A9" s="1"/>
      <c r="B9" s="21" t="s">
        <v>37</v>
      </c>
      <c r="C9" s="22" t="n">
        <v>30</v>
      </c>
      <c r="D9" s="1"/>
      <c r="E9" s="12"/>
      <c r="F9" s="12"/>
      <c r="G9" s="26"/>
      <c r="H9" s="12"/>
      <c r="I9" s="21" t="s">
        <v>19</v>
      </c>
      <c r="J9" s="21" t="n">
        <v>1.2</v>
      </c>
      <c r="K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</row>
    <row r="12" customFormat="false" ht="15.75" hidden="false" customHeight="false" outlineLevel="0" collapsed="false">
      <c r="A12" s="3"/>
      <c r="B12" s="17" t="s">
        <v>24</v>
      </c>
      <c r="C12" s="31"/>
      <c r="D12" s="9"/>
      <c r="E12" s="17" t="s">
        <v>25</v>
      </c>
      <c r="F12" s="31"/>
      <c r="G12" s="12"/>
      <c r="H12" s="12"/>
      <c r="I12" s="32" t="s">
        <v>26</v>
      </c>
      <c r="J12" s="33"/>
      <c r="K12" s="12"/>
    </row>
    <row r="13" customFormat="false" ht="15.75" hidden="false" customHeight="false" outlineLevel="0" collapsed="false">
      <c r="A13" s="3"/>
      <c r="B13" s="23" t="s">
        <v>27</v>
      </c>
      <c r="C13" s="15"/>
      <c r="D13" s="9"/>
      <c r="E13" s="23" t="s">
        <v>28</v>
      </c>
      <c r="F13" s="15"/>
      <c r="G13" s="12"/>
      <c r="H13" s="12"/>
      <c r="I13" s="27" t="s">
        <v>39</v>
      </c>
      <c r="J13" s="28"/>
      <c r="K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0</v>
      </c>
      <c r="D14" s="9"/>
      <c r="E14" s="17" t="s">
        <v>40</v>
      </c>
      <c r="F14" s="31"/>
      <c r="G14" s="12"/>
      <c r="H14" s="34"/>
      <c r="I14" s="21" t="s">
        <v>32</v>
      </c>
      <c r="J14" s="35" t="n">
        <f aca="false">(J12*C9)+(J13*C7)</f>
        <v>0</v>
      </c>
      <c r="K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33</v>
      </c>
      <c r="F15" s="24" t="n">
        <f aca="false">30*(F12+F13+F14)</f>
        <v>0</v>
      </c>
      <c r="G15" s="12"/>
      <c r="H15" s="12"/>
      <c r="I15" s="12"/>
      <c r="J15" s="12"/>
      <c r="K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34</v>
      </c>
      <c r="F16" s="8" t="n">
        <f aca="false">C8*G6*(2+F12+F13+F14)</f>
        <v>0</v>
      </c>
      <c r="G16" s="12"/>
      <c r="H16" s="12"/>
      <c r="I16" s="12"/>
      <c r="J16" s="12"/>
      <c r="K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</row>
  </sheetData>
  <mergeCells count="9">
    <mergeCell ref="B2:C2"/>
    <mergeCell ref="E2:G2"/>
    <mergeCell ref="E3:E5"/>
    <mergeCell ref="E6:F6"/>
    <mergeCell ref="I6:J6"/>
    <mergeCell ref="E7:F7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3.9030612244898"/>
    <col collapsed="false" hidden="false" max="5" min="5" style="0" width="18.0867346938776"/>
    <col collapsed="false" hidden="false" max="8" min="6" style="0" width="13.9030612244898"/>
    <col collapsed="false" hidden="false" max="9" min="9" style="0" width="15.5255102040816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44"/>
      <c r="F1" s="2"/>
      <c r="G1" s="2"/>
      <c r="H1" s="1"/>
      <c r="I1" s="2"/>
      <c r="J1" s="2"/>
      <c r="K1" s="2"/>
      <c r="L1" s="1"/>
    </row>
    <row r="2" customFormat="false" ht="15.75" hidden="false" customHeight="true" outlineLevel="0" collapsed="false">
      <c r="A2" s="3"/>
      <c r="B2" s="4" t="s">
        <v>0</v>
      </c>
      <c r="C2" s="4"/>
      <c r="D2" s="3"/>
      <c r="E2" s="20" t="s">
        <v>1</v>
      </c>
      <c r="F2" s="20"/>
      <c r="G2" s="20"/>
      <c r="H2" s="3"/>
      <c r="I2" s="38" t="s">
        <v>2</v>
      </c>
      <c r="J2" s="38"/>
      <c r="K2" s="39" t="n">
        <f aca="false">(C14+G6+F15+F16+J14)*J7*J8*J9</f>
        <v>3863.79</v>
      </c>
      <c r="L2" s="1"/>
    </row>
    <row r="3" customFormat="false" ht="15.75" hidden="false" customHeight="true" outlineLevel="0" collapsed="false">
      <c r="A3" s="3"/>
      <c r="B3" s="17" t="s">
        <v>51</v>
      </c>
      <c r="C3" s="8" t="n">
        <v>28</v>
      </c>
      <c r="D3" s="9"/>
      <c r="E3" s="57" t="s">
        <v>4</v>
      </c>
      <c r="F3" s="58" t="s">
        <v>52</v>
      </c>
      <c r="G3" s="59" t="n">
        <v>90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46" t="s">
        <v>53</v>
      </c>
      <c r="C4" s="14" t="n">
        <v>25</v>
      </c>
      <c r="D4" s="9"/>
      <c r="E4" s="57"/>
      <c r="F4" s="60" t="s">
        <v>54</v>
      </c>
      <c r="G4" s="11" t="n">
        <v>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17" t="s">
        <v>8</v>
      </c>
      <c r="C5" s="8" t="n">
        <v>26</v>
      </c>
      <c r="D5" s="9"/>
      <c r="E5" s="57"/>
      <c r="F5" s="46" t="s">
        <v>9</v>
      </c>
      <c r="G5" s="47" t="n">
        <v>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48" t="s">
        <v>23</v>
      </c>
      <c r="C6" s="49" t="n">
        <v>20</v>
      </c>
      <c r="D6" s="12"/>
      <c r="E6" s="32" t="s">
        <v>14</v>
      </c>
      <c r="F6" s="32"/>
      <c r="G6" s="22" t="n">
        <f aca="false">G3*C3+G4*C4+G5*C5</f>
        <v>2520</v>
      </c>
      <c r="H6" s="9"/>
      <c r="I6" s="20" t="s">
        <v>49</v>
      </c>
      <c r="J6" s="20"/>
      <c r="K6" s="12"/>
      <c r="L6" s="12"/>
    </row>
    <row r="7" customFormat="false" ht="15.75" hidden="false" customHeight="false" outlineLevel="0" collapsed="false">
      <c r="A7" s="1"/>
      <c r="B7" s="7" t="s">
        <v>10</v>
      </c>
      <c r="C7" s="8" t="n">
        <v>0.25</v>
      </c>
      <c r="D7" s="12"/>
      <c r="E7" s="53"/>
      <c r="F7" s="12"/>
      <c r="G7" s="26"/>
      <c r="H7" s="9"/>
      <c r="I7" s="7" t="s">
        <v>15</v>
      </c>
      <c r="J7" s="25" t="n">
        <v>1</v>
      </c>
      <c r="K7" s="12"/>
      <c r="L7" s="12"/>
    </row>
    <row r="8" customFormat="false" ht="15.75" hidden="false" customHeight="false" outlineLevel="0" collapsed="false">
      <c r="A8" s="1"/>
      <c r="B8" s="13" t="s">
        <v>55</v>
      </c>
      <c r="C8" s="14" t="n">
        <v>30</v>
      </c>
      <c r="D8" s="12"/>
      <c r="E8" s="53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37" t="s">
        <v>36</v>
      </c>
      <c r="C9" s="8" t="n">
        <f aca="false">30</f>
        <v>30</v>
      </c>
      <c r="D9" s="12"/>
      <c r="E9" s="53"/>
      <c r="F9" s="12"/>
      <c r="G9" s="26"/>
      <c r="H9" s="12"/>
      <c r="I9" s="21" t="s">
        <v>19</v>
      </c>
      <c r="J9" s="21" t="n">
        <v>1.2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54"/>
      <c r="F10" s="18"/>
      <c r="G10" s="12"/>
      <c r="H10" s="12"/>
      <c r="I10" s="12"/>
      <c r="J10" s="12"/>
      <c r="K10" s="12"/>
      <c r="L10" s="12"/>
    </row>
    <row r="11" customFormat="false" ht="15.75" hidden="false" customHeight="true" outlineLevel="0" collapsed="false">
      <c r="A11" s="3"/>
      <c r="B11" s="4" t="s">
        <v>21</v>
      </c>
      <c r="C11" s="4"/>
      <c r="D11" s="9"/>
      <c r="E11" s="20" t="s">
        <v>22</v>
      </c>
      <c r="F11" s="20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 t="n">
        <v>10</v>
      </c>
      <c r="D12" s="9"/>
      <c r="E12" s="17" t="s">
        <v>56</v>
      </c>
      <c r="F12" s="31" t="n">
        <v>2</v>
      </c>
      <c r="G12" s="12"/>
      <c r="H12" s="12"/>
      <c r="I12" s="32" t="s">
        <v>43</v>
      </c>
      <c r="J12" s="33" t="n">
        <f aca="false">6*30</f>
        <v>180</v>
      </c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 t="n">
        <v>16</v>
      </c>
      <c r="D13" s="9"/>
      <c r="E13" s="23" t="s">
        <v>57</v>
      </c>
      <c r="F13" s="15" t="n">
        <v>0</v>
      </c>
      <c r="G13" s="12"/>
      <c r="H13" s="12"/>
      <c r="I13" s="27" t="s">
        <v>39</v>
      </c>
      <c r="J13" s="28" t="n">
        <v>9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C7*(C12+C13)</f>
        <v>6.5</v>
      </c>
      <c r="D14" s="9"/>
      <c r="E14" s="17" t="s">
        <v>58</v>
      </c>
      <c r="F14" s="31" t="n">
        <v>0</v>
      </c>
      <c r="G14" s="12"/>
      <c r="H14" s="34"/>
      <c r="I14" s="21" t="s">
        <v>32</v>
      </c>
      <c r="J14" s="35" t="n">
        <f aca="false">J12+J13*C6</f>
        <v>360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60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34</v>
      </c>
      <c r="F16" s="8" t="n">
        <f aca="false">C9*(2+F12+F13+F14)</f>
        <v>120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53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53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3.8928571428571"/>
    <col collapsed="false" hidden="false" max="4" min="3" style="0" width="13.9030612244898"/>
    <col collapsed="false" hidden="false" max="5" min="5" style="0" width="19.0357142857143"/>
    <col collapsed="false" hidden="false" max="8" min="6" style="0" width="13.9030612244898"/>
    <col collapsed="false" hidden="false" max="9" min="9" style="0" width="20.7908163265306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5" t="s">
        <v>2</v>
      </c>
      <c r="J2" s="6" t="n">
        <f aca="false">(G7+C14+F15+F16+J14)*J7*J8</f>
        <v>7890.35625</v>
      </c>
      <c r="K2" s="1"/>
    </row>
    <row r="3" customFormat="false" ht="15.75" hidden="false" customHeight="true" outlineLevel="0" collapsed="false">
      <c r="A3" s="3"/>
      <c r="B3" s="7" t="s">
        <v>3</v>
      </c>
      <c r="C3" s="8" t="n">
        <v>26</v>
      </c>
      <c r="D3" s="9"/>
      <c r="E3" s="10" t="s">
        <v>4</v>
      </c>
      <c r="F3" s="7" t="s">
        <v>5</v>
      </c>
      <c r="G3" s="11" t="n">
        <v>60</v>
      </c>
      <c r="H3" s="12"/>
      <c r="I3" s="12"/>
      <c r="J3" s="12"/>
      <c r="K3" s="12"/>
    </row>
    <row r="4" customFormat="false" ht="15.75" hidden="false" customHeight="false" outlineLevel="0" collapsed="false">
      <c r="A4" s="3"/>
      <c r="B4" s="13" t="s">
        <v>6</v>
      </c>
      <c r="C4" s="14" t="n">
        <v>26</v>
      </c>
      <c r="D4" s="9"/>
      <c r="E4" s="10"/>
      <c r="F4" s="15" t="s">
        <v>7</v>
      </c>
      <c r="G4" s="16" t="n">
        <v>9</v>
      </c>
      <c r="H4" s="12"/>
      <c r="I4" s="12"/>
      <c r="J4" s="12"/>
      <c r="K4" s="12"/>
    </row>
    <row r="5" customFormat="false" ht="15.75" hidden="false" customHeight="false" outlineLevel="0" collapsed="false">
      <c r="A5" s="3"/>
      <c r="B5" s="7" t="s">
        <v>8</v>
      </c>
      <c r="C5" s="8" t="n">
        <v>26</v>
      </c>
      <c r="D5" s="9"/>
      <c r="E5" s="10"/>
      <c r="F5" s="17" t="s">
        <v>9</v>
      </c>
      <c r="G5" s="11" t="n">
        <v>120</v>
      </c>
      <c r="H5" s="12"/>
      <c r="I5" s="18"/>
      <c r="J5" s="18"/>
      <c r="K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19" t="s">
        <v>11</v>
      </c>
      <c r="F6" s="19"/>
      <c r="G6" s="9"/>
      <c r="H6" s="9"/>
      <c r="I6" s="20" t="s">
        <v>12</v>
      </c>
      <c r="J6" s="20"/>
      <c r="K6" s="12"/>
    </row>
    <row r="7" customFormat="false" ht="15.75" hidden="false" customHeight="true" outlineLevel="0" collapsed="false">
      <c r="A7" s="1"/>
      <c r="B7" s="21" t="s">
        <v>35</v>
      </c>
      <c r="C7" s="22" t="n">
        <v>20</v>
      </c>
      <c r="D7" s="12"/>
      <c r="E7" s="23" t="s">
        <v>14</v>
      </c>
      <c r="F7" s="23"/>
      <c r="G7" s="24" t="n">
        <f aca="false">C3*G3+C4*G4+C5*G5</f>
        <v>4914</v>
      </c>
      <c r="H7" s="9"/>
      <c r="I7" s="7" t="s">
        <v>15</v>
      </c>
      <c r="J7" s="25" t="n">
        <v>1.5</v>
      </c>
      <c r="K7" s="12"/>
    </row>
    <row r="8" customFormat="false" ht="15.75" hidden="false" customHeight="false" outlineLevel="0" collapsed="false">
      <c r="A8" s="1"/>
      <c r="B8" s="13" t="s">
        <v>36</v>
      </c>
      <c r="C8" s="14" t="n">
        <v>30</v>
      </c>
      <c r="D8" s="12"/>
      <c r="E8" s="12"/>
      <c r="F8" s="12"/>
      <c r="G8" s="26"/>
      <c r="H8" s="12"/>
      <c r="I8" s="27" t="s">
        <v>17</v>
      </c>
      <c r="J8" s="28" t="n">
        <v>1.05</v>
      </c>
      <c r="K8" s="12"/>
    </row>
    <row r="9" customFormat="false" ht="15.75" hidden="false" customHeight="false" outlineLevel="0" collapsed="false">
      <c r="A9" s="1"/>
      <c r="B9" s="21" t="s">
        <v>37</v>
      </c>
      <c r="C9" s="22" t="n">
        <v>30</v>
      </c>
      <c r="D9" s="12"/>
      <c r="E9" s="12"/>
      <c r="F9" s="12"/>
      <c r="G9" s="26"/>
      <c r="H9" s="12"/>
      <c r="I9" s="21" t="s">
        <v>19</v>
      </c>
      <c r="J9" s="21" t="n">
        <v>1.2</v>
      </c>
      <c r="K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</row>
    <row r="12" customFormat="false" ht="15.75" hidden="false" customHeight="false" outlineLevel="0" collapsed="false">
      <c r="A12" s="3"/>
      <c r="B12" s="17" t="s">
        <v>24</v>
      </c>
      <c r="C12" s="31" t="n">
        <v>7</v>
      </c>
      <c r="D12" s="9"/>
      <c r="E12" s="17" t="s">
        <v>25</v>
      </c>
      <c r="F12" s="31" t="n">
        <v>1</v>
      </c>
      <c r="G12" s="12"/>
      <c r="H12" s="12"/>
      <c r="I12" s="32" t="s">
        <v>26</v>
      </c>
      <c r="J12" s="33"/>
      <c r="K12" s="12"/>
    </row>
    <row r="13" customFormat="false" ht="15.75" hidden="false" customHeight="false" outlineLevel="0" collapsed="false">
      <c r="A13" s="3"/>
      <c r="B13" s="23" t="s">
        <v>27</v>
      </c>
      <c r="C13" s="15" t="n">
        <v>16</v>
      </c>
      <c r="D13" s="9"/>
      <c r="E13" s="23" t="s">
        <v>28</v>
      </c>
      <c r="F13" s="15" t="n">
        <v>1</v>
      </c>
      <c r="G13" s="12"/>
      <c r="H13" s="12"/>
      <c r="I13" s="27" t="s">
        <v>38</v>
      </c>
      <c r="J13" s="28"/>
      <c r="K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5.75</v>
      </c>
      <c r="D14" s="9"/>
      <c r="E14" s="17" t="s">
        <v>31</v>
      </c>
      <c r="F14" s="31" t="n">
        <v>1</v>
      </c>
      <c r="G14" s="12"/>
      <c r="H14" s="34"/>
      <c r="I14" s="21" t="s">
        <v>32</v>
      </c>
      <c r="J14" s="35" t="n">
        <f aca="false">(J12*C9)+(J13*C7)</f>
        <v>0</v>
      </c>
      <c r="K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33</v>
      </c>
      <c r="F15" s="24" t="n">
        <f aca="false">30*(F12+F13+F14)</f>
        <v>90</v>
      </c>
      <c r="G15" s="12"/>
      <c r="H15" s="12"/>
      <c r="I15" s="12"/>
      <c r="J15" s="12"/>
      <c r="K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34</v>
      </c>
      <c r="F16" s="8" t="n">
        <f aca="false">C8*G6*(2+F12+F13+F14)</f>
        <v>0</v>
      </c>
      <c r="G16" s="12"/>
      <c r="H16" s="12"/>
      <c r="I16" s="12"/>
      <c r="J16" s="12"/>
      <c r="K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</row>
  </sheetData>
  <mergeCells count="9">
    <mergeCell ref="B2:C2"/>
    <mergeCell ref="E2:G2"/>
    <mergeCell ref="E3:E5"/>
    <mergeCell ref="E6:F6"/>
    <mergeCell ref="I6:J6"/>
    <mergeCell ref="E7:F7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3.8928571428571"/>
    <col collapsed="false" hidden="false" max="4" min="3" style="0" width="13.9030612244898"/>
    <col collapsed="false" hidden="false" max="5" min="5" style="0" width="19.0357142857143"/>
    <col collapsed="false" hidden="false" max="8" min="6" style="0" width="13.9030612244898"/>
    <col collapsed="false" hidden="false" max="9" min="9" style="0" width="16.8724489795918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(G7+C14+F15+F16+J14)*J7*J8*J9</f>
        <v>1577.772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26</v>
      </c>
      <c r="D3" s="9"/>
      <c r="E3" s="10" t="s">
        <v>4</v>
      </c>
      <c r="F3" s="7" t="s">
        <v>5</v>
      </c>
      <c r="G3" s="11" t="n">
        <v>8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26</v>
      </c>
      <c r="D4" s="9"/>
      <c r="E4" s="10"/>
      <c r="F4" s="15" t="s">
        <v>7</v>
      </c>
      <c r="G4" s="16" t="n">
        <v>8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26</v>
      </c>
      <c r="D5" s="9"/>
      <c r="E5" s="10"/>
      <c r="F5" s="17" t="s">
        <v>9</v>
      </c>
      <c r="G5" s="11" t="n">
        <v>12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19" t="s">
        <v>11</v>
      </c>
      <c r="F6" s="19"/>
      <c r="G6" s="9" t="n">
        <v>1</v>
      </c>
      <c r="H6" s="9"/>
      <c r="I6" s="20" t="s">
        <v>12</v>
      </c>
      <c r="J6" s="20"/>
      <c r="K6" s="12"/>
      <c r="L6" s="12"/>
    </row>
    <row r="7" customFormat="false" ht="15.75" hidden="false" customHeight="true" outlineLevel="0" collapsed="false">
      <c r="A7" s="1"/>
      <c r="B7" s="21" t="s">
        <v>35</v>
      </c>
      <c r="C7" s="22" t="n">
        <v>20</v>
      </c>
      <c r="D7" s="12"/>
      <c r="E7" s="23" t="s">
        <v>14</v>
      </c>
      <c r="F7" s="23"/>
      <c r="G7" s="24" t="n">
        <f aca="false">C3*G3+C4*G4+C5*G5</f>
        <v>728</v>
      </c>
      <c r="H7" s="9"/>
      <c r="I7" s="7" t="s">
        <v>15</v>
      </c>
      <c r="J7" s="25" t="n">
        <v>1.2</v>
      </c>
      <c r="K7" s="12"/>
      <c r="L7" s="12"/>
    </row>
    <row r="8" customFormat="false" ht="15.75" hidden="false" customHeight="false" outlineLevel="0" collapsed="false">
      <c r="A8" s="1"/>
      <c r="B8" s="13" t="s">
        <v>36</v>
      </c>
      <c r="C8" s="14" t="n">
        <v>30</v>
      </c>
      <c r="D8" s="12"/>
      <c r="E8" s="12"/>
      <c r="F8" s="12"/>
      <c r="G8" s="26"/>
      <c r="H8" s="12"/>
      <c r="I8" s="27" t="s">
        <v>17</v>
      </c>
      <c r="J8" s="28" t="n">
        <v>1.05</v>
      </c>
      <c r="K8" s="12"/>
      <c r="L8" s="12"/>
    </row>
    <row r="9" customFormat="false" ht="15.75" hidden="false" customHeight="false" outlineLevel="0" collapsed="false">
      <c r="A9" s="1"/>
      <c r="B9" s="21" t="s">
        <v>37</v>
      </c>
      <c r="C9" s="22" t="n">
        <v>30</v>
      </c>
      <c r="D9" s="12"/>
      <c r="E9" s="12"/>
      <c r="F9" s="12"/>
      <c r="G9" s="26"/>
      <c r="H9" s="12"/>
      <c r="I9" s="21" t="s">
        <v>19</v>
      </c>
      <c r="J9" s="21" t="n">
        <v>1.2</v>
      </c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24</v>
      </c>
      <c r="C12" s="31" t="n">
        <v>6</v>
      </c>
      <c r="D12" s="9"/>
      <c r="E12" s="17" t="s">
        <v>25</v>
      </c>
      <c r="F12" s="31" t="n">
        <v>1</v>
      </c>
      <c r="G12" s="12"/>
      <c r="H12" s="12"/>
      <c r="I12" s="32" t="s">
        <v>26</v>
      </c>
      <c r="J12" s="33" t="n">
        <v>1</v>
      </c>
      <c r="K12" s="12"/>
      <c r="L12" s="12"/>
    </row>
    <row r="13" customFormat="false" ht="15.75" hidden="false" customHeight="false" outlineLevel="0" collapsed="false">
      <c r="A13" s="3"/>
      <c r="B13" s="23" t="s">
        <v>27</v>
      </c>
      <c r="C13" s="15" t="n">
        <v>16</v>
      </c>
      <c r="D13" s="9"/>
      <c r="E13" s="23" t="s">
        <v>28</v>
      </c>
      <c r="F13" s="15" t="n">
        <v>1</v>
      </c>
      <c r="G13" s="12"/>
      <c r="H13" s="12"/>
      <c r="I13" s="27" t="s">
        <v>38</v>
      </c>
      <c r="J13" s="28" t="n">
        <v>2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5.5</v>
      </c>
      <c r="D14" s="9"/>
      <c r="E14" s="17" t="s">
        <v>31</v>
      </c>
      <c r="F14" s="31" t="n">
        <v>1</v>
      </c>
      <c r="G14" s="12"/>
      <c r="H14" s="34"/>
      <c r="I14" s="21" t="s">
        <v>32</v>
      </c>
      <c r="J14" s="35" t="n">
        <f aca="false">(J12*C9)+(J13*C7)</f>
        <v>70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33</v>
      </c>
      <c r="F15" s="24" t="n">
        <f aca="false">30*(F12+F13+F14)</f>
        <v>90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34</v>
      </c>
      <c r="F16" s="8" t="n">
        <f aca="false">C8*G6*(2+F12+F13+F14)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</sheetData>
  <mergeCells count="10">
    <mergeCell ref="B2:C2"/>
    <mergeCell ref="E2:G2"/>
    <mergeCell ref="I2:J2"/>
    <mergeCell ref="E3:E5"/>
    <mergeCell ref="E6:F6"/>
    <mergeCell ref="I6:J6"/>
    <mergeCell ref="E7:F7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6285.3084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90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60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20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3340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23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1.4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/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0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3.9030612244898"/>
    <col collapsed="false" hidden="false" max="9" min="9" style="0" width="16.7397959183673"/>
    <col collapsed="false" hidden="false" max="1025" min="10" style="0" width="13.9030612244898"/>
  </cols>
  <sheetData>
    <row r="1" customFormat="false" ht="15.75" hidden="false" customHeight="false" outlineLevel="0" collapsed="false">
      <c r="A1" s="1"/>
      <c r="B1" s="2"/>
      <c r="C1" s="2"/>
      <c r="D1" s="1"/>
      <c r="E1" s="2"/>
      <c r="F1" s="2"/>
      <c r="G1" s="2"/>
      <c r="H1" s="1"/>
      <c r="I1" s="2"/>
      <c r="J1" s="2"/>
      <c r="K1" s="2"/>
      <c r="L1" s="1"/>
    </row>
    <row r="2" customFormat="false" ht="15.75" hidden="false" customHeight="false" outlineLevel="0" collapsed="false">
      <c r="A2" s="3"/>
      <c r="B2" s="4" t="s">
        <v>0</v>
      </c>
      <c r="C2" s="4"/>
      <c r="D2" s="3"/>
      <c r="E2" s="4" t="s">
        <v>1</v>
      </c>
      <c r="F2" s="4"/>
      <c r="G2" s="4"/>
      <c r="H2" s="3"/>
      <c r="I2" s="38" t="s">
        <v>2</v>
      </c>
      <c r="J2" s="38"/>
      <c r="K2" s="39" t="n">
        <f aca="false">(G6+C14+F15+F16+J14)*1.05*1.07*1.08*J7</f>
        <v>7589.6919</v>
      </c>
      <c r="L2" s="1"/>
    </row>
    <row r="3" customFormat="false" ht="15.75" hidden="false" customHeight="true" outlineLevel="0" collapsed="false">
      <c r="A3" s="3"/>
      <c r="B3" s="7" t="s">
        <v>3</v>
      </c>
      <c r="C3" s="8" t="n">
        <v>20</v>
      </c>
      <c r="D3" s="9"/>
      <c r="E3" s="10" t="s">
        <v>4</v>
      </c>
      <c r="F3" s="7" t="s">
        <v>5</v>
      </c>
      <c r="G3" s="11" t="n">
        <v>90</v>
      </c>
      <c r="H3" s="12"/>
      <c r="I3" s="12"/>
      <c r="J3" s="12"/>
      <c r="K3" s="12"/>
      <c r="L3" s="12"/>
    </row>
    <row r="4" customFormat="false" ht="15.75" hidden="false" customHeight="false" outlineLevel="0" collapsed="false">
      <c r="A4" s="3"/>
      <c r="B4" s="13" t="s">
        <v>6</v>
      </c>
      <c r="C4" s="14" t="n">
        <v>20</v>
      </c>
      <c r="D4" s="9"/>
      <c r="E4" s="10"/>
      <c r="F4" s="15" t="s">
        <v>7</v>
      </c>
      <c r="G4" s="16" t="n">
        <v>75</v>
      </c>
      <c r="H4" s="12"/>
      <c r="I4" s="12"/>
      <c r="J4" s="12"/>
      <c r="K4" s="12"/>
      <c r="L4" s="12"/>
    </row>
    <row r="5" customFormat="false" ht="15.75" hidden="false" customHeight="false" outlineLevel="0" collapsed="false">
      <c r="A5" s="3"/>
      <c r="B5" s="7" t="s">
        <v>8</v>
      </c>
      <c r="C5" s="8" t="n">
        <v>17</v>
      </c>
      <c r="D5" s="9"/>
      <c r="E5" s="10"/>
      <c r="F5" s="17" t="s">
        <v>9</v>
      </c>
      <c r="G5" s="11" t="n">
        <v>30</v>
      </c>
      <c r="H5" s="12"/>
      <c r="I5" s="18"/>
      <c r="J5" s="18"/>
      <c r="K5" s="12"/>
      <c r="L5" s="12"/>
    </row>
    <row r="6" customFormat="false" ht="15.75" hidden="false" customHeight="true" outlineLevel="0" collapsed="false">
      <c r="A6" s="3"/>
      <c r="B6" s="13" t="s">
        <v>10</v>
      </c>
      <c r="C6" s="14" t="n">
        <v>0.25</v>
      </c>
      <c r="D6" s="9"/>
      <c r="E6" s="23" t="s">
        <v>14</v>
      </c>
      <c r="F6" s="23"/>
      <c r="G6" s="24" t="n">
        <f aca="false">C3*G3+C4*G4+C5*G5</f>
        <v>3810</v>
      </c>
      <c r="H6" s="9"/>
      <c r="I6" s="20" t="s">
        <v>12</v>
      </c>
      <c r="J6" s="20"/>
      <c r="K6" s="12"/>
      <c r="L6" s="12"/>
    </row>
    <row r="7" customFormat="false" ht="15.75" hidden="false" customHeight="false" outlineLevel="0" collapsed="false">
      <c r="A7" s="1"/>
      <c r="B7" s="21" t="s">
        <v>23</v>
      </c>
      <c r="C7" s="22" t="n">
        <v>15</v>
      </c>
      <c r="D7" s="12"/>
      <c r="E7" s="12"/>
      <c r="F7" s="12"/>
      <c r="G7" s="26"/>
      <c r="H7" s="9"/>
      <c r="I7" s="7" t="s">
        <v>15</v>
      </c>
      <c r="J7" s="25" t="n">
        <v>1.5</v>
      </c>
      <c r="K7" s="12"/>
      <c r="L7" s="12"/>
    </row>
    <row r="8" customFormat="false" ht="15.75" hidden="false" customHeight="false" outlineLevel="0" collapsed="false">
      <c r="A8" s="1"/>
      <c r="B8" s="40"/>
      <c r="C8" s="41"/>
      <c r="D8" s="12"/>
      <c r="E8" s="12"/>
      <c r="F8" s="12"/>
      <c r="G8" s="26"/>
      <c r="H8" s="12"/>
      <c r="I8" s="12"/>
      <c r="J8" s="12"/>
      <c r="K8" s="12"/>
      <c r="L8" s="12"/>
    </row>
    <row r="9" customFormat="false" ht="15.75" hidden="false" customHeight="false" outlineLevel="0" collapsed="false">
      <c r="A9" s="1"/>
      <c r="B9" s="12"/>
      <c r="C9" s="26"/>
      <c r="D9" s="12"/>
      <c r="E9" s="12"/>
      <c r="F9" s="12"/>
      <c r="G9" s="26"/>
      <c r="H9" s="12"/>
      <c r="I9" s="12"/>
      <c r="J9" s="12"/>
      <c r="K9" s="12"/>
      <c r="L9" s="12"/>
    </row>
    <row r="10" customFormat="false" ht="15.75" hidden="false" customHeight="false" outlineLevel="0" collapsed="false">
      <c r="A10" s="1"/>
      <c r="B10" s="18"/>
      <c r="C10" s="29"/>
      <c r="D10" s="12"/>
      <c r="E10" s="18"/>
      <c r="F10" s="18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3"/>
      <c r="B11" s="4" t="s">
        <v>21</v>
      </c>
      <c r="C11" s="4"/>
      <c r="D11" s="9"/>
      <c r="E11" s="4" t="s">
        <v>22</v>
      </c>
      <c r="F11" s="4"/>
      <c r="G11" s="12"/>
      <c r="H11" s="12"/>
      <c r="I11" s="30" t="s">
        <v>23</v>
      </c>
      <c r="J11" s="30"/>
      <c r="K11" s="12"/>
      <c r="L11" s="12"/>
    </row>
    <row r="12" customFormat="false" ht="15.75" hidden="false" customHeight="false" outlineLevel="0" collapsed="false">
      <c r="A12" s="3"/>
      <c r="B12" s="17" t="s">
        <v>41</v>
      </c>
      <c r="C12" s="31"/>
      <c r="D12" s="9"/>
      <c r="E12" s="17" t="s">
        <v>42</v>
      </c>
      <c r="F12" s="31" t="n">
        <v>2</v>
      </c>
      <c r="G12" s="12"/>
      <c r="H12" s="12"/>
      <c r="I12" s="32" t="s">
        <v>43</v>
      </c>
      <c r="J12" s="33"/>
      <c r="K12" s="12"/>
      <c r="L12" s="12"/>
    </row>
    <row r="13" customFormat="false" ht="15.75" hidden="false" customHeight="false" outlineLevel="0" collapsed="false">
      <c r="A13" s="3"/>
      <c r="B13" s="23" t="s">
        <v>44</v>
      </c>
      <c r="C13" s="15"/>
      <c r="D13" s="9"/>
      <c r="E13" s="23" t="s">
        <v>45</v>
      </c>
      <c r="F13" s="15" t="n">
        <v>1</v>
      </c>
      <c r="G13" s="12"/>
      <c r="H13" s="12"/>
      <c r="I13" s="27" t="s">
        <v>39</v>
      </c>
      <c r="J13" s="28" t="n">
        <v>6</v>
      </c>
      <c r="K13" s="12"/>
      <c r="L13" s="12"/>
    </row>
    <row r="14" customFormat="false" ht="15.75" hidden="false" customHeight="false" outlineLevel="0" collapsed="false">
      <c r="A14" s="3"/>
      <c r="B14" s="17" t="s">
        <v>30</v>
      </c>
      <c r="C14" s="8" t="n">
        <f aca="false">C6*(C12+C13)</f>
        <v>0</v>
      </c>
      <c r="D14" s="9"/>
      <c r="E14" s="17" t="s">
        <v>40</v>
      </c>
      <c r="F14" s="31" t="n">
        <v>1</v>
      </c>
      <c r="G14" s="12"/>
      <c r="H14" s="34"/>
      <c r="I14" s="21" t="s">
        <v>32</v>
      </c>
      <c r="J14" s="35" t="n">
        <f aca="false">J12+J13*C7</f>
        <v>90</v>
      </c>
      <c r="K14" s="12"/>
      <c r="L14" s="12"/>
    </row>
    <row r="15" customFormat="false" ht="15.75" hidden="false" customHeight="false" outlineLevel="0" collapsed="false">
      <c r="A15" s="1"/>
      <c r="B15" s="12"/>
      <c r="C15" s="12"/>
      <c r="D15" s="9"/>
      <c r="E15" s="36" t="s">
        <v>46</v>
      </c>
      <c r="F15" s="24" t="n">
        <f aca="false">30*(F12+F13+F14)</f>
        <v>120</v>
      </c>
      <c r="G15" s="12"/>
      <c r="H15" s="12"/>
      <c r="I15" s="12"/>
      <c r="J15" s="12"/>
      <c r="K15" s="12"/>
      <c r="L15" s="12"/>
    </row>
    <row r="16" customFormat="false" ht="15.75" hidden="false" customHeight="false" outlineLevel="0" collapsed="false">
      <c r="A16" s="1"/>
      <c r="B16" s="12"/>
      <c r="C16" s="12"/>
      <c r="D16" s="9"/>
      <c r="E16" s="37" t="s">
        <v>36</v>
      </c>
      <c r="F16" s="8" t="n">
        <f aca="false">30*(1+F12+F13+F14)</f>
        <v>150</v>
      </c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.75" hidden="false" customHeight="false" outlineLevel="0" collapsed="false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</sheetData>
  <mergeCells count="9">
    <mergeCell ref="B2:C2"/>
    <mergeCell ref="E2:G2"/>
    <mergeCell ref="I2:J2"/>
    <mergeCell ref="E3:E5"/>
    <mergeCell ref="E6:F6"/>
    <mergeCell ref="I6:J6"/>
    <mergeCell ref="B11:C11"/>
    <mergeCell ref="E11:F11"/>
    <mergeCell ref="I11:J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2018-08-24T11:42:41Z</dcterms:modified>
  <cp:revision>2</cp:revision>
  <dc:subject/>
  <dc:title/>
</cp:coreProperties>
</file>