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minguez\Downloads\"/>
    </mc:Choice>
  </mc:AlternateContent>
  <bookViews>
    <workbookView xWindow="0" yWindow="0" windowWidth="28800" windowHeight="1170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6" i="1" l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3" i="1"/>
  <c r="Q4" i="1"/>
  <c r="Q2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56" i="1"/>
  <c r="A84" i="1" a="1"/>
  <c r="A84" i="1" s="1"/>
  <c r="B83" i="1" a="1"/>
  <c r="B185" i="1"/>
  <c r="B188" i="1"/>
  <c r="C190" i="1"/>
  <c r="B193" i="1"/>
  <c r="B196" i="1"/>
  <c r="C198" i="1"/>
  <c r="B201" i="1"/>
  <c r="B204" i="1"/>
  <c r="C206" i="1"/>
  <c r="B209" i="1"/>
  <c r="B212" i="1"/>
  <c r="C214" i="1"/>
  <c r="B217" i="1"/>
  <c r="B220" i="1"/>
  <c r="C222" i="1"/>
  <c r="B225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A85" i="1" l="1"/>
  <c r="A99" i="1"/>
  <c r="A95" i="1"/>
  <c r="A91" i="1"/>
  <c r="A87" i="1"/>
  <c r="A98" i="1"/>
  <c r="A94" i="1"/>
  <c r="A90" i="1"/>
  <c r="A86" i="1"/>
  <c r="A101" i="1"/>
  <c r="A97" i="1"/>
  <c r="A93" i="1"/>
  <c r="A89" i="1"/>
  <c r="A100" i="1"/>
  <c r="A96" i="1"/>
  <c r="A92" i="1"/>
  <c r="A88" i="1"/>
  <c r="C83" i="1"/>
  <c r="C85" i="1"/>
  <c r="C87" i="1"/>
  <c r="C89" i="1"/>
  <c r="C91" i="1"/>
  <c r="C93" i="1"/>
  <c r="C95" i="1"/>
  <c r="C97" i="1"/>
  <c r="C99" i="1"/>
  <c r="C101" i="1"/>
  <c r="C103" i="1"/>
  <c r="C105" i="1"/>
  <c r="C107" i="1"/>
  <c r="C109" i="1"/>
  <c r="C111" i="1"/>
  <c r="C113" i="1"/>
  <c r="C115" i="1"/>
  <c r="C117" i="1"/>
  <c r="C119" i="1"/>
  <c r="C121" i="1"/>
  <c r="C123" i="1"/>
  <c r="C125" i="1"/>
  <c r="C127" i="1"/>
  <c r="C129" i="1"/>
  <c r="C131" i="1"/>
  <c r="C133" i="1"/>
  <c r="C135" i="1"/>
  <c r="C137" i="1"/>
  <c r="C139" i="1"/>
  <c r="C141" i="1"/>
  <c r="C143" i="1"/>
  <c r="C145" i="1"/>
  <c r="C147" i="1"/>
  <c r="C149" i="1"/>
  <c r="C151" i="1"/>
  <c r="C153" i="1"/>
  <c r="C155" i="1"/>
  <c r="C157" i="1"/>
  <c r="C159" i="1"/>
  <c r="C161" i="1"/>
  <c r="C163" i="1"/>
  <c r="C165" i="1"/>
  <c r="C167" i="1"/>
  <c r="C169" i="1"/>
  <c r="C171" i="1"/>
  <c r="C173" i="1"/>
  <c r="C175" i="1"/>
  <c r="C177" i="1"/>
  <c r="C179" i="1"/>
  <c r="C181" i="1"/>
  <c r="C183" i="1"/>
  <c r="C185" i="1"/>
  <c r="C187" i="1"/>
  <c r="C189" i="1"/>
  <c r="C191" i="1"/>
  <c r="C193" i="1"/>
  <c r="C195" i="1"/>
  <c r="C197" i="1"/>
  <c r="C199" i="1"/>
  <c r="C201" i="1"/>
  <c r="C203" i="1"/>
  <c r="C205" i="1"/>
  <c r="C207" i="1"/>
  <c r="C209" i="1"/>
  <c r="C211" i="1"/>
  <c r="C213" i="1"/>
  <c r="C215" i="1"/>
  <c r="C217" i="1"/>
  <c r="C219" i="1"/>
  <c r="C221" i="1"/>
  <c r="C223" i="1"/>
  <c r="C225" i="1"/>
  <c r="B84" i="1"/>
  <c r="B86" i="1"/>
  <c r="B88" i="1"/>
  <c r="B90" i="1"/>
  <c r="B92" i="1"/>
  <c r="B94" i="1"/>
  <c r="B96" i="1"/>
  <c r="B98" i="1"/>
  <c r="B100" i="1"/>
  <c r="B102" i="1"/>
  <c r="B104" i="1"/>
  <c r="B106" i="1"/>
  <c r="B108" i="1"/>
  <c r="B224" i="1"/>
  <c r="B221" i="1"/>
  <c r="C218" i="1"/>
  <c r="B216" i="1"/>
  <c r="B213" i="1"/>
  <c r="C210" i="1"/>
  <c r="B208" i="1"/>
  <c r="B205" i="1"/>
  <c r="C202" i="1"/>
  <c r="B200" i="1"/>
  <c r="B197" i="1"/>
  <c r="C194" i="1"/>
  <c r="B192" i="1"/>
  <c r="B189" i="1"/>
  <c r="C186" i="1"/>
  <c r="B184" i="1"/>
  <c r="B181" i="1"/>
  <c r="C178" i="1"/>
  <c r="B176" i="1"/>
  <c r="B173" i="1"/>
  <c r="C170" i="1"/>
  <c r="B168" i="1"/>
  <c r="B165" i="1"/>
  <c r="C162" i="1"/>
  <c r="B160" i="1"/>
  <c r="B157" i="1"/>
  <c r="C154" i="1"/>
  <c r="B152" i="1"/>
  <c r="B149" i="1"/>
  <c r="C146" i="1"/>
  <c r="B144" i="1"/>
  <c r="B141" i="1"/>
  <c r="C138" i="1"/>
  <c r="B136" i="1"/>
  <c r="B133" i="1"/>
  <c r="C130" i="1"/>
  <c r="B128" i="1"/>
  <c r="B125" i="1"/>
  <c r="C122" i="1"/>
  <c r="B120" i="1"/>
  <c r="B117" i="1"/>
  <c r="C114" i="1"/>
  <c r="B112" i="1"/>
  <c r="B109" i="1"/>
  <c r="B105" i="1"/>
  <c r="B101" i="1"/>
  <c r="B97" i="1"/>
  <c r="B93" i="1"/>
  <c r="B89" i="1"/>
  <c r="B85" i="1"/>
  <c r="B223" i="1"/>
  <c r="C220" i="1"/>
  <c r="B218" i="1"/>
  <c r="B215" i="1"/>
  <c r="C212" i="1"/>
  <c r="B210" i="1"/>
  <c r="B207" i="1"/>
  <c r="C204" i="1"/>
  <c r="B202" i="1"/>
  <c r="B199" i="1"/>
  <c r="C196" i="1"/>
  <c r="B194" i="1"/>
  <c r="B191" i="1"/>
  <c r="C188" i="1"/>
  <c r="B186" i="1"/>
  <c r="B183" i="1"/>
  <c r="C180" i="1"/>
  <c r="B178" i="1"/>
  <c r="B175" i="1"/>
  <c r="C172" i="1"/>
  <c r="B170" i="1"/>
  <c r="B167" i="1"/>
  <c r="C164" i="1"/>
  <c r="B162" i="1"/>
  <c r="B159" i="1"/>
  <c r="C156" i="1"/>
  <c r="B154" i="1"/>
  <c r="B151" i="1"/>
  <c r="C148" i="1"/>
  <c r="B146" i="1"/>
  <c r="B143" i="1"/>
  <c r="C140" i="1"/>
  <c r="B138" i="1"/>
  <c r="B135" i="1"/>
  <c r="C132" i="1"/>
  <c r="B130" i="1"/>
  <c r="B127" i="1"/>
  <c r="C124" i="1"/>
  <c r="B122" i="1"/>
  <c r="B119" i="1"/>
  <c r="C116" i="1"/>
  <c r="B114" i="1"/>
  <c r="B111" i="1"/>
  <c r="C108" i="1"/>
  <c r="C104" i="1"/>
  <c r="C100" i="1"/>
  <c r="C96" i="1"/>
  <c r="C92" i="1"/>
  <c r="C88" i="1"/>
  <c r="C84" i="1"/>
  <c r="C182" i="1"/>
  <c r="B180" i="1"/>
  <c r="B177" i="1"/>
  <c r="C174" i="1"/>
  <c r="B172" i="1"/>
  <c r="B169" i="1"/>
  <c r="C166" i="1"/>
  <c r="B164" i="1"/>
  <c r="B161" i="1"/>
  <c r="C158" i="1"/>
  <c r="B156" i="1"/>
  <c r="B153" i="1"/>
  <c r="C150" i="1"/>
  <c r="B148" i="1"/>
  <c r="B145" i="1"/>
  <c r="C142" i="1"/>
  <c r="B140" i="1"/>
  <c r="B137" i="1"/>
  <c r="C134" i="1"/>
  <c r="B132" i="1"/>
  <c r="B129" i="1"/>
  <c r="C126" i="1"/>
  <c r="B124" i="1"/>
  <c r="B121" i="1"/>
  <c r="C118" i="1"/>
  <c r="B116" i="1"/>
  <c r="B113" i="1"/>
  <c r="C110" i="1"/>
  <c r="B107" i="1"/>
  <c r="B103" i="1"/>
  <c r="B99" i="1"/>
  <c r="B95" i="1"/>
  <c r="B91" i="1"/>
  <c r="B87" i="1"/>
  <c r="B83" i="1"/>
  <c r="C224" i="1"/>
  <c r="B222" i="1"/>
  <c r="B219" i="1"/>
  <c r="C216" i="1"/>
  <c r="B214" i="1"/>
  <c r="B211" i="1"/>
  <c r="C208" i="1"/>
  <c r="B206" i="1"/>
  <c r="B203" i="1"/>
  <c r="C200" i="1"/>
  <c r="B198" i="1"/>
  <c r="B195" i="1"/>
  <c r="C192" i="1"/>
  <c r="B190" i="1"/>
  <c r="B187" i="1"/>
  <c r="C184" i="1"/>
  <c r="B182" i="1"/>
  <c r="B179" i="1"/>
  <c r="C176" i="1"/>
  <c r="B174" i="1"/>
  <c r="B171" i="1"/>
  <c r="C168" i="1"/>
  <c r="B166" i="1"/>
  <c r="B163" i="1"/>
  <c r="C160" i="1"/>
  <c r="B158" i="1"/>
  <c r="B155" i="1"/>
  <c r="C152" i="1"/>
  <c r="B150" i="1"/>
  <c r="B147" i="1"/>
  <c r="C144" i="1"/>
  <c r="B142" i="1"/>
  <c r="B139" i="1"/>
  <c r="C136" i="1"/>
  <c r="B134" i="1"/>
  <c r="B131" i="1"/>
  <c r="C128" i="1"/>
  <c r="B126" i="1"/>
  <c r="B123" i="1"/>
  <c r="C120" i="1"/>
  <c r="B118" i="1"/>
  <c r="B115" i="1"/>
  <c r="C112" i="1"/>
  <c r="B110" i="1"/>
  <c r="C106" i="1"/>
  <c r="C102" i="1"/>
  <c r="C98" i="1"/>
  <c r="C94" i="1"/>
  <c r="C90" i="1"/>
  <c r="C86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3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3" i="1"/>
  <c r="C61" i="1" l="1"/>
  <c r="C60" i="1"/>
  <c r="C59" i="1"/>
  <c r="C58" i="1"/>
  <c r="C57" i="1"/>
  <c r="C56" i="1"/>
  <c r="E57" i="1" l="1"/>
  <c r="D57" i="1"/>
  <c r="E61" i="1"/>
  <c r="D61" i="1"/>
  <c r="C62" i="1"/>
  <c r="E58" i="1"/>
  <c r="D58" i="1"/>
  <c r="E59" i="1"/>
  <c r="D59" i="1"/>
  <c r="E56" i="1"/>
  <c r="D56" i="1"/>
  <c r="E60" i="1"/>
  <c r="D60" i="1"/>
  <c r="C63" i="1" l="1"/>
  <c r="E62" i="1"/>
  <c r="D62" i="1"/>
  <c r="E63" i="1" l="1"/>
  <c r="D63" i="1"/>
  <c r="C64" i="1"/>
  <c r="E64" i="1" l="1"/>
  <c r="D64" i="1"/>
  <c r="C65" i="1"/>
  <c r="C66" i="1" l="1"/>
  <c r="E65" i="1"/>
  <c r="D65" i="1"/>
  <c r="C67" i="1" l="1"/>
  <c r="E66" i="1"/>
  <c r="D66" i="1"/>
  <c r="C68" i="1" l="1"/>
  <c r="E67" i="1"/>
  <c r="D67" i="1"/>
  <c r="C69" i="1" l="1"/>
  <c r="E68" i="1"/>
  <c r="D68" i="1"/>
  <c r="C70" i="1" l="1"/>
  <c r="E69" i="1"/>
  <c r="D69" i="1"/>
  <c r="C71" i="1" l="1"/>
  <c r="E70" i="1"/>
  <c r="D70" i="1"/>
  <c r="C72" i="1" l="1"/>
  <c r="E71" i="1"/>
  <c r="D71" i="1"/>
  <c r="C73" i="1" l="1"/>
  <c r="E72" i="1"/>
  <c r="D72" i="1"/>
  <c r="E73" i="1" l="1"/>
  <c r="D73" i="1"/>
</calcChain>
</file>

<file path=xl/comments1.xml><?xml version="1.0" encoding="utf-8"?>
<comments xmlns="http://schemas.openxmlformats.org/spreadsheetml/2006/main">
  <authors>
    <author>Ruth Fernandez Padilla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Ruth Fernandez Padilla:</t>
        </r>
        <r>
          <rPr>
            <sz val="9"/>
            <color indexed="81"/>
            <rFont val="Tahoma"/>
            <family val="2"/>
          </rPr>
          <t xml:space="preserve">
crecimiento del PIB Porcentual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Ruth Fernandez Padilla:</t>
        </r>
        <r>
          <rPr>
            <sz val="9"/>
            <color indexed="81"/>
            <rFont val="Tahoma"/>
            <family val="2"/>
          </rPr>
          <t xml:space="preserve">
PIB per cápita (US$ a precios actuales)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Ruth Fernandez Padilla:</t>
        </r>
        <r>
          <rPr>
            <sz val="9"/>
            <color indexed="81"/>
            <rFont val="Tahoma"/>
            <family val="2"/>
          </rPr>
          <t xml:space="preserve">
Inflación, índice de deflación del PIB (% anual)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Ruth Fernandez Padilla:</t>
        </r>
        <r>
          <rPr>
            <sz val="9"/>
            <color indexed="81"/>
            <rFont val="Tahoma"/>
            <family val="2"/>
          </rPr>
          <t xml:space="preserve">
Densidad de población (personas por kilómetro)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Ruth Fernandez Padilla:</t>
        </r>
        <r>
          <rPr>
            <sz val="9"/>
            <color indexed="81"/>
            <rFont val="Tahoma"/>
            <family val="2"/>
          </rPr>
          <t xml:space="preserve">
Crecimiento de la población (% anual)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Ruth Fernandez Padilla:</t>
        </r>
        <r>
          <rPr>
            <sz val="9"/>
            <color indexed="81"/>
            <rFont val="Tahoma"/>
            <family val="2"/>
          </rPr>
          <t xml:space="preserve">
Población entre 0 y 14 años de edad (% del total)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Ruth Fernandez Padilla:</t>
        </r>
        <r>
          <rPr>
            <sz val="9"/>
            <color indexed="81"/>
            <rFont val="Tahoma"/>
            <family val="2"/>
          </rPr>
          <t xml:space="preserve">
Población entre 15 y 64 años de edad (% del total)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Ruth Fernandez Padilla:</t>
        </r>
        <r>
          <rPr>
            <sz val="9"/>
            <color indexed="81"/>
            <rFont val="Tahoma"/>
            <family val="2"/>
          </rPr>
          <t xml:space="preserve">
Población de 65 años de edad y más (% del total)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Ruth Fernandez Padilla:</t>
        </r>
        <r>
          <rPr>
            <sz val="9"/>
            <color indexed="81"/>
            <rFont val="Tahoma"/>
            <family val="2"/>
          </rPr>
          <t xml:space="preserve">
Población urbana (% del total)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Ruth Fernandez Padilla:</t>
        </r>
        <r>
          <rPr>
            <sz val="9"/>
            <color indexed="81"/>
            <rFont val="Tahoma"/>
            <family val="2"/>
          </rPr>
          <t xml:space="preserve">
Crecimiento de la población (% anual)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Ruth Fernandez Padilla:</t>
        </r>
        <r>
          <rPr>
            <sz val="9"/>
            <color indexed="81"/>
            <rFont val="Tahoma"/>
            <family val="2"/>
          </rPr>
          <t xml:space="preserve">
Tasa de mortalidad en un año (por cada 1.000 personas)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Ruth Fernandez Padilla:</t>
        </r>
        <r>
          <rPr>
            <sz val="9"/>
            <color indexed="81"/>
            <rFont val="Tahoma"/>
            <family val="2"/>
          </rPr>
          <t xml:space="preserve">
Tasa de natalidad, nacidos vivos en un año (por cada 1.000 personas)</t>
        </r>
      </text>
    </comment>
  </commentList>
</comments>
</file>

<file path=xl/sharedStrings.xml><?xml version="1.0" encoding="utf-8"?>
<sst xmlns="http://schemas.openxmlformats.org/spreadsheetml/2006/main" count="28" uniqueCount="27">
  <si>
    <t>POPULATION</t>
  </si>
  <si>
    <t>YEAR</t>
  </si>
  <si>
    <t>GDP</t>
  </si>
  <si>
    <t>GDP per capita</t>
  </si>
  <si>
    <t>INFLATION</t>
  </si>
  <si>
    <t>POPULATION DENSITY</t>
  </si>
  <si>
    <t>POPULATION GROWTH</t>
  </si>
  <si>
    <t>POPULATION  BETWEEN 0-14 YEARS</t>
  </si>
  <si>
    <t>POPULATION  BETWEEN15-64 YEARS</t>
  </si>
  <si>
    <t>POPULATION +65 YEARS</t>
  </si>
  <si>
    <t>URBAN POPULATION</t>
  </si>
  <si>
    <t>URBAN POPULATION GROWTH</t>
  </si>
  <si>
    <t>MORTALITY RATE</t>
  </si>
  <si>
    <t>BIRTH RATE</t>
  </si>
  <si>
    <t>GDP GROWTH</t>
  </si>
  <si>
    <t>https://www.ibge.gov.br/estatisticas/sociais/populacao/9109-projecao-da-populacao.html</t>
  </si>
  <si>
    <t>2023-28  Source: National Statistics Office Latest actual data: 2022. Employment rate from household survey (PNAD Continua) times official population estimates by the National Statistical Office (IBGE). Employment type: National definition Primary domestic currency: Brazilian real Data last updated: 03/2023                                                                                                                                                                                                                 A partir de 2029: https://www.pwc.com/gx/en/research-insights/economy/the-world-in-2050.html#keyprojections</t>
  </si>
  <si>
    <t>A partir de 2029: https://knoema.com/haqctgc/brazil-inflation-forecast-2019-2024-and-up-to-2060-data-and-charts</t>
  </si>
  <si>
    <t>GRUPO ETÁRIO</t>
  </si>
  <si>
    <t>0-14</t>
  </si>
  <si>
    <t>15-64</t>
  </si>
  <si>
    <t>65+</t>
  </si>
  <si>
    <t>https://ibge.gov.br/estatisticas/sociais/populacao/9109-projecao-da-populacao.html</t>
  </si>
  <si>
    <t>https://ourworldindata.org/urbanization</t>
  </si>
  <si>
    <t>https://population.un.org/wup/</t>
  </si>
  <si>
    <t>Población urbana inicial</t>
  </si>
  <si>
    <t>https://population.un.org/wpp/Download/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</si>
</sst>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_-* #,##0_-;\-* #,##0_-;_-* &quot;-&quot;??_-;_-@_-"/>
    <numFmt numFmtId="167" formatCode="_-* #,##0.0000_-;\-* #,##0.0000_-;_-* &quot;-&quot;??_-;_-@_-"/>
    <numFmt numFmtId="176" formatCode="0.000"/>
    <numFmt numFmtId="180" formatCode="0.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164" fontId="0" fillId="2" borderId="0" xfId="1" applyNumberFormat="1" applyFont="1" applyFill="1"/>
    <xf numFmtId="164" fontId="0" fillId="2" borderId="0" xfId="0" applyNumberFormat="1" applyFill="1"/>
    <xf numFmtId="167" fontId="0" fillId="2" borderId="0" xfId="0" applyNumberFormat="1" applyFill="1"/>
    <xf numFmtId="176" fontId="0" fillId="2" borderId="0" xfId="0" applyNumberFormat="1" applyFill="1"/>
    <xf numFmtId="180" fontId="0" fillId="2" borderId="0" xfId="0" applyNumberForma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25"/>
  <sheetViews>
    <sheetView tabSelected="1" zoomScale="77" zoomScaleNormal="77" workbookViewId="0">
      <pane xSplit="1" ySplit="1" topLeftCell="H52" activePane="bottomRight" state="frozen"/>
      <selection pane="topRight" activeCell="B1" sqref="B1"/>
      <selection pane="bottomLeft" activeCell="A2" sqref="A2"/>
      <selection pane="bottomRight" activeCell="O56" sqref="O56:O73"/>
    </sheetView>
  </sheetViews>
  <sheetFormatPr baseColWidth="10" defaultRowHeight="15" x14ac:dyDescent="0.25"/>
  <cols>
    <col min="1" max="1" width="11.85546875" bestFit="1" customWidth="1"/>
    <col min="2" max="2" width="15.42578125" style="3" customWidth="1"/>
    <col min="3" max="3" width="20.42578125" style="3" customWidth="1"/>
    <col min="4" max="4" width="11.42578125" style="3"/>
    <col min="5" max="5" width="14.28515625" style="3" bestFit="1" customWidth="1"/>
    <col min="6" max="6" width="11.42578125" style="3"/>
    <col min="7" max="7" width="12.85546875" style="3" customWidth="1"/>
    <col min="8" max="8" width="13.7109375" style="3" customWidth="1"/>
    <col min="9" max="9" width="12.42578125" style="3" customWidth="1"/>
    <col min="10" max="10" width="13" style="3" customWidth="1"/>
    <col min="11" max="11" width="13.140625" style="3" customWidth="1"/>
    <col min="12" max="12" width="12.85546875" style="3" customWidth="1"/>
    <col min="13" max="13" width="13.5703125" style="3" customWidth="1"/>
    <col min="14" max="15" width="11.42578125" style="3"/>
    <col min="17" max="17" width="13.28515625" bestFit="1" customWidth="1"/>
  </cols>
  <sheetData>
    <row r="1" spans="1:17" s="1" customFormat="1" ht="45" x14ac:dyDescent="0.25">
      <c r="A1" s="1" t="s">
        <v>1</v>
      </c>
      <c r="B1" s="2" t="s">
        <v>0</v>
      </c>
      <c r="C1" s="2" t="s">
        <v>2</v>
      </c>
      <c r="D1" s="2" t="s">
        <v>14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Q1" s="1" t="s">
        <v>25</v>
      </c>
    </row>
    <row r="2" spans="1:17" x14ac:dyDescent="0.25">
      <c r="A2">
        <v>1969</v>
      </c>
      <c r="B2" s="3">
        <v>94000381</v>
      </c>
      <c r="C2" s="4">
        <v>37171640818.586319</v>
      </c>
      <c r="D2" s="3">
        <v>9.4999999999999289</v>
      </c>
      <c r="E2" s="6">
        <f>C2/B2</f>
        <v>395.44138463211459</v>
      </c>
      <c r="F2" s="3">
        <v>20.051784231148062</v>
      </c>
      <c r="G2" s="3">
        <f>B2/8515767</f>
        <v>11.038392783644738</v>
      </c>
      <c r="H2" s="3">
        <v>2.5220982458939201</v>
      </c>
      <c r="I2" s="3">
        <v>43.012848533028802</v>
      </c>
      <c r="J2" s="3">
        <v>53.864518378920202</v>
      </c>
      <c r="K2" s="3">
        <v>3.12263308805099</v>
      </c>
      <c r="L2" s="3">
        <v>54.94</v>
      </c>
      <c r="M2" s="3">
        <v>4.3034321610342507</v>
      </c>
      <c r="N2" s="3">
        <v>11.061999999999999</v>
      </c>
      <c r="O2" s="3">
        <v>36.137</v>
      </c>
      <c r="Q2">
        <f>B2*L2</f>
        <v>5164380932.1399994</v>
      </c>
    </row>
    <row r="3" spans="1:17" x14ac:dyDescent="0.25">
      <c r="A3">
        <v>1970</v>
      </c>
      <c r="B3" s="3">
        <v>96369875</v>
      </c>
      <c r="C3" s="4">
        <v>42327664793.69339</v>
      </c>
      <c r="D3" s="6">
        <f>((C3-C2)/C2)*100</f>
        <v>13.870853859453494</v>
      </c>
      <c r="E3" s="6">
        <f t="shared" ref="E3:E66" si="0">C3/B3</f>
        <v>439.22091622193545</v>
      </c>
      <c r="F3" s="3">
        <v>16.255111540218763</v>
      </c>
      <c r="G3" s="3">
        <f>B3/8515767</f>
        <v>11.316640650219762</v>
      </c>
      <c r="H3" s="3">
        <f t="shared" ref="H3:H47" si="1">((B3-B2)/B2) * 100</f>
        <v>2.5207280808787358</v>
      </c>
      <c r="I3" s="3">
        <v>42.652128582713203</v>
      </c>
      <c r="J3" s="3">
        <v>54.165355096704197</v>
      </c>
      <c r="K3" s="3">
        <v>3.18251632058255</v>
      </c>
      <c r="L3" s="3">
        <v>55.908999999999999</v>
      </c>
      <c r="M3" s="3">
        <f>((Q3-Q2)/Q2)*100</f>
        <v>4.3289294916973056</v>
      </c>
      <c r="N3" s="3">
        <v>10.82</v>
      </c>
      <c r="O3" s="3">
        <v>35.624000000000002</v>
      </c>
      <c r="Q3">
        <f t="shared" ref="Q3:Q66" si="2">B3*L3</f>
        <v>5387943341.375</v>
      </c>
    </row>
    <row r="4" spans="1:17" x14ac:dyDescent="0.25">
      <c r="A4">
        <v>1971</v>
      </c>
      <c r="B4" s="3">
        <v>98766288</v>
      </c>
      <c r="C4" s="4">
        <v>48869830901.787758</v>
      </c>
      <c r="D4" s="6">
        <f t="shared" ref="D4:D67" si="3">((C4-C3)/C3)*100</f>
        <v>15.456005286332541</v>
      </c>
      <c r="E4" s="6">
        <f t="shared" si="0"/>
        <v>494.80274991997027</v>
      </c>
      <c r="F4" s="3">
        <v>19.384585113433388</v>
      </c>
      <c r="G4" s="3">
        <f t="shared" ref="G4:G67" si="4">B4/8515767</f>
        <v>11.598049594358324</v>
      </c>
      <c r="H4" s="3">
        <f t="shared" si="1"/>
        <v>2.486682690000376</v>
      </c>
      <c r="I4" s="3">
        <v>42.269910457705997</v>
      </c>
      <c r="J4" s="3">
        <v>54.488154399404003</v>
      </c>
      <c r="K4" s="3">
        <v>3.2419351428900498</v>
      </c>
      <c r="L4" s="3">
        <v>56.893999999999998</v>
      </c>
      <c r="M4" s="3">
        <f t="shared" ref="M4:M67" si="5">((Q4-Q3)/Q3)*100</f>
        <v>4.2922843364195664</v>
      </c>
      <c r="N4" s="3">
        <v>10.595000000000001</v>
      </c>
      <c r="O4" s="3">
        <v>35.094000000000001</v>
      </c>
      <c r="Q4">
        <f t="shared" si="2"/>
        <v>5619209189.4720001</v>
      </c>
    </row>
    <row r="5" spans="1:17" x14ac:dyDescent="0.25">
      <c r="A5">
        <v>1972</v>
      </c>
      <c r="B5" s="3">
        <v>101194394</v>
      </c>
      <c r="C5" s="4">
        <v>58434858374.869598</v>
      </c>
      <c r="D5" s="6">
        <f t="shared" si="3"/>
        <v>19.572458706281161</v>
      </c>
      <c r="E5" s="6">
        <f t="shared" si="0"/>
        <v>577.4515372350528</v>
      </c>
      <c r="F5" s="3">
        <v>19.867091675533956</v>
      </c>
      <c r="G5" s="3">
        <f t="shared" si="4"/>
        <v>11.88318022322593</v>
      </c>
      <c r="H5" s="3">
        <f t="shared" si="1"/>
        <v>2.458436020193449</v>
      </c>
      <c r="I5" s="3">
        <v>41.866369306319299</v>
      </c>
      <c r="J5" s="3">
        <v>54.831958649962203</v>
      </c>
      <c r="K5" s="3">
        <v>3.3016720437185101</v>
      </c>
      <c r="L5" s="3">
        <v>57.878999999999998</v>
      </c>
      <c r="M5" s="3">
        <f t="shared" si="5"/>
        <v>4.2322884383727057</v>
      </c>
      <c r="N5" s="3">
        <v>10.367000000000001</v>
      </c>
      <c r="O5" s="3">
        <v>34.640999999999998</v>
      </c>
      <c r="Q5">
        <f t="shared" si="2"/>
        <v>5857030330.3260002</v>
      </c>
    </row>
    <row r="6" spans="1:17" x14ac:dyDescent="0.25">
      <c r="A6">
        <v>1973</v>
      </c>
      <c r="B6" s="3">
        <v>103666904</v>
      </c>
      <c r="C6" s="4">
        <v>83592275862.998199</v>
      </c>
      <c r="D6" s="6">
        <f t="shared" si="3"/>
        <v>43.052072320838825</v>
      </c>
      <c r="E6" s="6">
        <f t="shared" si="0"/>
        <v>806.35451274785055</v>
      </c>
      <c r="F6" s="3">
        <v>29.58035669693939</v>
      </c>
      <c r="G6" s="3">
        <f t="shared" si="4"/>
        <v>12.173525179822322</v>
      </c>
      <c r="H6" s="3">
        <f t="shared" si="1"/>
        <v>2.4433270483343179</v>
      </c>
      <c r="I6" s="3">
        <v>41.444081324161097</v>
      </c>
      <c r="J6" s="3">
        <v>55.193303544591203</v>
      </c>
      <c r="K6" s="3">
        <v>3.36261513124767</v>
      </c>
      <c r="L6" s="3">
        <v>58.854999999999997</v>
      </c>
      <c r="M6" s="3">
        <f t="shared" si="5"/>
        <v>4.1708048416475085</v>
      </c>
      <c r="N6" s="3">
        <v>10.157</v>
      </c>
      <c r="O6" s="3">
        <v>34.258000000000003</v>
      </c>
      <c r="Q6">
        <f t="shared" si="2"/>
        <v>6101315634.9200001</v>
      </c>
    </row>
    <row r="7" spans="1:17" x14ac:dyDescent="0.25">
      <c r="A7">
        <v>1974</v>
      </c>
      <c r="B7" s="3">
        <v>106167372</v>
      </c>
      <c r="C7" s="4">
        <v>109794519727.53831</v>
      </c>
      <c r="D7" s="6">
        <f t="shared" si="3"/>
        <v>31.345293083638172</v>
      </c>
      <c r="E7" s="6">
        <f t="shared" si="0"/>
        <v>1034.1644297980581</v>
      </c>
      <c r="F7" s="3">
        <v>34.60585499646146</v>
      </c>
      <c r="G7" s="3">
        <f t="shared" si="4"/>
        <v>12.467153222956899</v>
      </c>
      <c r="H7" s="3">
        <f t="shared" si="1"/>
        <v>2.4120214875906778</v>
      </c>
      <c r="I7" s="3">
        <v>41.000939535359301</v>
      </c>
      <c r="J7" s="3">
        <v>55.573124198647399</v>
      </c>
      <c r="K7" s="3">
        <v>3.4259362659932799</v>
      </c>
      <c r="L7" s="3">
        <v>59.826000000000001</v>
      </c>
      <c r="M7" s="3">
        <f t="shared" si="5"/>
        <v>4.1016327842426321</v>
      </c>
      <c r="N7" s="3">
        <v>9.9540000000000006</v>
      </c>
      <c r="O7" s="3">
        <v>33.619</v>
      </c>
      <c r="Q7">
        <f t="shared" si="2"/>
        <v>6351569197.2720003</v>
      </c>
    </row>
    <row r="8" spans="1:17" x14ac:dyDescent="0.25">
      <c r="A8">
        <v>1975</v>
      </c>
      <c r="B8" s="3">
        <v>108700515</v>
      </c>
      <c r="C8" s="4">
        <v>129203555238.82715</v>
      </c>
      <c r="D8" s="6">
        <f t="shared" si="3"/>
        <v>17.677599537256977</v>
      </c>
      <c r="E8" s="6">
        <f t="shared" si="0"/>
        <v>1188.6195317365989</v>
      </c>
      <c r="F8" s="3">
        <v>33.929436741891664</v>
      </c>
      <c r="G8" s="3">
        <f t="shared" si="4"/>
        <v>12.764618266328799</v>
      </c>
      <c r="H8" s="3">
        <f t="shared" si="1"/>
        <v>2.3859901137988042</v>
      </c>
      <c r="I8" s="3">
        <v>40.544406804328403</v>
      </c>
      <c r="J8" s="3">
        <v>55.964254171196899</v>
      </c>
      <c r="K8" s="3">
        <v>3.49133902447472</v>
      </c>
      <c r="L8" s="3">
        <v>60.789000000000001</v>
      </c>
      <c r="M8" s="3">
        <f t="shared" si="5"/>
        <v>4.0340646713421462</v>
      </c>
      <c r="N8" s="3">
        <v>9.7439999999999998</v>
      </c>
      <c r="O8" s="3">
        <v>33.366</v>
      </c>
      <c r="Q8">
        <f t="shared" si="2"/>
        <v>6607795606.335</v>
      </c>
    </row>
    <row r="9" spans="1:17" x14ac:dyDescent="0.25">
      <c r="A9">
        <v>1976</v>
      </c>
      <c r="B9" s="3">
        <v>111286504</v>
      </c>
      <c r="C9" s="4">
        <v>153168949208.20691</v>
      </c>
      <c r="D9" s="6">
        <f t="shared" si="3"/>
        <v>18.548556133057463</v>
      </c>
      <c r="E9" s="6">
        <f t="shared" si="0"/>
        <v>1376.3479281207981</v>
      </c>
      <c r="F9" s="3">
        <v>41.203624016175354</v>
      </c>
      <c r="G9" s="3">
        <f t="shared" si="4"/>
        <v>13.068288975027146</v>
      </c>
      <c r="H9" s="3">
        <f t="shared" si="1"/>
        <v>2.3790034481437372</v>
      </c>
      <c r="I9" s="3">
        <v>40.089511482499702</v>
      </c>
      <c r="J9" s="3">
        <v>56.353719421567398</v>
      </c>
      <c r="K9" s="3">
        <v>3.5567690959329199</v>
      </c>
      <c r="L9" s="3">
        <v>61.744999999999997</v>
      </c>
      <c r="M9" s="3">
        <f t="shared" si="5"/>
        <v>3.9890698630613204</v>
      </c>
      <c r="N9" s="3">
        <v>9.5679999999999996</v>
      </c>
      <c r="O9" s="3">
        <v>33.173000000000002</v>
      </c>
      <c r="Q9">
        <f t="shared" si="2"/>
        <v>6871385189.4799995</v>
      </c>
    </row>
    <row r="10" spans="1:17" x14ac:dyDescent="0.25">
      <c r="A10">
        <v>1977</v>
      </c>
      <c r="B10" s="3">
        <v>113939886</v>
      </c>
      <c r="C10" s="4">
        <v>176344101401.94095</v>
      </c>
      <c r="D10" s="6">
        <f t="shared" si="3"/>
        <v>15.130450599508519</v>
      </c>
      <c r="E10" s="6">
        <f t="shared" si="0"/>
        <v>1547.6942060653014</v>
      </c>
      <c r="F10" s="3">
        <v>45.398056214550905</v>
      </c>
      <c r="G10" s="3">
        <f t="shared" si="4"/>
        <v>13.379873592126229</v>
      </c>
      <c r="H10" s="3">
        <f t="shared" si="1"/>
        <v>2.3842801279838928</v>
      </c>
      <c r="I10" s="3">
        <v>39.639764954653401</v>
      </c>
      <c r="J10" s="3">
        <v>56.740258191938203</v>
      </c>
      <c r="K10" s="3">
        <v>3.61997685340847</v>
      </c>
      <c r="L10" s="3">
        <v>62.689</v>
      </c>
      <c r="M10" s="3">
        <f t="shared" si="5"/>
        <v>3.9496013757095008</v>
      </c>
      <c r="N10" s="3">
        <v>9.3919999999999995</v>
      </c>
      <c r="O10" s="3">
        <v>32.966000000000001</v>
      </c>
      <c r="Q10">
        <f t="shared" si="2"/>
        <v>7142777513.4540005</v>
      </c>
    </row>
    <row r="11" spans="1:17" x14ac:dyDescent="0.25">
      <c r="A11">
        <v>1978</v>
      </c>
      <c r="B11" s="3">
        <v>116664382</v>
      </c>
      <c r="C11" s="4">
        <v>200278646123.5813</v>
      </c>
      <c r="D11" s="6">
        <f t="shared" si="3"/>
        <v>13.572636981537798</v>
      </c>
      <c r="E11" s="6">
        <f t="shared" si="0"/>
        <v>1716.7077276728839</v>
      </c>
      <c r="F11" s="3">
        <v>38.227611227227015</v>
      </c>
      <c r="G11" s="3">
        <f t="shared" si="4"/>
        <v>13.699809071807625</v>
      </c>
      <c r="H11" s="3">
        <f t="shared" si="1"/>
        <v>2.3911696734539474</v>
      </c>
      <c r="I11" s="3">
        <v>39.202690414971698</v>
      </c>
      <c r="J11" s="3">
        <v>57.116594934690497</v>
      </c>
      <c r="K11" s="3">
        <v>3.6807146503377499</v>
      </c>
      <c r="L11" s="3">
        <v>63.625</v>
      </c>
      <c r="M11" s="3">
        <f t="shared" si="5"/>
        <v>3.9199567782785971</v>
      </c>
      <c r="N11" s="3">
        <v>9.2029999999999994</v>
      </c>
      <c r="O11" s="3">
        <v>32.741</v>
      </c>
      <c r="Q11">
        <f t="shared" si="2"/>
        <v>7422771304.75</v>
      </c>
    </row>
    <row r="12" spans="1:17" x14ac:dyDescent="0.25">
      <c r="A12">
        <v>1979</v>
      </c>
      <c r="B12" s="3">
        <v>119447303</v>
      </c>
      <c r="C12" s="4">
        <v>221338204480.22247</v>
      </c>
      <c r="D12" s="6">
        <f t="shared" si="3"/>
        <v>10.515129178398002</v>
      </c>
      <c r="E12" s="6">
        <f t="shared" si="0"/>
        <v>1853.0196908692235</v>
      </c>
      <c r="F12" s="3">
        <v>54.365960027812008</v>
      </c>
      <c r="G12" s="3">
        <f t="shared" si="4"/>
        <v>14.026605354514748</v>
      </c>
      <c r="H12" s="3">
        <f t="shared" si="1"/>
        <v>2.3854075702385327</v>
      </c>
      <c r="I12" s="3">
        <v>38.791153205061697</v>
      </c>
      <c r="J12" s="3">
        <v>57.468959104631402</v>
      </c>
      <c r="K12" s="3">
        <v>3.7398876903068801</v>
      </c>
      <c r="L12" s="3">
        <v>64.551000000000002</v>
      </c>
      <c r="M12" s="3">
        <f t="shared" si="5"/>
        <v>3.8755276081173684</v>
      </c>
      <c r="N12" s="3">
        <v>8.9890000000000008</v>
      </c>
      <c r="O12" s="3">
        <v>32.460999999999999</v>
      </c>
      <c r="Q12">
        <f t="shared" si="2"/>
        <v>7710442855.9530001</v>
      </c>
    </row>
    <row r="13" spans="1:17" x14ac:dyDescent="0.25">
      <c r="A13">
        <v>1980</v>
      </c>
      <c r="B13" s="3">
        <v>122288383</v>
      </c>
      <c r="C13" s="4">
        <v>237393489892.63696</v>
      </c>
      <c r="D13" s="6">
        <f t="shared" si="3"/>
        <v>7.2537343700414354</v>
      </c>
      <c r="E13" s="6">
        <f t="shared" si="0"/>
        <v>1941.2595380596124</v>
      </c>
      <c r="F13" s="3">
        <v>92.141944610903948</v>
      </c>
      <c r="G13" s="3">
        <f t="shared" si="4"/>
        <v>14.360231204071225</v>
      </c>
      <c r="H13" s="3">
        <f t="shared" si="1"/>
        <v>2.3785216816490196</v>
      </c>
      <c r="I13" s="3">
        <v>38.417579854734001</v>
      </c>
      <c r="J13" s="3">
        <v>57.786065655092003</v>
      </c>
      <c r="K13" s="3">
        <v>3.79635449017408</v>
      </c>
      <c r="L13" s="3">
        <v>65.468000000000004</v>
      </c>
      <c r="M13" s="3">
        <f t="shared" si="5"/>
        <v>3.8328927120292224</v>
      </c>
      <c r="N13" s="3">
        <v>8.7789999999999999</v>
      </c>
      <c r="O13" s="3">
        <v>32.152000000000001</v>
      </c>
      <c r="Q13">
        <f t="shared" si="2"/>
        <v>8005975858.2440004</v>
      </c>
    </row>
    <row r="14" spans="1:17" x14ac:dyDescent="0.25">
      <c r="A14">
        <v>1981</v>
      </c>
      <c r="B14" s="3">
        <v>125168060</v>
      </c>
      <c r="C14" s="4">
        <v>258015174748.64758</v>
      </c>
      <c r="D14" s="6">
        <f t="shared" si="3"/>
        <v>8.6867103496970106</v>
      </c>
      <c r="E14" s="6">
        <f t="shared" si="0"/>
        <v>2061.3499542027544</v>
      </c>
      <c r="F14" s="3">
        <v>100.52887712188868</v>
      </c>
      <c r="G14" s="3">
        <f t="shared" si="4"/>
        <v>14.69838946979174</v>
      </c>
      <c r="H14" s="3">
        <f t="shared" si="1"/>
        <v>2.3548246606548062</v>
      </c>
      <c r="I14" s="3">
        <v>38.087407195123902</v>
      </c>
      <c r="J14" s="3">
        <v>58.063044430276598</v>
      </c>
      <c r="K14" s="3">
        <v>3.84954837459951</v>
      </c>
      <c r="L14" s="3">
        <v>66.37</v>
      </c>
      <c r="M14" s="3">
        <f t="shared" si="5"/>
        <v>3.7650411304402116</v>
      </c>
      <c r="N14" s="3">
        <v>8.5579999999999998</v>
      </c>
      <c r="O14" s="3">
        <v>31.756</v>
      </c>
      <c r="Q14">
        <f t="shared" si="2"/>
        <v>8307404142.2000008</v>
      </c>
    </row>
    <row r="15" spans="1:17" x14ac:dyDescent="0.25">
      <c r="A15">
        <v>1982</v>
      </c>
      <c r="B15" s="3">
        <v>128065095</v>
      </c>
      <c r="C15" s="4">
        <v>271314113768.41696</v>
      </c>
      <c r="D15" s="6">
        <f t="shared" si="3"/>
        <v>5.1543243658923927</v>
      </c>
      <c r="E15" s="6">
        <f t="shared" si="0"/>
        <v>2118.5641081078102</v>
      </c>
      <c r="F15" s="3">
        <v>101.03439474572053</v>
      </c>
      <c r="G15" s="3">
        <f t="shared" si="4"/>
        <v>15.038586072164726</v>
      </c>
      <c r="H15" s="3">
        <f t="shared" si="1"/>
        <v>2.3145161792872719</v>
      </c>
      <c r="I15" s="3">
        <v>37.796042074524799</v>
      </c>
      <c r="J15" s="3">
        <v>58.303049157551698</v>
      </c>
      <c r="K15" s="3">
        <v>3.90090876792349</v>
      </c>
      <c r="L15" s="3">
        <v>67.262</v>
      </c>
      <c r="M15" s="3">
        <f t="shared" si="5"/>
        <v>3.6896035445415003</v>
      </c>
      <c r="N15" s="3">
        <v>8.3460000000000001</v>
      </c>
      <c r="O15" s="3">
        <v>31.213000000000001</v>
      </c>
      <c r="Q15">
        <f t="shared" si="2"/>
        <v>8613914419.8899994</v>
      </c>
    </row>
    <row r="16" spans="1:17" x14ac:dyDescent="0.25">
      <c r="A16">
        <v>1983</v>
      </c>
      <c r="B16" s="3">
        <v>130977370</v>
      </c>
      <c r="C16" s="4">
        <v>189656506321.43079</v>
      </c>
      <c r="D16" s="6">
        <f t="shared" si="3"/>
        <v>-30.097073208910132</v>
      </c>
      <c r="E16" s="6">
        <f t="shared" si="0"/>
        <v>1448.0097311576098</v>
      </c>
      <c r="F16" s="3">
        <v>131.48404505720248</v>
      </c>
      <c r="G16" s="3">
        <f t="shared" si="4"/>
        <v>15.380572296071511</v>
      </c>
      <c r="H16" s="3">
        <f t="shared" si="1"/>
        <v>2.2740583607110119</v>
      </c>
      <c r="I16" s="3">
        <v>37.532333639009501</v>
      </c>
      <c r="J16" s="3">
        <v>58.515373304564001</v>
      </c>
      <c r="K16" s="3">
        <v>3.95229305642646</v>
      </c>
      <c r="L16" s="3">
        <v>68.141999999999996</v>
      </c>
      <c r="M16" s="3">
        <f t="shared" si="5"/>
        <v>3.6121269783171699</v>
      </c>
      <c r="N16" s="3">
        <v>8.1530000000000005</v>
      </c>
      <c r="O16" s="3">
        <v>30.577999999999999</v>
      </c>
      <c r="Q16">
        <f t="shared" si="2"/>
        <v>8925059946.539999</v>
      </c>
    </row>
    <row r="17" spans="1:17" x14ac:dyDescent="0.25">
      <c r="A17">
        <v>1984</v>
      </c>
      <c r="B17" s="3">
        <v>133888775</v>
      </c>
      <c r="C17" s="4">
        <v>188339974086.58005</v>
      </c>
      <c r="D17" s="6">
        <f t="shared" si="3"/>
        <v>-0.69416665970819547</v>
      </c>
      <c r="E17" s="6">
        <f t="shared" si="0"/>
        <v>1406.6897996981454</v>
      </c>
      <c r="F17" s="3">
        <v>201.74028213339705</v>
      </c>
      <c r="G17" s="3">
        <f t="shared" si="4"/>
        <v>15.722456356544278</v>
      </c>
      <c r="H17" s="3">
        <f t="shared" si="1"/>
        <v>2.2228305546217642</v>
      </c>
      <c r="I17" s="3">
        <v>37.2751677651842</v>
      </c>
      <c r="J17" s="3">
        <v>58.718921731862899</v>
      </c>
      <c r="K17" s="3">
        <v>4.0059105029529203</v>
      </c>
      <c r="L17" s="3">
        <v>69.010000000000005</v>
      </c>
      <c r="M17" s="3">
        <f t="shared" si="5"/>
        <v>3.5249557772658378</v>
      </c>
      <c r="N17" s="3">
        <v>7.97</v>
      </c>
      <c r="O17" s="3">
        <v>29.803999999999998</v>
      </c>
      <c r="Q17">
        <f t="shared" si="2"/>
        <v>9239664362.75</v>
      </c>
    </row>
    <row r="18" spans="1:17" x14ac:dyDescent="0.25">
      <c r="A18">
        <v>1985</v>
      </c>
      <c r="B18" s="3">
        <v>136783180</v>
      </c>
      <c r="C18" s="4">
        <v>210879844638.87735</v>
      </c>
      <c r="D18" s="6">
        <f t="shared" si="3"/>
        <v>11.967650872637217</v>
      </c>
      <c r="E18" s="6">
        <f t="shared" si="0"/>
        <v>1541.7088902223018</v>
      </c>
      <c r="F18" s="3">
        <v>248.54365912592067</v>
      </c>
      <c r="G18" s="3">
        <f t="shared" si="4"/>
        <v>16.062344120030527</v>
      </c>
      <c r="H18" s="3">
        <f t="shared" si="1"/>
        <v>2.1617981044340722</v>
      </c>
      <c r="I18" s="3">
        <v>37.002611223826598</v>
      </c>
      <c r="J18" s="3">
        <v>58.933915489704503</v>
      </c>
      <c r="K18" s="3">
        <v>4.0634732864688701</v>
      </c>
      <c r="L18" s="3">
        <v>69.861999999999995</v>
      </c>
      <c r="M18" s="3">
        <f t="shared" si="5"/>
        <v>3.4230914240251127</v>
      </c>
      <c r="N18" s="3">
        <v>7.7960000000000003</v>
      </c>
      <c r="O18" s="3">
        <v>28.99</v>
      </c>
      <c r="Q18">
        <f t="shared" si="2"/>
        <v>9555946521.1599998</v>
      </c>
    </row>
    <row r="19" spans="1:17" x14ac:dyDescent="0.25">
      <c r="A19">
        <v>1986</v>
      </c>
      <c r="B19" s="3">
        <v>139643355</v>
      </c>
      <c r="C19" s="4">
        <v>256480852471.12866</v>
      </c>
      <c r="D19" s="6">
        <f t="shared" si="3"/>
        <v>21.624166079191244</v>
      </c>
      <c r="E19" s="6">
        <f t="shared" si="0"/>
        <v>1836.6849784662411</v>
      </c>
      <c r="F19" s="3">
        <v>149.1793182896977</v>
      </c>
      <c r="G19" s="3">
        <f t="shared" si="4"/>
        <v>16.398212280819802</v>
      </c>
      <c r="H19" s="3">
        <f t="shared" si="1"/>
        <v>2.0910282974851144</v>
      </c>
      <c r="I19" s="3">
        <v>36.705882281330197</v>
      </c>
      <c r="J19" s="3">
        <v>59.1666552984208</v>
      </c>
      <c r="K19" s="3">
        <v>4.1274624202490697</v>
      </c>
      <c r="L19" s="3">
        <v>70.703000000000003</v>
      </c>
      <c r="M19" s="3">
        <f t="shared" si="5"/>
        <v>3.3200019140174999</v>
      </c>
      <c r="N19" s="3">
        <v>7.6150000000000002</v>
      </c>
      <c r="O19" s="3">
        <v>28.09</v>
      </c>
      <c r="Q19">
        <f t="shared" si="2"/>
        <v>9873204128.5650005</v>
      </c>
    </row>
    <row r="20" spans="1:17" x14ac:dyDescent="0.25">
      <c r="A20">
        <v>1987</v>
      </c>
      <c r="B20" s="3">
        <v>142466264</v>
      </c>
      <c r="C20" s="4">
        <v>283056836893.83826</v>
      </c>
      <c r="D20" s="6">
        <f t="shared" si="3"/>
        <v>10.361781071240465</v>
      </c>
      <c r="E20" s="6">
        <f t="shared" si="0"/>
        <v>1986.8341384584792</v>
      </c>
      <c r="F20" s="3">
        <v>206.208708657138</v>
      </c>
      <c r="G20" s="3">
        <f t="shared" si="4"/>
        <v>16.729704323756156</v>
      </c>
      <c r="H20" s="3">
        <f t="shared" si="1"/>
        <v>2.0215133043745617</v>
      </c>
      <c r="I20" s="3">
        <v>36.384273976664801</v>
      </c>
      <c r="J20" s="3">
        <v>59.415263183235901</v>
      </c>
      <c r="K20" s="3">
        <v>4.2004628400992399</v>
      </c>
      <c r="L20" s="3">
        <v>71.528999999999996</v>
      </c>
      <c r="M20" s="3">
        <f t="shared" si="5"/>
        <v>3.2133972412571987</v>
      </c>
      <c r="N20" s="3">
        <v>7.4470000000000001</v>
      </c>
      <c r="O20" s="3">
        <v>27.334</v>
      </c>
      <c r="Q20">
        <f t="shared" si="2"/>
        <v>10190469397.656</v>
      </c>
    </row>
    <row r="21" spans="1:17" x14ac:dyDescent="0.25">
      <c r="A21">
        <v>1988</v>
      </c>
      <c r="B21" s="3">
        <v>145253973</v>
      </c>
      <c r="C21" s="4">
        <v>307881930752.26764</v>
      </c>
      <c r="D21" s="6">
        <f t="shared" si="3"/>
        <v>8.7703565583685759</v>
      </c>
      <c r="E21" s="6">
        <f t="shared" si="0"/>
        <v>2119.6110811527865</v>
      </c>
      <c r="F21" s="3">
        <v>627.95147020427419</v>
      </c>
      <c r="G21" s="3">
        <f t="shared" si="4"/>
        <v>17.057062857638073</v>
      </c>
      <c r="H21" s="3">
        <f t="shared" si="1"/>
        <v>1.9567502661542384</v>
      </c>
      <c r="I21" s="3">
        <v>36.0302081512421</v>
      </c>
      <c r="J21" s="3">
        <v>59.6870143452565</v>
      </c>
      <c r="K21" s="3">
        <v>4.2827775035014799</v>
      </c>
      <c r="L21" s="3">
        <v>72.341999999999999</v>
      </c>
      <c r="M21" s="3">
        <f t="shared" si="5"/>
        <v>3.1155926652704546</v>
      </c>
      <c r="N21" s="3">
        <v>7.31</v>
      </c>
      <c r="O21" s="3">
        <v>26.42</v>
      </c>
      <c r="Q21">
        <f t="shared" si="2"/>
        <v>10507962914.766001</v>
      </c>
    </row>
    <row r="22" spans="1:17" x14ac:dyDescent="0.25">
      <c r="A22">
        <v>1989</v>
      </c>
      <c r="B22" s="3">
        <v>148003411</v>
      </c>
      <c r="C22" s="4">
        <v>412990820287.4201</v>
      </c>
      <c r="D22" s="6">
        <f t="shared" si="3"/>
        <v>34.139349872963699</v>
      </c>
      <c r="E22" s="6">
        <f t="shared" si="0"/>
        <v>2790.4142039498001</v>
      </c>
      <c r="F22" s="3">
        <v>1304.424209434851</v>
      </c>
      <c r="G22" s="3">
        <f t="shared" si="4"/>
        <v>17.379927257286397</v>
      </c>
      <c r="H22" s="3">
        <f t="shared" si="1"/>
        <v>1.8928487415624768</v>
      </c>
      <c r="I22" s="3">
        <v>35.648610828300399</v>
      </c>
      <c r="J22" s="3">
        <v>59.978607182235798</v>
      </c>
      <c r="K22" s="3">
        <v>4.3727819894637401</v>
      </c>
      <c r="L22" s="3">
        <v>73.138999999999996</v>
      </c>
      <c r="M22" s="3">
        <f t="shared" si="5"/>
        <v>3.0154137860321426</v>
      </c>
      <c r="N22" s="3">
        <v>7.165</v>
      </c>
      <c r="O22" s="3">
        <v>25.661000000000001</v>
      </c>
      <c r="Q22">
        <f t="shared" si="2"/>
        <v>10824821477.129</v>
      </c>
    </row>
    <row r="23" spans="1:17" x14ac:dyDescent="0.25">
      <c r="A23">
        <v>1990</v>
      </c>
      <c r="B23" s="3">
        <v>150706446</v>
      </c>
      <c r="C23" s="4">
        <v>464989098144.85449</v>
      </c>
      <c r="D23" s="6">
        <f t="shared" si="3"/>
        <v>12.590661899275702</v>
      </c>
      <c r="E23" s="6">
        <f t="shared" si="0"/>
        <v>3085.3962155331728</v>
      </c>
      <c r="F23" s="3">
        <v>2736.9706776883077</v>
      </c>
      <c r="G23" s="3">
        <f t="shared" si="4"/>
        <v>17.697342588166162</v>
      </c>
      <c r="H23" s="3">
        <f t="shared" si="1"/>
        <v>1.8263329079625061</v>
      </c>
      <c r="I23" s="3">
        <v>35.239463811654097</v>
      </c>
      <c r="J23" s="3">
        <v>60.2949836664584</v>
      </c>
      <c r="K23" s="3">
        <v>4.4655525218874796</v>
      </c>
      <c r="L23" s="3">
        <v>73.921999999999997</v>
      </c>
      <c r="M23" s="3">
        <f t="shared" si="5"/>
        <v>2.9164492435281386</v>
      </c>
      <c r="N23" s="3">
        <v>7.1580000000000004</v>
      </c>
      <c r="O23" s="3">
        <v>24.844000000000001</v>
      </c>
      <c r="Q23">
        <f t="shared" si="2"/>
        <v>11140521901.212</v>
      </c>
    </row>
    <row r="24" spans="1:17" x14ac:dyDescent="0.25">
      <c r="A24">
        <v>1991</v>
      </c>
      <c r="B24" s="3">
        <v>153336445</v>
      </c>
      <c r="C24" s="4">
        <v>407729053018.90723</v>
      </c>
      <c r="D24" s="6">
        <f t="shared" si="3"/>
        <v>-12.314276905500584</v>
      </c>
      <c r="E24" s="6">
        <f t="shared" si="0"/>
        <v>2659.048558344412</v>
      </c>
      <c r="F24" s="3">
        <v>416.678093932004</v>
      </c>
      <c r="G24" s="3">
        <f t="shared" si="4"/>
        <v>18.006181357474905</v>
      </c>
      <c r="H24" s="3">
        <f t="shared" si="1"/>
        <v>1.7451138088678702</v>
      </c>
      <c r="I24" s="3">
        <v>34.793848373078703</v>
      </c>
      <c r="J24" s="3">
        <v>60.6460703476139</v>
      </c>
      <c r="K24" s="3">
        <v>4.56008127930735</v>
      </c>
      <c r="L24" s="3">
        <v>74.69</v>
      </c>
      <c r="M24" s="3">
        <f t="shared" si="5"/>
        <v>2.8021773001858823</v>
      </c>
      <c r="N24" s="3">
        <v>7.0679999999999996</v>
      </c>
      <c r="O24" s="3">
        <v>24.148</v>
      </c>
      <c r="Q24">
        <f t="shared" si="2"/>
        <v>11452699077.049999</v>
      </c>
    </row>
    <row r="25" spans="1:17" x14ac:dyDescent="0.25">
      <c r="A25">
        <v>1992</v>
      </c>
      <c r="B25" s="3">
        <v>155900790</v>
      </c>
      <c r="C25" s="4">
        <v>390566561752.67114</v>
      </c>
      <c r="D25" s="6">
        <f t="shared" si="3"/>
        <v>-4.2092882857283715</v>
      </c>
      <c r="E25" s="6">
        <f t="shared" si="0"/>
        <v>2505.2250328729647</v>
      </c>
      <c r="F25" s="3">
        <v>969.01296283996157</v>
      </c>
      <c r="G25" s="3">
        <f t="shared" si="4"/>
        <v>18.307310427821712</v>
      </c>
      <c r="H25" s="3">
        <f t="shared" si="1"/>
        <v>1.6723649749412151</v>
      </c>
      <c r="I25" s="3">
        <v>34.308143449138903</v>
      </c>
      <c r="J25" s="3">
        <v>61.031971553934902</v>
      </c>
      <c r="K25" s="3">
        <v>4.6598849969262002</v>
      </c>
      <c r="L25" s="3">
        <v>75.444000000000003</v>
      </c>
      <c r="M25" s="3">
        <f t="shared" si="5"/>
        <v>2.6987535569616505</v>
      </c>
      <c r="N25" s="3">
        <v>6.9509999999999996</v>
      </c>
      <c r="O25" s="3">
        <v>23.376000000000001</v>
      </c>
      <c r="Q25">
        <f t="shared" si="2"/>
        <v>11761779200.76</v>
      </c>
    </row>
    <row r="26" spans="1:17" x14ac:dyDescent="0.25">
      <c r="A26">
        <v>1993</v>
      </c>
      <c r="B26" s="3">
        <v>158440875</v>
      </c>
      <c r="C26" s="4">
        <v>438299504463.02032</v>
      </c>
      <c r="D26" s="6">
        <f t="shared" si="3"/>
        <v>12.221461687899534</v>
      </c>
      <c r="E26" s="6">
        <f t="shared" si="0"/>
        <v>2766.3284771875965</v>
      </c>
      <c r="F26" s="3">
        <v>1996.1502471771937</v>
      </c>
      <c r="G26" s="3">
        <f t="shared" si="4"/>
        <v>18.605590664939516</v>
      </c>
      <c r="H26" s="3">
        <f t="shared" si="1"/>
        <v>1.6292957848385501</v>
      </c>
      <c r="I26" s="3">
        <v>33.789720297871398</v>
      </c>
      <c r="J26" s="3">
        <v>61.446227812109697</v>
      </c>
      <c r="K26" s="3">
        <v>4.7640518900189104</v>
      </c>
      <c r="L26" s="3">
        <v>76.180999999999997</v>
      </c>
      <c r="M26" s="3">
        <f t="shared" si="5"/>
        <v>2.6220956230420636</v>
      </c>
      <c r="N26" s="3">
        <v>6.8550000000000004</v>
      </c>
      <c r="O26" s="3">
        <v>23.021999999999998</v>
      </c>
      <c r="Q26">
        <f t="shared" si="2"/>
        <v>12070184298.375</v>
      </c>
    </row>
    <row r="27" spans="1:17" x14ac:dyDescent="0.25">
      <c r="A27">
        <v>1994</v>
      </c>
      <c r="B27" s="3">
        <v>160980472</v>
      </c>
      <c r="C27" s="4">
        <v>546229749726.26312</v>
      </c>
      <c r="D27" s="6">
        <f t="shared" si="3"/>
        <v>24.624770086261634</v>
      </c>
      <c r="E27" s="6">
        <f t="shared" si="0"/>
        <v>3393.1429255982248</v>
      </c>
      <c r="F27" s="3">
        <v>2240.1688662319766</v>
      </c>
      <c r="G27" s="3">
        <f t="shared" si="4"/>
        <v>18.90381359659089</v>
      </c>
      <c r="H27" s="3">
        <f t="shared" si="1"/>
        <v>1.6028673156469251</v>
      </c>
      <c r="I27" s="3">
        <v>33.250226151653997</v>
      </c>
      <c r="J27" s="3">
        <v>61.879953985971703</v>
      </c>
      <c r="K27" s="3">
        <v>4.86981986237436</v>
      </c>
      <c r="L27" s="3">
        <v>76.903000000000006</v>
      </c>
      <c r="M27" s="3">
        <f t="shared" si="5"/>
        <v>2.5658012519551652</v>
      </c>
      <c r="N27" s="3">
        <v>6.74</v>
      </c>
      <c r="O27" s="3">
        <v>22.585999999999999</v>
      </c>
      <c r="Q27">
        <f t="shared" si="2"/>
        <v>12379881238.216002</v>
      </c>
    </row>
    <row r="28" spans="1:17" x14ac:dyDescent="0.25">
      <c r="A28">
        <v>1995</v>
      </c>
      <c r="B28" s="3">
        <v>163515328</v>
      </c>
      <c r="C28" s="4">
        <v>769333330439.52026</v>
      </c>
      <c r="D28" s="6">
        <f t="shared" si="3"/>
        <v>40.844274927365817</v>
      </c>
      <c r="E28" s="6">
        <f t="shared" si="0"/>
        <v>4704.9615461097337</v>
      </c>
      <c r="F28" s="3">
        <v>93.978043055136652</v>
      </c>
      <c r="G28" s="3">
        <f t="shared" si="4"/>
        <v>19.20147979624149</v>
      </c>
      <c r="H28" s="3">
        <f t="shared" si="1"/>
        <v>1.5746357110942004</v>
      </c>
      <c r="I28" s="3">
        <v>32.695876170996897</v>
      </c>
      <c r="J28" s="3">
        <v>62.329565404197297</v>
      </c>
      <c r="K28" s="3">
        <v>4.9745584248057702</v>
      </c>
      <c r="L28" s="3">
        <v>77.61</v>
      </c>
      <c r="M28" s="3">
        <f t="shared" si="5"/>
        <v>2.508451913943798</v>
      </c>
      <c r="N28" s="3">
        <v>6.6849999999999996</v>
      </c>
      <c r="O28" s="3">
        <v>22.318999999999999</v>
      </c>
      <c r="Q28">
        <f t="shared" si="2"/>
        <v>12690424606.08</v>
      </c>
    </row>
    <row r="29" spans="1:17" x14ac:dyDescent="0.25">
      <c r="A29">
        <v>1996</v>
      </c>
      <c r="B29" s="3">
        <v>166037122</v>
      </c>
      <c r="C29" s="4">
        <v>850426432991.74207</v>
      </c>
      <c r="D29" s="6">
        <f t="shared" si="3"/>
        <v>10.540697945049814</v>
      </c>
      <c r="E29" s="6">
        <f t="shared" si="0"/>
        <v>5121.9054073446423</v>
      </c>
      <c r="F29" s="3">
        <v>18.456243768767337</v>
      </c>
      <c r="G29" s="3">
        <f t="shared" si="4"/>
        <v>19.497612135231037</v>
      </c>
      <c r="H29" s="3">
        <f t="shared" si="1"/>
        <v>1.542237067830118</v>
      </c>
      <c r="I29" s="3">
        <v>32.1285771499684</v>
      </c>
      <c r="J29" s="3">
        <v>62.791838915420897</v>
      </c>
      <c r="K29" s="3">
        <v>5.0795839346107696</v>
      </c>
      <c r="L29" s="3">
        <v>78.302000000000007</v>
      </c>
      <c r="M29" s="3">
        <f t="shared" si="5"/>
        <v>2.4476259101305891</v>
      </c>
      <c r="N29" s="3">
        <v>6.5640000000000001</v>
      </c>
      <c r="O29" s="3">
        <v>21.846</v>
      </c>
      <c r="Q29">
        <f t="shared" si="2"/>
        <v>13001038726.844002</v>
      </c>
    </row>
    <row r="30" spans="1:17" x14ac:dyDescent="0.25">
      <c r="A30">
        <v>1997</v>
      </c>
      <c r="B30" s="3">
        <v>168546707</v>
      </c>
      <c r="C30" s="4">
        <v>883206452832.8114</v>
      </c>
      <c r="D30" s="6">
        <f t="shared" si="3"/>
        <v>3.8545391546393337</v>
      </c>
      <c r="E30" s="6">
        <f t="shared" si="0"/>
        <v>5240.1287960660748</v>
      </c>
      <c r="F30" s="3">
        <v>7.7290234118441106</v>
      </c>
      <c r="G30" s="3">
        <f t="shared" si="4"/>
        <v>19.79231078069656</v>
      </c>
      <c r="H30" s="3">
        <f t="shared" si="1"/>
        <v>1.5114601902097533</v>
      </c>
      <c r="I30" s="3">
        <v>31.550964683041801</v>
      </c>
      <c r="J30" s="3">
        <v>63.262598776254897</v>
      </c>
      <c r="K30" s="3">
        <v>5.1864365407032196</v>
      </c>
      <c r="L30" s="3">
        <v>79.048000000000002</v>
      </c>
      <c r="M30" s="3">
        <f t="shared" si="5"/>
        <v>2.4785817107570685</v>
      </c>
      <c r="N30" s="3">
        <v>6.4880000000000004</v>
      </c>
      <c r="O30" s="3">
        <v>21.477</v>
      </c>
      <c r="Q30">
        <f t="shared" si="2"/>
        <v>13323280094.936001</v>
      </c>
    </row>
    <row r="31" spans="1:17" x14ac:dyDescent="0.25">
      <c r="A31">
        <v>1998</v>
      </c>
      <c r="B31" s="3">
        <v>171039804</v>
      </c>
      <c r="C31" s="4">
        <v>863711007338.68286</v>
      </c>
      <c r="D31" s="6">
        <f t="shared" si="3"/>
        <v>-2.2073486251825396</v>
      </c>
      <c r="E31" s="6">
        <f t="shared" si="0"/>
        <v>5049.7661195792934</v>
      </c>
      <c r="F31" s="3">
        <v>4.9243615848878761</v>
      </c>
      <c r="G31" s="3">
        <f t="shared" si="4"/>
        <v>20.085073252943626</v>
      </c>
      <c r="H31" s="3">
        <f t="shared" si="1"/>
        <v>1.4791727731589559</v>
      </c>
      <c r="I31" s="3">
        <v>30.9750765119419</v>
      </c>
      <c r="J31" s="3">
        <v>63.731802346229898</v>
      </c>
      <c r="K31" s="3">
        <v>5.2931211418282498</v>
      </c>
      <c r="L31" s="3">
        <v>79.781000000000006</v>
      </c>
      <c r="M31" s="3">
        <f t="shared" si="5"/>
        <v>2.4201736035749817</v>
      </c>
      <c r="N31" s="3">
        <v>6.4290000000000003</v>
      </c>
      <c r="O31" s="3">
        <v>21.06</v>
      </c>
      <c r="Q31">
        <f t="shared" si="2"/>
        <v>13645726602.924002</v>
      </c>
    </row>
    <row r="32" spans="1:17" x14ac:dyDescent="0.25">
      <c r="A32">
        <v>1999</v>
      </c>
      <c r="B32" s="3">
        <v>173486281</v>
      </c>
      <c r="C32" s="4">
        <v>599642075039.04858</v>
      </c>
      <c r="D32" s="6">
        <f t="shared" si="3"/>
        <v>-30.573760210987583</v>
      </c>
      <c r="E32" s="6">
        <f t="shared" si="0"/>
        <v>3456.4235948953715</v>
      </c>
      <c r="F32" s="3">
        <v>8.0105008831071984</v>
      </c>
      <c r="G32" s="3">
        <f t="shared" si="4"/>
        <v>20.372361174278254</v>
      </c>
      <c r="H32" s="3">
        <f t="shared" si="1"/>
        <v>1.4303553575166632</v>
      </c>
      <c r="I32" s="3">
        <v>30.402748676133101</v>
      </c>
      <c r="J32" s="3">
        <v>64.198306550821698</v>
      </c>
      <c r="K32" s="3">
        <v>5.3989447730451996</v>
      </c>
      <c r="L32" s="3">
        <v>80.495999999999995</v>
      </c>
      <c r="M32" s="3">
        <f t="shared" si="5"/>
        <v>2.339377606932227</v>
      </c>
      <c r="N32" s="3">
        <v>6.3860000000000001</v>
      </c>
      <c r="O32" s="3">
        <v>20.445</v>
      </c>
      <c r="Q32">
        <f t="shared" si="2"/>
        <v>13964951675.375999</v>
      </c>
    </row>
    <row r="33" spans="1:17" x14ac:dyDescent="0.25">
      <c r="A33">
        <v>2000</v>
      </c>
      <c r="B33" s="3">
        <v>175873720</v>
      </c>
      <c r="C33" s="4">
        <v>655448188246.10962</v>
      </c>
      <c r="D33" s="6">
        <f t="shared" si="3"/>
        <v>9.3065706243890496</v>
      </c>
      <c r="E33" s="6">
        <f t="shared" si="0"/>
        <v>3726.8114204106764</v>
      </c>
      <c r="F33" s="3">
        <v>5.6060651408573534</v>
      </c>
      <c r="G33" s="3">
        <f t="shared" si="4"/>
        <v>20.652716308466402</v>
      </c>
      <c r="H33" s="3">
        <f t="shared" si="1"/>
        <v>1.3761543484813072</v>
      </c>
      <c r="I33" s="3">
        <v>29.834014512896001</v>
      </c>
      <c r="J33" s="3">
        <v>64.662202416205801</v>
      </c>
      <c r="K33" s="3">
        <v>5.5037830708982103</v>
      </c>
      <c r="L33" s="3">
        <v>81.191999999999993</v>
      </c>
      <c r="M33" s="3">
        <f t="shared" si="5"/>
        <v>2.2526923556685228</v>
      </c>
      <c r="N33" s="3">
        <v>6.399</v>
      </c>
      <c r="O33" s="3">
        <v>19.841000000000001</v>
      </c>
      <c r="Q33">
        <f t="shared" si="2"/>
        <v>14279539074.239998</v>
      </c>
    </row>
    <row r="34" spans="1:17" x14ac:dyDescent="0.25">
      <c r="A34">
        <v>2001</v>
      </c>
      <c r="B34" s="3">
        <v>178211881</v>
      </c>
      <c r="C34" s="4">
        <v>559983704075.65808</v>
      </c>
      <c r="D34" s="6">
        <f t="shared" si="3"/>
        <v>-14.564764367707161</v>
      </c>
      <c r="E34" s="6">
        <f t="shared" si="0"/>
        <v>3142.2355284811683</v>
      </c>
      <c r="F34" s="3">
        <v>8.2250943212563072</v>
      </c>
      <c r="G34" s="3">
        <f t="shared" si="4"/>
        <v>20.927284764836802</v>
      </c>
      <c r="H34" s="3">
        <f t="shared" si="1"/>
        <v>1.3294544517509495</v>
      </c>
      <c r="I34" s="3">
        <v>29.274312442517999</v>
      </c>
      <c r="J34" s="3">
        <v>65.111513622620095</v>
      </c>
      <c r="K34" s="3">
        <v>5.6141739348619097</v>
      </c>
      <c r="L34" s="3">
        <v>81.552999999999997</v>
      </c>
      <c r="M34" s="3">
        <f t="shared" si="5"/>
        <v>1.7799906259686396</v>
      </c>
      <c r="N34" s="3">
        <v>6.3029999999999999</v>
      </c>
      <c r="O34" s="3">
        <v>19.271000000000001</v>
      </c>
      <c r="Q34">
        <f t="shared" si="2"/>
        <v>14533713531.192999</v>
      </c>
    </row>
    <row r="35" spans="1:17" x14ac:dyDescent="0.25">
      <c r="A35">
        <v>2002</v>
      </c>
      <c r="B35" s="3">
        <v>180476685</v>
      </c>
      <c r="C35" s="4">
        <v>509795270707.26764</v>
      </c>
      <c r="D35" s="6">
        <f t="shared" si="3"/>
        <v>-8.9624810513431665</v>
      </c>
      <c r="E35" s="6">
        <f t="shared" si="0"/>
        <v>2824.7153958267108</v>
      </c>
      <c r="F35" s="3">
        <v>9.7981122375597494</v>
      </c>
      <c r="G35" s="3">
        <f t="shared" si="4"/>
        <v>21.193238964851904</v>
      </c>
      <c r="H35" s="3">
        <f t="shared" si="1"/>
        <v>1.270849051865403</v>
      </c>
      <c r="I35" s="3">
        <v>28.720169232052999</v>
      </c>
      <c r="J35" s="3">
        <v>65.546986400079902</v>
      </c>
      <c r="K35" s="3">
        <v>5.7328443678671199</v>
      </c>
      <c r="L35" s="3">
        <v>81.88</v>
      </c>
      <c r="M35" s="3">
        <f t="shared" si="5"/>
        <v>1.6769109703718981</v>
      </c>
      <c r="N35" s="3">
        <v>6.3289999999999997</v>
      </c>
      <c r="O35" s="3">
        <v>18.574000000000002</v>
      </c>
      <c r="Q35">
        <f t="shared" si="2"/>
        <v>14777430967.799999</v>
      </c>
    </row>
    <row r="36" spans="1:17" x14ac:dyDescent="0.25">
      <c r="A36">
        <v>2003</v>
      </c>
      <c r="B36" s="3">
        <v>182629278</v>
      </c>
      <c r="C36" s="4">
        <v>558233724160.74194</v>
      </c>
      <c r="D36" s="6">
        <f t="shared" si="3"/>
        <v>9.5015501784221961</v>
      </c>
      <c r="E36" s="6">
        <f t="shared" si="0"/>
        <v>3056.6496800186765</v>
      </c>
      <c r="F36" s="3">
        <v>14.091021523039359</v>
      </c>
      <c r="G36" s="3">
        <f t="shared" si="4"/>
        <v>21.446016313034399</v>
      </c>
      <c r="H36" s="3">
        <f t="shared" si="1"/>
        <v>1.1927263624107458</v>
      </c>
      <c r="I36" s="3">
        <v>28.169361760275901</v>
      </c>
      <c r="J36" s="3">
        <v>65.9719886205759</v>
      </c>
      <c r="K36" s="3">
        <v>5.8586496191481396</v>
      </c>
      <c r="L36" s="3">
        <v>82.203000000000003</v>
      </c>
      <c r="M36" s="3">
        <f t="shared" si="5"/>
        <v>1.5919111525311551</v>
      </c>
      <c r="N36" s="3">
        <v>6.3129999999999997</v>
      </c>
      <c r="O36" s="3">
        <v>17.850000000000001</v>
      </c>
      <c r="Q36">
        <f t="shared" si="2"/>
        <v>15012674539.434</v>
      </c>
    </row>
    <row r="37" spans="1:17" x14ac:dyDescent="0.25">
      <c r="A37">
        <v>2004</v>
      </c>
      <c r="B37" s="3">
        <v>184722043</v>
      </c>
      <c r="C37" s="4">
        <v>669289321953.68286</v>
      </c>
      <c r="D37" s="6">
        <f t="shared" si="3"/>
        <v>19.894104026033858</v>
      </c>
      <c r="E37" s="6">
        <f t="shared" si="0"/>
        <v>3623.2239048681531</v>
      </c>
      <c r="F37" s="3">
        <v>7.7520607632126683</v>
      </c>
      <c r="G37" s="3">
        <f t="shared" si="4"/>
        <v>21.691768104975161</v>
      </c>
      <c r="H37" s="3">
        <f t="shared" si="1"/>
        <v>1.1459088175336267</v>
      </c>
      <c r="I37" s="3">
        <v>27.6372709346875</v>
      </c>
      <c r="J37" s="3">
        <v>66.369636513818804</v>
      </c>
      <c r="K37" s="3">
        <v>5.9930925514937101</v>
      </c>
      <c r="L37" s="3">
        <v>82.521000000000001</v>
      </c>
      <c r="M37" s="3">
        <f t="shared" si="5"/>
        <v>1.5371889290134464</v>
      </c>
      <c r="N37" s="3">
        <v>6.258</v>
      </c>
      <c r="O37" s="3">
        <v>17.632000000000001</v>
      </c>
      <c r="Q37">
        <f t="shared" si="2"/>
        <v>15243447710.403</v>
      </c>
    </row>
    <row r="38" spans="1:17" x14ac:dyDescent="0.25">
      <c r="A38">
        <v>2005</v>
      </c>
      <c r="B38" s="3">
        <v>186797334</v>
      </c>
      <c r="C38" s="4">
        <v>891633826582.60583</v>
      </c>
      <c r="D38" s="6">
        <f t="shared" si="3"/>
        <v>33.220984906779968</v>
      </c>
      <c r="E38" s="6">
        <f t="shared" si="0"/>
        <v>4773.268480280376</v>
      </c>
      <c r="F38" s="3">
        <v>7.4312247525285073</v>
      </c>
      <c r="G38" s="3">
        <f t="shared" si="4"/>
        <v>21.935467938472247</v>
      </c>
      <c r="H38" s="3">
        <f t="shared" si="1"/>
        <v>1.1234668945275794</v>
      </c>
      <c r="I38" s="3">
        <v>27.134548202745101</v>
      </c>
      <c r="J38" s="3">
        <v>66.729767317583295</v>
      </c>
      <c r="K38" s="3">
        <v>6.1356844796716503</v>
      </c>
      <c r="L38" s="3">
        <v>82.834000000000003</v>
      </c>
      <c r="M38" s="3">
        <f t="shared" si="5"/>
        <v>1.5070255661140493</v>
      </c>
      <c r="N38" s="3">
        <v>6.1059999999999999</v>
      </c>
      <c r="O38" s="3">
        <v>17.335000000000001</v>
      </c>
      <c r="Q38">
        <f t="shared" si="2"/>
        <v>15473170364.556</v>
      </c>
    </row>
    <row r="39" spans="1:17" x14ac:dyDescent="0.25">
      <c r="A39">
        <v>2006</v>
      </c>
      <c r="B39" s="3">
        <v>188820682</v>
      </c>
      <c r="C39" s="4">
        <v>1107626711436.4417</v>
      </c>
      <c r="D39" s="6">
        <f t="shared" si="3"/>
        <v>24.224393289527697</v>
      </c>
      <c r="E39" s="6">
        <f t="shared" si="0"/>
        <v>5866.0243131440529</v>
      </c>
      <c r="F39" s="3">
        <v>6.7742741191329685</v>
      </c>
      <c r="G39" s="3">
        <f t="shared" si="4"/>
        <v>22.173068145241643</v>
      </c>
      <c r="H39" s="3">
        <f t="shared" si="1"/>
        <v>1.0831781999629608</v>
      </c>
      <c r="I39" s="3">
        <v>26.650778912026201</v>
      </c>
      <c r="J39" s="3">
        <v>67.064442389843705</v>
      </c>
      <c r="K39" s="3">
        <v>6.2847786981301104</v>
      </c>
      <c r="L39" s="3">
        <v>83.143000000000001</v>
      </c>
      <c r="M39" s="3">
        <f t="shared" si="5"/>
        <v>1.4602540633015562</v>
      </c>
      <c r="N39" s="3">
        <v>6.1230000000000002</v>
      </c>
      <c r="O39" s="3">
        <v>16.852</v>
      </c>
      <c r="Q39">
        <f t="shared" si="2"/>
        <v>15699117963.526001</v>
      </c>
    </row>
    <row r="40" spans="1:17" x14ac:dyDescent="0.25">
      <c r="A40">
        <v>2007</v>
      </c>
      <c r="B40" s="3">
        <v>190779453</v>
      </c>
      <c r="C40" s="4">
        <v>1397114247287.5771</v>
      </c>
      <c r="D40" s="6">
        <f t="shared" si="3"/>
        <v>26.135839165137991</v>
      </c>
      <c r="E40" s="6">
        <f t="shared" si="0"/>
        <v>7323.1903400392766</v>
      </c>
      <c r="F40" s="3">
        <v>6.4390380870275692</v>
      </c>
      <c r="G40" s="3">
        <f t="shared" si="4"/>
        <v>22.403085124334659</v>
      </c>
      <c r="H40" s="3">
        <f t="shared" si="1"/>
        <v>1.0373710015516202</v>
      </c>
      <c r="I40" s="3">
        <v>26.178358751710999</v>
      </c>
      <c r="J40" s="3">
        <v>67.384150554683004</v>
      </c>
      <c r="K40" s="3">
        <v>6.4374906936060103</v>
      </c>
      <c r="L40" s="3">
        <v>83.447999999999993</v>
      </c>
      <c r="M40" s="3">
        <f t="shared" si="5"/>
        <v>1.4080143287766644</v>
      </c>
      <c r="N40" s="3">
        <v>6.1189999999999998</v>
      </c>
      <c r="O40" s="3">
        <v>16.372</v>
      </c>
      <c r="Q40">
        <f t="shared" si="2"/>
        <v>15920163793.943998</v>
      </c>
    </row>
    <row r="41" spans="1:17" x14ac:dyDescent="0.25">
      <c r="A41">
        <v>2008</v>
      </c>
      <c r="B41" s="3">
        <v>192672317</v>
      </c>
      <c r="C41" s="4">
        <v>1695855391816.4766</v>
      </c>
      <c r="D41" s="6">
        <f t="shared" si="3"/>
        <v>21.382728370918088</v>
      </c>
      <c r="E41" s="6">
        <f t="shared" si="0"/>
        <v>8801.7594754750189</v>
      </c>
      <c r="F41" s="3">
        <v>8.7785527236756025</v>
      </c>
      <c r="G41" s="3">
        <f t="shared" si="4"/>
        <v>22.625362694869413</v>
      </c>
      <c r="H41" s="3">
        <f t="shared" si="1"/>
        <v>0.99217393185418135</v>
      </c>
      <c r="I41" s="3">
        <v>25.7060475895974</v>
      </c>
      <c r="J41" s="3">
        <v>67.700954932721302</v>
      </c>
      <c r="K41" s="3">
        <v>6.5929974776812399</v>
      </c>
      <c r="L41" s="3">
        <v>83.748999999999995</v>
      </c>
      <c r="M41" s="3">
        <f t="shared" si="5"/>
        <v>1.3564564114041799</v>
      </c>
      <c r="N41" s="3">
        <v>6.1059999999999999</v>
      </c>
      <c r="O41" s="3">
        <v>15.943</v>
      </c>
      <c r="Q41">
        <f t="shared" si="2"/>
        <v>16136113876.432999</v>
      </c>
    </row>
    <row r="42" spans="1:17" x14ac:dyDescent="0.25">
      <c r="A42">
        <v>2009</v>
      </c>
      <c r="B42" s="3">
        <v>194517549</v>
      </c>
      <c r="C42" s="4">
        <v>1666996294324.7571</v>
      </c>
      <c r="D42" s="6">
        <f t="shared" si="3"/>
        <v>-1.7017428273060311</v>
      </c>
      <c r="E42" s="6">
        <f t="shared" si="0"/>
        <v>8569.9018052338142</v>
      </c>
      <c r="F42" s="3">
        <v>7.3134827459288516</v>
      </c>
      <c r="G42" s="3">
        <f t="shared" si="4"/>
        <v>22.842046876106405</v>
      </c>
      <c r="H42" s="3">
        <f t="shared" si="1"/>
        <v>0.95770478537401926</v>
      </c>
      <c r="I42" s="3">
        <v>25.230563452222398</v>
      </c>
      <c r="J42" s="3">
        <v>68.019108311968097</v>
      </c>
      <c r="K42" s="3">
        <v>6.7503282358095298</v>
      </c>
      <c r="L42" s="3">
        <v>84.043999999999997</v>
      </c>
      <c r="M42" s="3">
        <f t="shared" si="5"/>
        <v>1.3133212454115852</v>
      </c>
      <c r="N42" s="3">
        <v>6.1550000000000002</v>
      </c>
      <c r="O42" s="3">
        <v>15.715</v>
      </c>
      <c r="Q42">
        <f t="shared" si="2"/>
        <v>16348032888.156</v>
      </c>
    </row>
    <row r="43" spans="1:17" x14ac:dyDescent="0.25">
      <c r="A43">
        <v>2010</v>
      </c>
      <c r="B43" s="3">
        <v>196353492</v>
      </c>
      <c r="C43" s="4">
        <v>2208838108593.1865</v>
      </c>
      <c r="D43" s="6">
        <f t="shared" si="3"/>
        <v>32.504080309783227</v>
      </c>
      <c r="E43" s="6">
        <f t="shared" si="0"/>
        <v>11249.293741071773</v>
      </c>
      <c r="F43" s="3">
        <v>8.423338336678782</v>
      </c>
      <c r="G43" s="3">
        <f t="shared" si="4"/>
        <v>23.057640257184115</v>
      </c>
      <c r="H43" s="3">
        <f t="shared" si="1"/>
        <v>0.94384440346819298</v>
      </c>
      <c r="I43" s="3">
        <v>24.7547629557818</v>
      </c>
      <c r="J43" s="3">
        <v>68.337353277119206</v>
      </c>
      <c r="K43" s="3">
        <v>6.9078837670989799</v>
      </c>
      <c r="L43" s="3">
        <v>84.334999999999994</v>
      </c>
      <c r="M43" s="3">
        <f t="shared" si="5"/>
        <v>1.2933596421694569</v>
      </c>
      <c r="N43" s="3">
        <v>6.1989999999999998</v>
      </c>
      <c r="O43" s="3">
        <v>15.492000000000001</v>
      </c>
      <c r="Q43">
        <f t="shared" si="2"/>
        <v>16559471747.82</v>
      </c>
    </row>
    <row r="44" spans="1:17" x14ac:dyDescent="0.25">
      <c r="A44">
        <v>2011</v>
      </c>
      <c r="B44" s="3">
        <v>198185302</v>
      </c>
      <c r="C44" s="4">
        <v>2616156606734.5132</v>
      </c>
      <c r="D44" s="6">
        <f t="shared" si="3"/>
        <v>18.440396177370761</v>
      </c>
      <c r="E44" s="6">
        <f t="shared" si="0"/>
        <v>13200.55816618789</v>
      </c>
      <c r="F44" s="3">
        <v>8.3185922188201005</v>
      </c>
      <c r="G44" s="3">
        <f t="shared" si="4"/>
        <v>23.272748303235634</v>
      </c>
      <c r="H44" s="3">
        <f t="shared" si="1"/>
        <v>0.93291439909813267</v>
      </c>
      <c r="I44" s="3">
        <v>24.282240415588401</v>
      </c>
      <c r="J44" s="3">
        <v>68.650512993138094</v>
      </c>
      <c r="K44" s="3">
        <v>7.0672465912734603</v>
      </c>
      <c r="L44" s="3">
        <v>84.631</v>
      </c>
      <c r="M44" s="3">
        <f t="shared" si="5"/>
        <v>1.2871699592111741</v>
      </c>
      <c r="N44" s="3">
        <v>6.2830000000000004</v>
      </c>
      <c r="O44" s="3">
        <v>15.308999999999999</v>
      </c>
      <c r="Q44">
        <f t="shared" si="2"/>
        <v>16772620293.562</v>
      </c>
    </row>
    <row r="45" spans="1:17" x14ac:dyDescent="0.25">
      <c r="A45">
        <v>2012</v>
      </c>
      <c r="B45" s="3">
        <v>199977707</v>
      </c>
      <c r="C45" s="4">
        <v>2465228293862.6196</v>
      </c>
      <c r="D45" s="6">
        <f t="shared" si="3"/>
        <v>-5.7690855541053514</v>
      </c>
      <c r="E45" s="6">
        <f t="shared" si="0"/>
        <v>12327.515555834529</v>
      </c>
      <c r="F45" s="3">
        <v>7.9431269413537962</v>
      </c>
      <c r="G45" s="3">
        <f t="shared" si="4"/>
        <v>23.483229050301635</v>
      </c>
      <c r="H45" s="3">
        <f t="shared" si="1"/>
        <v>0.90440864277614286</v>
      </c>
      <c r="I45" s="3">
        <v>23.813277656527202</v>
      </c>
      <c r="J45" s="3">
        <v>68.948846805581297</v>
      </c>
      <c r="K45" s="3">
        <v>7.2378755378915196</v>
      </c>
      <c r="L45" s="3">
        <v>84.923000000000002</v>
      </c>
      <c r="M45" s="3">
        <f t="shared" si="5"/>
        <v>1.2525563348002346</v>
      </c>
      <c r="N45" s="3">
        <v>6.34</v>
      </c>
      <c r="O45" s="3">
        <v>14.939</v>
      </c>
      <c r="Q45">
        <f t="shared" si="2"/>
        <v>16982706811.561001</v>
      </c>
    </row>
    <row r="46" spans="1:17" x14ac:dyDescent="0.25">
      <c r="A46">
        <v>2013</v>
      </c>
      <c r="B46" s="3">
        <v>201721767</v>
      </c>
      <c r="C46" s="4">
        <v>2472819362259.0034</v>
      </c>
      <c r="D46" s="6">
        <f t="shared" si="3"/>
        <v>0.30792557489634337</v>
      </c>
      <c r="E46" s="6">
        <f t="shared" si="0"/>
        <v>12258.564849171698</v>
      </c>
      <c r="F46" s="3">
        <v>7.5045645329299333</v>
      </c>
      <c r="G46" s="3">
        <f t="shared" si="4"/>
        <v>23.688032681025678</v>
      </c>
      <c r="H46" s="3">
        <f t="shared" si="1"/>
        <v>0.87212721165964757</v>
      </c>
      <c r="I46" s="3">
        <v>23.3430589570435</v>
      </c>
      <c r="J46" s="3">
        <v>69.225960875109706</v>
      </c>
      <c r="K46" s="3">
        <v>7.43098016784674</v>
      </c>
      <c r="L46" s="3">
        <v>85.209000000000003</v>
      </c>
      <c r="M46" s="3">
        <f t="shared" si="5"/>
        <v>1.2118399912662907</v>
      </c>
      <c r="N46" s="3">
        <v>6.31</v>
      </c>
      <c r="O46" s="3">
        <v>14.69</v>
      </c>
      <c r="Q46">
        <f t="shared" si="2"/>
        <v>17188510044.303001</v>
      </c>
    </row>
    <row r="47" spans="1:17" x14ac:dyDescent="0.25">
      <c r="A47">
        <v>2014</v>
      </c>
      <c r="B47" s="3">
        <v>203459650</v>
      </c>
      <c r="C47" s="4">
        <v>2456043766063.4976</v>
      </c>
      <c r="D47" s="6">
        <f t="shared" si="3"/>
        <v>-0.67839958112349907</v>
      </c>
      <c r="E47" s="6">
        <f t="shared" si="0"/>
        <v>12071.404654748485</v>
      </c>
      <c r="F47" s="3">
        <v>7.8467097435280948</v>
      </c>
      <c r="G47" s="3">
        <f t="shared" si="4"/>
        <v>23.89211095136821</v>
      </c>
      <c r="H47" s="3">
        <f t="shared" si="1"/>
        <v>0.86152477536050931</v>
      </c>
      <c r="I47" s="3">
        <v>22.8980912851809</v>
      </c>
      <c r="J47" s="3">
        <v>69.444465845084096</v>
      </c>
      <c r="K47" s="3">
        <v>7.6574428697350001</v>
      </c>
      <c r="L47" s="3">
        <v>85.492000000000004</v>
      </c>
      <c r="M47" s="3">
        <f t="shared" si="5"/>
        <v>1.1965106513997297</v>
      </c>
      <c r="N47" s="3">
        <v>6.2720000000000002</v>
      </c>
      <c r="O47" s="3">
        <v>14.753</v>
      </c>
      <c r="Q47">
        <f t="shared" si="2"/>
        <v>17394172397.799999</v>
      </c>
    </row>
    <row r="48" spans="1:17" x14ac:dyDescent="0.25">
      <c r="A48">
        <v>2015</v>
      </c>
      <c r="B48" s="3">
        <v>205188205</v>
      </c>
      <c r="C48" s="4">
        <v>1802211999555.5911</v>
      </c>
      <c r="D48" s="6">
        <f t="shared" si="3"/>
        <v>-26.621340203389625</v>
      </c>
      <c r="E48" s="6">
        <f t="shared" si="0"/>
        <v>8783.2144131071818</v>
      </c>
      <c r="F48" s="3">
        <v>7.5661750120711559</v>
      </c>
      <c r="G48" s="3">
        <f t="shared" si="4"/>
        <v>24.095093841811313</v>
      </c>
      <c r="H48" s="3">
        <f t="shared" ref="H48:H54" si="6">((B48-B47)/B47) * 100</f>
        <v>0.84958123146284781</v>
      </c>
      <c r="I48" s="3">
        <v>22.497746398239599</v>
      </c>
      <c r="J48" s="3">
        <v>69.596009185810701</v>
      </c>
      <c r="K48" s="3">
        <v>7.9062444159497396</v>
      </c>
      <c r="L48" s="3">
        <v>85.77</v>
      </c>
      <c r="M48" s="3">
        <f t="shared" si="5"/>
        <v>1.1775204957489367</v>
      </c>
      <c r="N48" s="3">
        <v>6.4329999999999998</v>
      </c>
      <c r="O48" s="3">
        <v>14.727</v>
      </c>
      <c r="Q48">
        <f t="shared" si="2"/>
        <v>17598992342.849998</v>
      </c>
    </row>
    <row r="49" spans="1:17" x14ac:dyDescent="0.25">
      <c r="A49">
        <v>2016</v>
      </c>
      <c r="B49" s="3">
        <v>206859578</v>
      </c>
      <c r="C49" s="4">
        <v>1795693265824.2683</v>
      </c>
      <c r="D49" s="6">
        <f t="shared" si="3"/>
        <v>-0.36170737587643487</v>
      </c>
      <c r="E49" s="6">
        <f t="shared" si="0"/>
        <v>8680.7354205482734</v>
      </c>
      <c r="F49" s="3">
        <v>8.1036043587024551</v>
      </c>
      <c r="G49" s="3">
        <f t="shared" si="4"/>
        <v>24.291361893767174</v>
      </c>
      <c r="H49" s="3">
        <f t="shared" si="6"/>
        <v>0.81455608035559346</v>
      </c>
      <c r="I49" s="3">
        <v>22.111598816081901</v>
      </c>
      <c r="J49" s="3">
        <v>69.726550201122393</v>
      </c>
      <c r="K49" s="3">
        <v>8.1618509827956807</v>
      </c>
      <c r="L49" s="3">
        <v>86.042000000000002</v>
      </c>
      <c r="M49" s="3">
        <f t="shared" si="5"/>
        <v>1.1342664599038965</v>
      </c>
      <c r="N49" s="3">
        <v>6.5380000000000003</v>
      </c>
      <c r="O49" s="3">
        <v>14.051</v>
      </c>
      <c r="Q49">
        <f t="shared" si="2"/>
        <v>17798611810.276001</v>
      </c>
    </row>
    <row r="50" spans="1:17" x14ac:dyDescent="0.25">
      <c r="A50">
        <v>2017</v>
      </c>
      <c r="B50" s="3">
        <v>208504960</v>
      </c>
      <c r="C50" s="4">
        <v>2063514688761.6658</v>
      </c>
      <c r="D50" s="6">
        <f t="shared" si="3"/>
        <v>14.914653189082419</v>
      </c>
      <c r="E50" s="6">
        <f t="shared" si="0"/>
        <v>9896.7175109966956</v>
      </c>
      <c r="F50" s="3">
        <v>3.6713845127503504</v>
      </c>
      <c r="G50" s="3">
        <f t="shared" si="4"/>
        <v>24.484577842489113</v>
      </c>
      <c r="H50" s="3">
        <f t="shared" si="6"/>
        <v>0.79541011149118745</v>
      </c>
      <c r="I50" s="3">
        <v>21.7477747291959</v>
      </c>
      <c r="J50" s="3">
        <v>69.824097230109103</v>
      </c>
      <c r="K50" s="3">
        <v>8.4281280406950501</v>
      </c>
      <c r="L50" s="3">
        <v>86.308999999999997</v>
      </c>
      <c r="M50" s="3">
        <f t="shared" si="5"/>
        <v>1.1081919447792024</v>
      </c>
      <c r="N50" s="3">
        <v>6.4930000000000003</v>
      </c>
      <c r="O50" s="3">
        <v>14.159000000000001</v>
      </c>
      <c r="Q50">
        <f t="shared" si="2"/>
        <v>17995854592.639999</v>
      </c>
    </row>
    <row r="51" spans="1:17" x14ac:dyDescent="0.25">
      <c r="A51">
        <v>2018</v>
      </c>
      <c r="B51" s="3">
        <v>210166592</v>
      </c>
      <c r="C51" s="4">
        <v>1916933708404.1624</v>
      </c>
      <c r="D51" s="6">
        <f t="shared" si="3"/>
        <v>-7.1034619310351514</v>
      </c>
      <c r="E51" s="6">
        <f t="shared" si="0"/>
        <v>9121.0200924995843</v>
      </c>
      <c r="F51" s="3">
        <v>4.4935343313702134</v>
      </c>
      <c r="G51" s="3">
        <f t="shared" si="4"/>
        <v>24.679702016271698</v>
      </c>
      <c r="H51" s="3">
        <f t="shared" si="6"/>
        <v>0.79692684528943569</v>
      </c>
      <c r="I51" s="3">
        <v>21.439824933165799</v>
      </c>
      <c r="J51" s="3">
        <v>69.854580480006604</v>
      </c>
      <c r="K51" s="3">
        <v>8.7055945868275906</v>
      </c>
      <c r="L51" s="3">
        <v>86.569000000000003</v>
      </c>
      <c r="M51" s="3">
        <f t="shared" si="5"/>
        <v>1.1005707408249574</v>
      </c>
      <c r="N51" s="3">
        <v>6.516</v>
      </c>
      <c r="O51" s="3">
        <v>14.132999999999999</v>
      </c>
      <c r="Q51">
        <f t="shared" si="2"/>
        <v>18193911702.848</v>
      </c>
    </row>
    <row r="52" spans="1:17" x14ac:dyDescent="0.25">
      <c r="A52">
        <v>2019</v>
      </c>
      <c r="B52" s="3">
        <v>211782878</v>
      </c>
      <c r="C52" s="4">
        <v>1873288159000.6404</v>
      </c>
      <c r="D52" s="6">
        <f t="shared" si="3"/>
        <v>-2.2768418757608826</v>
      </c>
      <c r="E52" s="6">
        <f t="shared" si="0"/>
        <v>8845.3239312416954</v>
      </c>
      <c r="F52" s="3">
        <v>4.2242588689915834</v>
      </c>
      <c r="G52" s="3">
        <f t="shared" si="4"/>
        <v>24.869501243986594</v>
      </c>
      <c r="H52" s="3">
        <f t="shared" si="6"/>
        <v>0.76904991636349129</v>
      </c>
      <c r="I52" s="3">
        <v>21.145127227896101</v>
      </c>
      <c r="J52" s="3">
        <v>69.859463568154894</v>
      </c>
      <c r="K52" s="3">
        <v>8.9954092039489595</v>
      </c>
      <c r="L52" s="3">
        <v>86.823999999999998</v>
      </c>
      <c r="M52" s="3">
        <f t="shared" si="5"/>
        <v>1.0658779694618632</v>
      </c>
      <c r="N52" s="3">
        <v>6.5720000000000001</v>
      </c>
      <c r="O52" s="3">
        <v>13.632999999999999</v>
      </c>
      <c r="Q52">
        <f t="shared" si="2"/>
        <v>18387836599.472</v>
      </c>
    </row>
    <row r="53" spans="1:17" x14ac:dyDescent="0.25">
      <c r="A53">
        <v>2020</v>
      </c>
      <c r="B53" s="3">
        <v>213196304</v>
      </c>
      <c r="C53" s="4">
        <v>1476107292036.5889</v>
      </c>
      <c r="D53" s="6">
        <f t="shared" si="3"/>
        <v>-21.202336920548255</v>
      </c>
      <c r="E53" s="6">
        <f t="shared" si="0"/>
        <v>6923.7001971506452</v>
      </c>
      <c r="F53" s="3">
        <v>6.4724996075574666</v>
      </c>
      <c r="G53" s="3">
        <f t="shared" si="4"/>
        <v>25.035478777190594</v>
      </c>
      <c r="H53" s="3">
        <f t="shared" si="6"/>
        <v>0.66739389574260111</v>
      </c>
      <c r="I53" s="3">
        <v>20.8347709462045</v>
      </c>
      <c r="J53" s="3">
        <v>69.8744739258577</v>
      </c>
      <c r="K53" s="3">
        <v>9.2907551279377607</v>
      </c>
      <c r="L53" s="3">
        <v>87.072999999999993</v>
      </c>
      <c r="M53" s="3">
        <f t="shared" si="5"/>
        <v>0.95609495858281435</v>
      </c>
      <c r="N53" s="3">
        <v>7.42</v>
      </c>
      <c r="O53" s="3">
        <v>13.077999999999999</v>
      </c>
      <c r="Q53">
        <f t="shared" si="2"/>
        <v>18563641778.191998</v>
      </c>
    </row>
    <row r="54" spans="1:17" x14ac:dyDescent="0.25">
      <c r="A54">
        <v>2021</v>
      </c>
      <c r="B54" s="3">
        <v>214326223</v>
      </c>
      <c r="C54" s="4">
        <v>1649622972159.3523</v>
      </c>
      <c r="D54" s="6">
        <f t="shared" si="3"/>
        <v>11.754950406305724</v>
      </c>
      <c r="E54" s="6">
        <f t="shared" si="0"/>
        <v>7696.785531275621</v>
      </c>
      <c r="F54" s="3">
        <v>11.384066968487843</v>
      </c>
      <c r="G54" s="3">
        <f t="shared" si="4"/>
        <v>25.168164300408876</v>
      </c>
      <c r="H54" s="3">
        <f t="shared" si="6"/>
        <v>0.52998995704916163</v>
      </c>
      <c r="I54" s="3">
        <v>20.5406675785072</v>
      </c>
      <c r="J54" s="3">
        <v>69.878267532386801</v>
      </c>
      <c r="K54" s="3">
        <v>9.5810648891059902</v>
      </c>
      <c r="L54" s="3">
        <v>87.316999999999993</v>
      </c>
      <c r="M54" s="3">
        <f t="shared" si="5"/>
        <v>0.8116997585894814</v>
      </c>
      <c r="N54" s="3">
        <v>8.3260000000000005</v>
      </c>
      <c r="O54" s="3">
        <v>12.882999999999999</v>
      </c>
      <c r="Q54">
        <f t="shared" si="2"/>
        <v>18714322813.690998</v>
      </c>
    </row>
    <row r="55" spans="1:17" x14ac:dyDescent="0.25">
      <c r="A55">
        <v>2022</v>
      </c>
      <c r="B55" s="3">
        <v>215313498</v>
      </c>
      <c r="C55" s="4">
        <v>1920095560995.0596</v>
      </c>
      <c r="D55" s="6">
        <f t="shared" si="3"/>
        <v>16.396024631110667</v>
      </c>
      <c r="E55" s="6">
        <f t="shared" si="0"/>
        <v>8917.6738979692745</v>
      </c>
      <c r="F55" s="3">
        <v>8.283194190368377</v>
      </c>
      <c r="G55" s="3">
        <f t="shared" si="4"/>
        <v>25.284099247900983</v>
      </c>
      <c r="H55" s="3">
        <f>((B55-B54)/B54) * 100</f>
        <v>0.46064125340369577</v>
      </c>
      <c r="I55" s="3">
        <v>20.271309465233799</v>
      </c>
      <c r="J55" s="3">
        <v>69.851981365329905</v>
      </c>
      <c r="K55" s="3">
        <v>9.8767091694362801</v>
      </c>
      <c r="L55" s="3">
        <v>87.555000000000007</v>
      </c>
      <c r="M55" s="3">
        <f t="shared" si="5"/>
        <v>0.73446688436115504</v>
      </c>
      <c r="N55" s="3">
        <v>8.1552000000000007</v>
      </c>
      <c r="O55" s="7">
        <v>12.6978666666667</v>
      </c>
      <c r="Q55">
        <f t="shared" si="2"/>
        <v>18851773317.390003</v>
      </c>
    </row>
    <row r="56" spans="1:17" x14ac:dyDescent="0.25">
      <c r="A56">
        <v>2023</v>
      </c>
      <c r="B56" s="3">
        <v>216284269</v>
      </c>
      <c r="C56" s="4">
        <f>2081.235*1000000000</f>
        <v>2081235000000.0002</v>
      </c>
      <c r="D56" s="6">
        <f t="shared" si="3"/>
        <v>8.3922614206468271</v>
      </c>
      <c r="E56" s="6">
        <f t="shared" si="0"/>
        <v>9622.6831919985834</v>
      </c>
      <c r="F56" s="8">
        <v>5.0270000000000001</v>
      </c>
      <c r="G56" s="3">
        <f>B56/8515767</f>
        <v>25.39809614330688</v>
      </c>
      <c r="H56" s="3">
        <f t="shared" ref="H56:H73" si="7">((B56-B55)/B55) * 100</f>
        <v>0.45086397695327024</v>
      </c>
      <c r="I56" s="3">
        <f>(B79/B56)*100</f>
        <v>20.275491233252847</v>
      </c>
      <c r="J56" s="3">
        <f>(B84/B56)*100</f>
        <v>68.883902508878265</v>
      </c>
      <c r="K56" s="3">
        <f>(C84/B56)*100</f>
        <v>10.840606257868897</v>
      </c>
      <c r="L56" s="3">
        <v>87.787999999999997</v>
      </c>
      <c r="M56" s="3">
        <f t="shared" si="5"/>
        <v>0.71818224897232885</v>
      </c>
      <c r="N56" s="3">
        <v>6.7709999999999999</v>
      </c>
      <c r="O56" s="3">
        <v>12.475</v>
      </c>
      <c r="Q56">
        <f t="shared" si="2"/>
        <v>18987163406.972</v>
      </c>
    </row>
    <row r="57" spans="1:17" x14ac:dyDescent="0.25">
      <c r="A57">
        <v>2024</v>
      </c>
      <c r="B57" s="3">
        <v>217684462</v>
      </c>
      <c r="C57" s="4">
        <f>2210.617*1000000000</f>
        <v>2210617000000</v>
      </c>
      <c r="D57" s="6">
        <f t="shared" si="3"/>
        <v>6.2165973568578146</v>
      </c>
      <c r="E57" s="6">
        <f t="shared" si="0"/>
        <v>10155.143732766743</v>
      </c>
      <c r="F57" s="8">
        <v>4.7939999999999996</v>
      </c>
      <c r="G57" s="3">
        <f t="shared" si="4"/>
        <v>25.562519735450724</v>
      </c>
      <c r="H57" s="3">
        <f t="shared" si="7"/>
        <v>0.64738550171672449</v>
      </c>
      <c r="I57" s="3">
        <f>(C79/B57)*100</f>
        <v>20.098508454866199</v>
      </c>
      <c r="J57" s="3">
        <f t="shared" ref="J57:J74" si="8">(B85/B57)*100</f>
        <v>68.699393896106372</v>
      </c>
      <c r="K57" s="3">
        <f t="shared" ref="K57:K74" si="9">(C85/B57)*100</f>
        <v>11.202097649027426</v>
      </c>
      <c r="L57" s="3">
        <v>88.016000000000005</v>
      </c>
      <c r="M57" s="3">
        <f t="shared" si="5"/>
        <v>0.90878345923247084</v>
      </c>
      <c r="N57" s="3">
        <v>6.8630000000000004</v>
      </c>
      <c r="O57" s="3">
        <v>12.3</v>
      </c>
      <c r="Q57">
        <f t="shared" si="2"/>
        <v>19159715607.392002</v>
      </c>
    </row>
    <row r="58" spans="1:17" x14ac:dyDescent="0.25">
      <c r="A58">
        <v>2025</v>
      </c>
      <c r="B58" s="3">
        <v>219029093</v>
      </c>
      <c r="C58" s="4">
        <f>2321.85*1000000000</f>
        <v>2321850000000</v>
      </c>
      <c r="D58" s="6">
        <f t="shared" si="3"/>
        <v>5.0317626255475281</v>
      </c>
      <c r="E58" s="6">
        <f t="shared" si="0"/>
        <v>10600.646554291307</v>
      </c>
      <c r="F58" s="8">
        <v>2.9510000000000001</v>
      </c>
      <c r="G58" s="3">
        <f t="shared" si="4"/>
        <v>25.720418724467216</v>
      </c>
      <c r="H58" s="3">
        <f t="shared" si="7"/>
        <v>0.61769727965241727</v>
      </c>
      <c r="I58" s="3">
        <f>(D79/B58)*100</f>
        <v>19.936027859093585</v>
      </c>
      <c r="J58" s="3">
        <f t="shared" si="8"/>
        <v>68.490357580031613</v>
      </c>
      <c r="K58" s="3">
        <f t="shared" si="9"/>
        <v>11.573614560874796</v>
      </c>
      <c r="L58" s="3">
        <v>88.238</v>
      </c>
      <c r="M58" s="3">
        <f t="shared" si="5"/>
        <v>0.87148214599582463</v>
      </c>
      <c r="N58" s="3">
        <v>6.9560000000000004</v>
      </c>
      <c r="O58" s="3">
        <v>12.148999999999999</v>
      </c>
      <c r="Q58">
        <f t="shared" si="2"/>
        <v>19326689108.133999</v>
      </c>
    </row>
    <row r="59" spans="1:17" x14ac:dyDescent="0.25">
      <c r="A59">
        <v>2026</v>
      </c>
      <c r="B59" s="3">
        <v>220316530</v>
      </c>
      <c r="C59" s="4">
        <f>2449.002*1000000000</f>
        <v>2449002000000</v>
      </c>
      <c r="D59" s="6">
        <f t="shared" si="3"/>
        <v>5.4763227598682089</v>
      </c>
      <c r="E59" s="6">
        <f t="shared" si="0"/>
        <v>11115.834113763502</v>
      </c>
      <c r="F59" s="8">
        <v>3.0289999999999999</v>
      </c>
      <c r="G59" s="3">
        <f t="shared" si="4"/>
        <v>25.87160146584565</v>
      </c>
      <c r="H59" s="3">
        <f t="shared" si="7"/>
        <v>0.58779269108328003</v>
      </c>
      <c r="I59" s="3">
        <f>(E79/B59)*100</f>
        <v>19.764417132023642</v>
      </c>
      <c r="J59" s="3">
        <f t="shared" si="8"/>
        <v>68.28082668150229</v>
      </c>
      <c r="K59" s="3">
        <f t="shared" si="9"/>
        <v>11.95475618647407</v>
      </c>
      <c r="L59" s="3">
        <v>88.456000000000003</v>
      </c>
      <c r="M59" s="3">
        <f t="shared" si="5"/>
        <v>0.83630397654596966</v>
      </c>
      <c r="N59" s="3">
        <v>7.048</v>
      </c>
      <c r="O59" s="3">
        <v>12.05</v>
      </c>
      <c r="Q59">
        <f t="shared" si="2"/>
        <v>19488318977.68</v>
      </c>
    </row>
    <row r="60" spans="1:17" x14ac:dyDescent="0.25">
      <c r="A60">
        <v>2027</v>
      </c>
      <c r="B60" s="3">
        <v>221545234</v>
      </c>
      <c r="C60" s="4">
        <f>2587.519*1000000000</f>
        <v>2587519000000</v>
      </c>
      <c r="D60" s="6">
        <f t="shared" si="3"/>
        <v>5.6560590803927475</v>
      </c>
      <c r="E60" s="6">
        <f t="shared" si="0"/>
        <v>11679.416222512826</v>
      </c>
      <c r="F60" s="8">
        <v>3.048</v>
      </c>
      <c r="G60" s="3">
        <f t="shared" si="4"/>
        <v>26.015887235994128</v>
      </c>
      <c r="H60" s="3">
        <f t="shared" si="7"/>
        <v>0.55769941547281987</v>
      </c>
      <c r="I60" s="3">
        <f>(F79/B60)*100</f>
        <v>19.582799510821346</v>
      </c>
      <c r="J60" s="3">
        <f t="shared" si="8"/>
        <v>68.071875109712352</v>
      </c>
      <c r="K60" s="3">
        <f t="shared" si="9"/>
        <v>12.345325379466299</v>
      </c>
      <c r="L60" s="3">
        <v>88.668999999999997</v>
      </c>
      <c r="M60" s="3">
        <f t="shared" si="5"/>
        <v>0.79984002747759619</v>
      </c>
      <c r="N60" s="3">
        <v>7.1470000000000002</v>
      </c>
      <c r="O60" s="3">
        <v>11.846</v>
      </c>
      <c r="Q60">
        <f t="shared" si="2"/>
        <v>19644194353.545998</v>
      </c>
    </row>
    <row r="61" spans="1:17" x14ac:dyDescent="0.25">
      <c r="A61">
        <v>2028</v>
      </c>
      <c r="B61" s="3">
        <v>222713669</v>
      </c>
      <c r="C61" s="4">
        <f>2758.832*1000000000</f>
        <v>2758832000000</v>
      </c>
      <c r="D61" s="6">
        <f t="shared" si="3"/>
        <v>6.6207436544427303</v>
      </c>
      <c r="E61" s="6">
        <f t="shared" si="0"/>
        <v>12387.349247072931</v>
      </c>
      <c r="F61" s="8">
        <v>2.9649999999999999</v>
      </c>
      <c r="G61" s="3">
        <f t="shared" si="4"/>
        <v>26.153095663608457</v>
      </c>
      <c r="H61" s="3">
        <f t="shared" si="7"/>
        <v>0.52740245362263127</v>
      </c>
      <c r="I61" s="3">
        <f>(G79/B61)*100</f>
        <v>19.399287970959701</v>
      </c>
      <c r="J61" s="3">
        <f t="shared" si="8"/>
        <v>67.858465840280331</v>
      </c>
      <c r="K61" s="3">
        <f t="shared" si="9"/>
        <v>12.742246188759973</v>
      </c>
      <c r="L61" s="3">
        <v>88.876000000000005</v>
      </c>
      <c r="M61" s="3">
        <f t="shared" si="5"/>
        <v>0.7620861909818224</v>
      </c>
      <c r="N61" s="3">
        <v>7.2439999999999998</v>
      </c>
      <c r="O61" s="3">
        <v>11.704000000000001</v>
      </c>
      <c r="Q61">
        <f t="shared" si="2"/>
        <v>19793900046.044003</v>
      </c>
    </row>
    <row r="62" spans="1:17" x14ac:dyDescent="0.25">
      <c r="A62">
        <v>2029</v>
      </c>
      <c r="B62" s="3">
        <v>223821305</v>
      </c>
      <c r="C62" s="5">
        <f>C61*1.029</f>
        <v>2838838128000</v>
      </c>
      <c r="D62" s="6">
        <f t="shared" si="3"/>
        <v>2.9000000000000004</v>
      </c>
      <c r="E62" s="6">
        <f t="shared" si="0"/>
        <v>12683.502707662257</v>
      </c>
      <c r="F62" s="8">
        <v>4.5</v>
      </c>
      <c r="G62" s="3">
        <f t="shared" si="4"/>
        <v>26.283164511194354</v>
      </c>
      <c r="H62" s="3">
        <f t="shared" si="7"/>
        <v>0.49733633547207196</v>
      </c>
      <c r="I62" s="3">
        <f>(H79/B62)*100</f>
        <v>19.193088879541651</v>
      </c>
      <c r="J62" s="3">
        <f t="shared" si="8"/>
        <v>67.665260016243764</v>
      </c>
      <c r="K62" s="3">
        <f t="shared" si="9"/>
        <v>13.141651104214588</v>
      </c>
      <c r="L62" s="3">
        <v>89.078999999999994</v>
      </c>
      <c r="M62" s="3">
        <f t="shared" si="5"/>
        <v>0.72688041121916369</v>
      </c>
      <c r="N62" s="3">
        <v>7.3470000000000004</v>
      </c>
      <c r="O62" s="3">
        <v>11.534000000000001</v>
      </c>
      <c r="Q62">
        <f t="shared" si="2"/>
        <v>19937778028.094997</v>
      </c>
    </row>
    <row r="63" spans="1:17" x14ac:dyDescent="0.25">
      <c r="A63">
        <v>2030</v>
      </c>
      <c r="B63" s="3">
        <v>224868462</v>
      </c>
      <c r="C63" s="5">
        <f>C62*1.029</f>
        <v>2921164433712</v>
      </c>
      <c r="D63" s="6">
        <f t="shared" si="3"/>
        <v>2.9000000000000004</v>
      </c>
      <c r="E63" s="6">
        <f t="shared" si="0"/>
        <v>12990.547485987609</v>
      </c>
      <c r="F63" s="8">
        <v>4.5</v>
      </c>
      <c r="G63" s="3">
        <f t="shared" si="4"/>
        <v>26.406131356106854</v>
      </c>
      <c r="H63" s="3">
        <f t="shared" si="7"/>
        <v>0.46785403203685194</v>
      </c>
      <c r="I63" s="3">
        <f>(I79/B63)*100</f>
        <v>18.955533213012327</v>
      </c>
      <c r="J63" s="3">
        <f t="shared" si="8"/>
        <v>67.503721798034974</v>
      </c>
      <c r="K63" s="3">
        <f t="shared" si="9"/>
        <v>13.540744988952696</v>
      </c>
      <c r="L63" s="3">
        <v>89.278000000000006</v>
      </c>
      <c r="M63" s="3">
        <f t="shared" si="5"/>
        <v>0.69229641410644038</v>
      </c>
      <c r="N63" s="3">
        <v>7.4530000000000003</v>
      </c>
      <c r="O63" s="3">
        <v>11.452</v>
      </c>
      <c r="Q63">
        <f t="shared" si="2"/>
        <v>20075806550.436001</v>
      </c>
    </row>
    <row r="64" spans="1:17" x14ac:dyDescent="0.25">
      <c r="A64">
        <v>2031</v>
      </c>
      <c r="B64" s="3">
        <v>225854415</v>
      </c>
      <c r="C64" s="5">
        <f t="shared" ref="C64:C73" si="10">C63*1.029</f>
        <v>3005878202289.6479</v>
      </c>
      <c r="D64" s="6">
        <f t="shared" si="3"/>
        <v>2.8999999999999986</v>
      </c>
      <c r="E64" s="6">
        <f t="shared" si="0"/>
        <v>13308.919386365096</v>
      </c>
      <c r="F64" s="8">
        <v>4.5</v>
      </c>
      <c r="G64" s="3">
        <f t="shared" si="4"/>
        <v>26.521911062150949</v>
      </c>
      <c r="H64" s="3">
        <f t="shared" si="7"/>
        <v>0.43845766152836496</v>
      </c>
      <c r="I64" s="3">
        <f>(J79/B64)*100</f>
        <v>18.74083488693369</v>
      </c>
      <c r="J64" s="3">
        <f t="shared" si="8"/>
        <v>67.319044438427284</v>
      </c>
      <c r="K64" s="3">
        <f t="shared" si="9"/>
        <v>13.940120674639015</v>
      </c>
      <c r="L64" s="3">
        <v>89.471000000000004</v>
      </c>
      <c r="M64" s="3">
        <f t="shared" si="5"/>
        <v>0.65558419134169721</v>
      </c>
      <c r="N64" s="3">
        <v>7.569</v>
      </c>
      <c r="O64" s="3">
        <v>11.29</v>
      </c>
      <c r="Q64">
        <f t="shared" si="2"/>
        <v>20207420364.465</v>
      </c>
    </row>
    <row r="65" spans="1:19" x14ac:dyDescent="0.25">
      <c r="A65">
        <v>2032</v>
      </c>
      <c r="B65" s="3">
        <v>226777802</v>
      </c>
      <c r="C65" s="5">
        <f t="shared" si="10"/>
        <v>3093048670156.0474</v>
      </c>
      <c r="D65" s="6">
        <f t="shared" si="3"/>
        <v>2.8999999999999875</v>
      </c>
      <c r="E65" s="6">
        <f t="shared" si="0"/>
        <v>13639.115658048609</v>
      </c>
      <c r="F65" s="8">
        <v>4.5</v>
      </c>
      <c r="G65" s="3">
        <f t="shared" si="4"/>
        <v>26.630343690709246</v>
      </c>
      <c r="H65" s="3">
        <f t="shared" si="7"/>
        <v>0.40884168680076505</v>
      </c>
      <c r="I65" s="3">
        <f>(K79/B65)*100</f>
        <v>18.531513503248433</v>
      </c>
      <c r="J65" s="3">
        <f t="shared" si="8"/>
        <v>67.127672839866406</v>
      </c>
      <c r="K65" s="3">
        <f t="shared" si="9"/>
        <v>14.340813656885166</v>
      </c>
      <c r="L65" s="3">
        <v>89.66</v>
      </c>
      <c r="M65" s="3">
        <f t="shared" si="5"/>
        <v>0.62094696201625532</v>
      </c>
      <c r="N65" s="3">
        <v>7.6870000000000003</v>
      </c>
      <c r="O65" s="3">
        <v>11.15</v>
      </c>
      <c r="Q65">
        <f t="shared" si="2"/>
        <v>20332897727.32</v>
      </c>
    </row>
    <row r="66" spans="1:19" x14ac:dyDescent="0.25">
      <c r="A66">
        <v>2033</v>
      </c>
      <c r="B66" s="3">
        <v>227638581</v>
      </c>
      <c r="C66" s="5">
        <f t="shared" si="10"/>
        <v>3182747081590.5723</v>
      </c>
      <c r="D66" s="6">
        <f t="shared" si="3"/>
        <v>2.8999999999999848</v>
      </c>
      <c r="E66" s="6">
        <f t="shared" si="0"/>
        <v>13981.580220756043</v>
      </c>
      <c r="F66" s="8">
        <v>4.5</v>
      </c>
      <c r="G66" s="3">
        <f t="shared" si="4"/>
        <v>26.731424309753894</v>
      </c>
      <c r="H66" s="3">
        <f t="shared" si="7"/>
        <v>0.37956933721405411</v>
      </c>
      <c r="I66" s="3">
        <f>(L79/B66)*100</f>
        <v>18.29481268818839</v>
      </c>
      <c r="J66" s="3">
        <f t="shared" si="8"/>
        <v>66.96553516119485</v>
      </c>
      <c r="K66" s="3">
        <f t="shared" si="9"/>
        <v>14.739652150616772</v>
      </c>
      <c r="L66" s="3">
        <v>89.844999999999999</v>
      </c>
      <c r="M66" s="3">
        <f t="shared" si="5"/>
        <v>0.58668756526875632</v>
      </c>
      <c r="N66" s="3">
        <v>7.8109999999999999</v>
      </c>
      <c r="O66" s="3">
        <v>11.038</v>
      </c>
      <c r="Q66">
        <f t="shared" si="2"/>
        <v>20452188309.945</v>
      </c>
    </row>
    <row r="67" spans="1:19" x14ac:dyDescent="0.25">
      <c r="A67">
        <v>2034</v>
      </c>
      <c r="B67" s="3">
        <v>228437122</v>
      </c>
      <c r="C67" s="5">
        <f t="shared" si="10"/>
        <v>3275046746956.6987</v>
      </c>
      <c r="D67" s="6">
        <f t="shared" si="3"/>
        <v>2.8999999999999959</v>
      </c>
      <c r="E67" s="6">
        <f t="shared" ref="E67:E73" si="11">C67/B67</f>
        <v>14336.753668944835</v>
      </c>
      <c r="F67" s="8">
        <v>4.5</v>
      </c>
      <c r="G67" s="3">
        <f t="shared" si="4"/>
        <v>26.825196368101665</v>
      </c>
      <c r="H67" s="3">
        <f t="shared" si="7"/>
        <v>0.35079334816271762</v>
      </c>
      <c r="I67" s="3">
        <f>(M79/B67)*100</f>
        <v>18.061831911890398</v>
      </c>
      <c r="J67" s="3">
        <f t="shared" si="8"/>
        <v>66.805670927687487</v>
      </c>
      <c r="K67" s="3">
        <f t="shared" si="9"/>
        <v>15.132497160422115</v>
      </c>
      <c r="L67" s="3">
        <v>90.025000000000006</v>
      </c>
      <c r="M67" s="3">
        <f t="shared" si="5"/>
        <v>0.55184118390951231</v>
      </c>
      <c r="N67" s="3">
        <v>7.9349999999999996</v>
      </c>
      <c r="O67" s="3">
        <v>10.919</v>
      </c>
      <c r="Q67">
        <f t="shared" ref="Q67:Q73" si="12">B67*L67</f>
        <v>20565051908.050003</v>
      </c>
    </row>
    <row r="68" spans="1:19" x14ac:dyDescent="0.25">
      <c r="A68">
        <v>2035</v>
      </c>
      <c r="B68" s="3">
        <v>229173685</v>
      </c>
      <c r="C68" s="5">
        <f t="shared" si="10"/>
        <v>3370023102618.4429</v>
      </c>
      <c r="D68" s="6">
        <f t="shared" ref="D68:D73" si="13">((C68-C67)/C67)*100</f>
        <v>2.8999999999999964</v>
      </c>
      <c r="E68" s="6">
        <f t="shared" si="11"/>
        <v>14705.105006355519</v>
      </c>
      <c r="F68" s="8">
        <v>4.5</v>
      </c>
      <c r="G68" s="3">
        <f t="shared" ref="G68:G74" si="14">B68/8515767</f>
        <v>26.911690397353521</v>
      </c>
      <c r="H68" s="3">
        <f t="shared" si="7"/>
        <v>0.32243577293886588</v>
      </c>
      <c r="I68" s="3">
        <f>(N79/B68)*100</f>
        <v>17.833558420985376</v>
      </c>
      <c r="J68" s="3">
        <f t="shared" si="8"/>
        <v>66.649185747482306</v>
      </c>
      <c r="K68" s="3">
        <f t="shared" si="9"/>
        <v>15.517255831532314</v>
      </c>
      <c r="L68" s="3">
        <v>90.200999999999993</v>
      </c>
      <c r="M68" s="3">
        <f t="shared" ref="M68:M73" si="15">((Q68-Q67)/Q67)*100</f>
        <v>0.51856738855713658</v>
      </c>
      <c r="N68" s="3">
        <v>8.0640000000000001</v>
      </c>
      <c r="O68" s="3">
        <v>10.798999999999999</v>
      </c>
      <c r="Q68">
        <f t="shared" si="12"/>
        <v>20671695560.684998</v>
      </c>
    </row>
    <row r="69" spans="1:19" x14ac:dyDescent="0.25">
      <c r="A69">
        <v>2036</v>
      </c>
      <c r="B69" s="3">
        <v>229847832</v>
      </c>
      <c r="C69" s="5">
        <f t="shared" si="10"/>
        <v>3467753772594.3774</v>
      </c>
      <c r="D69" s="6">
        <f t="shared" si="13"/>
        <v>2.8999999999999919</v>
      </c>
      <c r="E69" s="6">
        <f t="shared" si="11"/>
        <v>15087.171988615395</v>
      </c>
      <c r="F69" s="8">
        <v>4.5</v>
      </c>
      <c r="G69" s="3">
        <f t="shared" si="14"/>
        <v>26.990854963504756</v>
      </c>
      <c r="H69" s="3">
        <f t="shared" si="7"/>
        <v>0.29416422745045967</v>
      </c>
      <c r="I69" s="3">
        <f>(O79/B69)*100</f>
        <v>17.610893976150273</v>
      </c>
      <c r="J69" s="3">
        <f t="shared" si="8"/>
        <v>66.494383118653914</v>
      </c>
      <c r="K69" s="3">
        <f t="shared" si="9"/>
        <v>15.894722905195815</v>
      </c>
      <c r="L69" s="3">
        <v>90.372</v>
      </c>
      <c r="M69" s="3">
        <f t="shared" si="15"/>
        <v>0.48429850625996074</v>
      </c>
      <c r="N69" s="3">
        <v>8.1940000000000008</v>
      </c>
      <c r="O69" s="3">
        <v>10.694000000000001</v>
      </c>
      <c r="Q69">
        <f t="shared" si="12"/>
        <v>20771808273.504002</v>
      </c>
    </row>
    <row r="70" spans="1:19" x14ac:dyDescent="0.25">
      <c r="A70">
        <v>2037</v>
      </c>
      <c r="B70" s="3">
        <v>230459062</v>
      </c>
      <c r="C70" s="5">
        <f t="shared" si="10"/>
        <v>3568318631999.6143</v>
      </c>
      <c r="D70" s="6">
        <f t="shared" si="13"/>
        <v>2.8999999999999964</v>
      </c>
      <c r="E70" s="6">
        <f t="shared" si="11"/>
        <v>15483.524930773234</v>
      </c>
      <c r="F70" s="8">
        <v>4.5</v>
      </c>
      <c r="G70" s="3">
        <f t="shared" si="14"/>
        <v>27.062631234508881</v>
      </c>
      <c r="H70" s="3">
        <f t="shared" si="7"/>
        <v>0.26592811195191085</v>
      </c>
      <c r="I70" s="3">
        <f>(P79/B70)*100</f>
        <v>17.395164092093719</v>
      </c>
      <c r="J70" s="3">
        <f t="shared" si="8"/>
        <v>66.340758169014848</v>
      </c>
      <c r="K70" s="3">
        <f t="shared" si="9"/>
        <v>16.26407773889143</v>
      </c>
      <c r="L70" s="3">
        <v>90.54</v>
      </c>
      <c r="M70" s="3">
        <f t="shared" si="15"/>
        <v>0.45232075483695283</v>
      </c>
      <c r="N70" s="3">
        <v>8.3309999999999995</v>
      </c>
      <c r="O70" s="3">
        <v>10.577999999999999</v>
      </c>
      <c r="Q70">
        <f t="shared" si="12"/>
        <v>20865763473.48</v>
      </c>
    </row>
    <row r="71" spans="1:19" x14ac:dyDescent="0.25">
      <c r="A71">
        <v>2038</v>
      </c>
      <c r="B71" s="3">
        <v>231007871</v>
      </c>
      <c r="C71" s="5">
        <f t="shared" si="10"/>
        <v>3671799872327.6025</v>
      </c>
      <c r="D71" s="6">
        <f t="shared" si="13"/>
        <v>2.8999999999999853</v>
      </c>
      <c r="E71" s="6">
        <f t="shared" si="11"/>
        <v>15894.695953141798</v>
      </c>
      <c r="F71" s="8">
        <v>4.5</v>
      </c>
      <c r="G71" s="3">
        <f t="shared" si="14"/>
        <v>27.127077455266214</v>
      </c>
      <c r="H71" s="3">
        <f t="shared" si="7"/>
        <v>0.2381373052711635</v>
      </c>
      <c r="I71" s="3">
        <f>(Q79/B71)*100</f>
        <v>17.187862399718838</v>
      </c>
      <c r="J71" s="3">
        <f t="shared" si="8"/>
        <v>66.179715582072092</v>
      </c>
      <c r="K71" s="3">
        <f t="shared" si="9"/>
        <v>16.632422018209066</v>
      </c>
      <c r="L71" s="3">
        <v>90.703000000000003</v>
      </c>
      <c r="M71" s="3">
        <f t="shared" si="15"/>
        <v>0.41859695162370691</v>
      </c>
      <c r="N71" s="3">
        <v>8.4689999999999994</v>
      </c>
      <c r="O71" s="3">
        <v>10.433999999999999</v>
      </c>
      <c r="Q71">
        <f t="shared" si="12"/>
        <v>20953106923.313</v>
      </c>
    </row>
    <row r="72" spans="1:19" x14ac:dyDescent="0.25">
      <c r="A72">
        <v>2039</v>
      </c>
      <c r="B72" s="3">
        <v>231494650</v>
      </c>
      <c r="C72" s="5">
        <f t="shared" si="10"/>
        <v>3778282068625.1025</v>
      </c>
      <c r="D72" s="6">
        <f t="shared" si="13"/>
        <v>2.899999999999987</v>
      </c>
      <c r="E72" s="6">
        <f t="shared" si="11"/>
        <v>16321.250053187418</v>
      </c>
      <c r="F72" s="8">
        <v>4.5</v>
      </c>
      <c r="G72" s="3">
        <f t="shared" si="14"/>
        <v>27.18423954060744</v>
      </c>
      <c r="H72" s="3">
        <f t="shared" si="7"/>
        <v>0.21071965985089747</v>
      </c>
      <c r="I72" s="3">
        <f>(R79/B72)*100</f>
        <v>16.989567145504225</v>
      </c>
      <c r="J72" s="3">
        <f t="shared" si="8"/>
        <v>65.999623749404151</v>
      </c>
      <c r="K72" s="3">
        <f t="shared" si="9"/>
        <v>17.010809105091628</v>
      </c>
      <c r="L72" s="3">
        <v>90.861999999999995</v>
      </c>
      <c r="M72" s="3">
        <f t="shared" si="15"/>
        <v>0.38638644513822068</v>
      </c>
      <c r="N72" s="3">
        <v>8.61</v>
      </c>
      <c r="O72" s="3">
        <v>10.349</v>
      </c>
      <c r="Q72">
        <f t="shared" si="12"/>
        <v>21034066888.299999</v>
      </c>
    </row>
    <row r="73" spans="1:19" x14ac:dyDescent="0.25">
      <c r="A73">
        <v>2040</v>
      </c>
      <c r="B73" s="3">
        <v>231919922</v>
      </c>
      <c r="C73" s="5">
        <f t="shared" si="10"/>
        <v>3887852248615.23</v>
      </c>
      <c r="D73" s="6">
        <f t="shared" si="13"/>
        <v>2.8999999999999861</v>
      </c>
      <c r="E73" s="6">
        <f t="shared" si="11"/>
        <v>16763.770076704448</v>
      </c>
      <c r="F73" s="8">
        <v>4.5</v>
      </c>
      <c r="G73" s="3">
        <f t="shared" si="14"/>
        <v>27.234178906022205</v>
      </c>
      <c r="H73" s="3">
        <f t="shared" si="7"/>
        <v>0.1837070532731534</v>
      </c>
      <c r="I73" s="3">
        <f>(S79/B73)*100</f>
        <v>16.800766688771134</v>
      </c>
      <c r="J73" s="3">
        <f t="shared" si="8"/>
        <v>65.793204690712173</v>
      </c>
      <c r="K73" s="3">
        <f t="shared" si="9"/>
        <v>17.406028620516697</v>
      </c>
      <c r="L73" s="3">
        <v>91.016999999999996</v>
      </c>
      <c r="M73" s="3">
        <f t="shared" si="15"/>
        <v>0.35460880090425967</v>
      </c>
      <c r="N73" s="3">
        <v>8.75</v>
      </c>
      <c r="O73" s="3">
        <v>10.234</v>
      </c>
      <c r="Q73">
        <f t="shared" si="12"/>
        <v>21108655540.674</v>
      </c>
    </row>
    <row r="74" spans="1:19" x14ac:dyDescent="0.25">
      <c r="B74" s="3" t="s">
        <v>15</v>
      </c>
      <c r="C74" t="s">
        <v>16</v>
      </c>
      <c r="D74" s="6"/>
      <c r="E74" s="6"/>
      <c r="F74" s="3" t="s">
        <v>17</v>
      </c>
      <c r="I74" s="3" t="s">
        <v>22</v>
      </c>
      <c r="L74" s="3" t="s">
        <v>23</v>
      </c>
      <c r="M74" s="3" t="s">
        <v>24</v>
      </c>
      <c r="N74" s="3" t="s">
        <v>26</v>
      </c>
      <c r="O74" s="3" t="s">
        <v>26</v>
      </c>
    </row>
    <row r="78" spans="1:19" x14ac:dyDescent="0.25">
      <c r="A78" t="s">
        <v>18</v>
      </c>
      <c r="B78" s="3">
        <v>2023</v>
      </c>
      <c r="C78" s="3">
        <v>2024</v>
      </c>
      <c r="D78" s="3">
        <v>2025</v>
      </c>
      <c r="E78" s="3">
        <v>2026</v>
      </c>
      <c r="F78" s="3">
        <v>2027</v>
      </c>
      <c r="G78" s="3">
        <v>2028</v>
      </c>
      <c r="H78" s="3">
        <v>2029</v>
      </c>
      <c r="I78" s="3">
        <v>2030</v>
      </c>
      <c r="J78" s="3">
        <v>2031</v>
      </c>
      <c r="K78" s="3">
        <v>2032</v>
      </c>
      <c r="L78" s="3">
        <v>2033</v>
      </c>
      <c r="M78" s="3">
        <v>2034</v>
      </c>
      <c r="N78" s="3">
        <v>2035</v>
      </c>
      <c r="O78" s="3">
        <v>2036</v>
      </c>
      <c r="P78">
        <v>2037</v>
      </c>
      <c r="Q78">
        <v>2038</v>
      </c>
      <c r="R78">
        <v>2039</v>
      </c>
      <c r="S78">
        <v>2040</v>
      </c>
    </row>
    <row r="79" spans="1:19" x14ac:dyDescent="0.25">
      <c r="A79" t="s">
        <v>19</v>
      </c>
      <c r="B79" s="3">
        <v>43852698</v>
      </c>
      <c r="C79" s="3">
        <v>43751330</v>
      </c>
      <c r="D79" s="3">
        <v>43665701</v>
      </c>
      <c r="E79" s="3">
        <v>43544278</v>
      </c>
      <c r="F79" s="3">
        <v>43384759</v>
      </c>
      <c r="G79" s="3">
        <v>43204866</v>
      </c>
      <c r="H79" s="3">
        <v>42958222</v>
      </c>
      <c r="I79" s="3">
        <v>42625016</v>
      </c>
      <c r="J79" s="3">
        <v>42327003</v>
      </c>
      <c r="K79" s="3">
        <v>42025359</v>
      </c>
      <c r="L79" s="3">
        <v>41646052</v>
      </c>
      <c r="M79" s="3">
        <v>41259929</v>
      </c>
      <c r="N79" s="3">
        <v>40869823</v>
      </c>
      <c r="O79" s="3">
        <v>40478258</v>
      </c>
      <c r="P79">
        <v>40088732</v>
      </c>
      <c r="Q79">
        <v>39705315</v>
      </c>
      <c r="R79">
        <v>39329939</v>
      </c>
      <c r="S79">
        <v>38964325</v>
      </c>
    </row>
    <row r="80" spans="1:19" x14ac:dyDescent="0.25">
      <c r="A80" t="s">
        <v>20</v>
      </c>
      <c r="B80" s="3">
        <v>148985045</v>
      </c>
      <c r="C80" s="3">
        <v>149547906</v>
      </c>
      <c r="D80" s="3">
        <v>150013809</v>
      </c>
      <c r="E80" s="3">
        <v>150433948</v>
      </c>
      <c r="F80" s="3">
        <v>150809995</v>
      </c>
      <c r="G80" s="3">
        <v>151130079</v>
      </c>
      <c r="H80" s="3">
        <v>151449268</v>
      </c>
      <c r="I80" s="3">
        <v>151794581</v>
      </c>
      <c r="J80" s="3">
        <v>152043034</v>
      </c>
      <c r="K80" s="3">
        <v>152230661</v>
      </c>
      <c r="L80" s="3">
        <v>152439394</v>
      </c>
      <c r="M80" s="3">
        <v>152608952</v>
      </c>
      <c r="N80" s="3">
        <v>152742395</v>
      </c>
      <c r="O80" s="3">
        <v>152835898</v>
      </c>
      <c r="P80">
        <v>152888289</v>
      </c>
      <c r="Q80">
        <v>152880352</v>
      </c>
      <c r="R80">
        <v>152785598</v>
      </c>
      <c r="S80">
        <v>152587549</v>
      </c>
    </row>
    <row r="81" spans="1:19" x14ac:dyDescent="0.25">
      <c r="A81" t="s">
        <v>21</v>
      </c>
      <c r="B81" s="3">
        <v>23446526</v>
      </c>
      <c r="C81" s="3">
        <v>24385226</v>
      </c>
      <c r="D81" s="3">
        <v>25349583</v>
      </c>
      <c r="E81" s="3">
        <v>26338304</v>
      </c>
      <c r="F81" s="3">
        <v>27350480</v>
      </c>
      <c r="G81" s="3">
        <v>28378724</v>
      </c>
      <c r="H81" s="3">
        <v>29413815</v>
      </c>
      <c r="I81" s="3">
        <v>30448865</v>
      </c>
      <c r="J81" s="3">
        <v>31484378</v>
      </c>
      <c r="K81" s="3">
        <v>32521782</v>
      </c>
      <c r="L81" s="3">
        <v>33553135</v>
      </c>
      <c r="M81" s="3">
        <v>34568241</v>
      </c>
      <c r="N81" s="3">
        <v>35561467</v>
      </c>
      <c r="O81" s="3">
        <v>36533676</v>
      </c>
      <c r="P81">
        <v>37482041</v>
      </c>
      <c r="Q81">
        <v>38422204</v>
      </c>
      <c r="R81">
        <v>39379113</v>
      </c>
      <c r="S81">
        <v>40368048</v>
      </c>
    </row>
    <row r="83" spans="1:19" x14ac:dyDescent="0.25">
      <c r="B83" s="3" t="str">
        <f t="array" ref="B83:C225">TRANSPOSE(A80:S81)</f>
        <v>15-64</v>
      </c>
      <c r="C83" s="3" t="str">
        <v>65+</v>
      </c>
    </row>
    <row r="84" spans="1:19" x14ac:dyDescent="0.25">
      <c r="A84">
        <f t="array" ref="A84:A101">TRANSPOSE(B78:S78)</f>
        <v>2023</v>
      </c>
      <c r="B84" s="3">
        <v>148985045</v>
      </c>
      <c r="C84" s="3">
        <v>23446526</v>
      </c>
    </row>
    <row r="85" spans="1:19" x14ac:dyDescent="0.25">
      <c r="A85">
        <v>2024</v>
      </c>
      <c r="B85" s="3">
        <v>149547906</v>
      </c>
      <c r="C85" s="3">
        <v>24385226</v>
      </c>
    </row>
    <row r="86" spans="1:19" x14ac:dyDescent="0.25">
      <c r="A86">
        <v>2025</v>
      </c>
      <c r="B86" s="3">
        <v>150013809</v>
      </c>
      <c r="C86" s="3">
        <v>25349583</v>
      </c>
    </row>
    <row r="87" spans="1:19" x14ac:dyDescent="0.25">
      <c r="A87">
        <v>2026</v>
      </c>
      <c r="B87" s="3">
        <v>150433948</v>
      </c>
      <c r="C87" s="3">
        <v>26338304</v>
      </c>
    </row>
    <row r="88" spans="1:19" x14ac:dyDescent="0.25">
      <c r="A88">
        <v>2027</v>
      </c>
      <c r="B88" s="3">
        <v>150809995</v>
      </c>
      <c r="C88" s="3">
        <v>27350480</v>
      </c>
    </row>
    <row r="89" spans="1:19" x14ac:dyDescent="0.25">
      <c r="A89">
        <v>2028</v>
      </c>
      <c r="B89" s="3">
        <v>151130079</v>
      </c>
      <c r="C89" s="3">
        <v>28378724</v>
      </c>
    </row>
    <row r="90" spans="1:19" x14ac:dyDescent="0.25">
      <c r="A90">
        <v>2029</v>
      </c>
      <c r="B90" s="3">
        <v>151449268</v>
      </c>
      <c r="C90" s="3">
        <v>29413815</v>
      </c>
    </row>
    <row r="91" spans="1:19" x14ac:dyDescent="0.25">
      <c r="A91">
        <v>2030</v>
      </c>
      <c r="B91" s="3">
        <v>151794581</v>
      </c>
      <c r="C91" s="3">
        <v>30448865</v>
      </c>
    </row>
    <row r="92" spans="1:19" x14ac:dyDescent="0.25">
      <c r="A92">
        <v>2031</v>
      </c>
      <c r="B92" s="3">
        <v>152043034</v>
      </c>
      <c r="C92" s="3">
        <v>31484378</v>
      </c>
    </row>
    <row r="93" spans="1:19" x14ac:dyDescent="0.25">
      <c r="A93">
        <v>2032</v>
      </c>
      <c r="B93" s="3">
        <v>152230661</v>
      </c>
      <c r="C93" s="3">
        <v>32521782</v>
      </c>
    </row>
    <row r="94" spans="1:19" x14ac:dyDescent="0.25">
      <c r="A94">
        <v>2033</v>
      </c>
      <c r="B94" s="3">
        <v>152439394</v>
      </c>
      <c r="C94" s="3">
        <v>33553135</v>
      </c>
    </row>
    <row r="95" spans="1:19" x14ac:dyDescent="0.25">
      <c r="A95">
        <v>2034</v>
      </c>
      <c r="B95" s="3">
        <v>152608952</v>
      </c>
      <c r="C95" s="3">
        <v>34568241</v>
      </c>
    </row>
    <row r="96" spans="1:19" x14ac:dyDescent="0.25">
      <c r="A96">
        <v>2035</v>
      </c>
      <c r="B96" s="3">
        <v>152742395</v>
      </c>
      <c r="C96" s="3">
        <v>35561467</v>
      </c>
    </row>
    <row r="97" spans="1:3" x14ac:dyDescent="0.25">
      <c r="A97">
        <v>2036</v>
      </c>
      <c r="B97" s="3">
        <v>152835898</v>
      </c>
      <c r="C97" s="3">
        <v>36533676</v>
      </c>
    </row>
    <row r="98" spans="1:3" x14ac:dyDescent="0.25">
      <c r="A98">
        <v>2037</v>
      </c>
      <c r="B98" s="3">
        <v>152888289</v>
      </c>
      <c r="C98" s="3">
        <v>37482041</v>
      </c>
    </row>
    <row r="99" spans="1:3" x14ac:dyDescent="0.25">
      <c r="A99">
        <v>2038</v>
      </c>
      <c r="B99" s="3">
        <v>152880352</v>
      </c>
      <c r="C99" s="3">
        <v>38422204</v>
      </c>
    </row>
    <row r="100" spans="1:3" x14ac:dyDescent="0.25">
      <c r="A100">
        <v>2039</v>
      </c>
      <c r="B100" s="3">
        <v>152785598</v>
      </c>
      <c r="C100" s="3">
        <v>39379113</v>
      </c>
    </row>
    <row r="101" spans="1:3" x14ac:dyDescent="0.25">
      <c r="A101">
        <v>2040</v>
      </c>
      <c r="B101" s="3">
        <v>152587549</v>
      </c>
      <c r="C101" s="3">
        <v>40368048</v>
      </c>
    </row>
    <row r="102" spans="1:3" x14ac:dyDescent="0.25">
      <c r="B102" s="3" t="e">
        <v>#N/A</v>
      </c>
      <c r="C102" s="3" t="e">
        <v>#N/A</v>
      </c>
    </row>
    <row r="103" spans="1:3" x14ac:dyDescent="0.25">
      <c r="B103" s="3" t="e">
        <v>#N/A</v>
      </c>
      <c r="C103" s="3" t="e">
        <v>#N/A</v>
      </c>
    </row>
    <row r="104" spans="1:3" x14ac:dyDescent="0.25">
      <c r="B104" s="3" t="e">
        <v>#N/A</v>
      </c>
      <c r="C104" s="3" t="e">
        <v>#N/A</v>
      </c>
    </row>
    <row r="105" spans="1:3" x14ac:dyDescent="0.25">
      <c r="B105" s="3" t="e">
        <v>#N/A</v>
      </c>
      <c r="C105" s="3" t="e">
        <v>#N/A</v>
      </c>
    </row>
    <row r="106" spans="1:3" x14ac:dyDescent="0.25">
      <c r="B106" s="3" t="e">
        <v>#N/A</v>
      </c>
      <c r="C106" s="3" t="e">
        <v>#N/A</v>
      </c>
    </row>
    <row r="107" spans="1:3" x14ac:dyDescent="0.25">
      <c r="B107" s="3" t="e">
        <v>#N/A</v>
      </c>
      <c r="C107" s="3" t="e">
        <v>#N/A</v>
      </c>
    </row>
    <row r="108" spans="1:3" x14ac:dyDescent="0.25">
      <c r="B108" s="3" t="e">
        <v>#N/A</v>
      </c>
      <c r="C108" s="3" t="e">
        <v>#N/A</v>
      </c>
    </row>
    <row r="109" spans="1:3" x14ac:dyDescent="0.25">
      <c r="B109" s="3" t="e">
        <v>#N/A</v>
      </c>
      <c r="C109" s="3" t="e">
        <v>#N/A</v>
      </c>
    </row>
    <row r="110" spans="1:3" x14ac:dyDescent="0.25">
      <c r="B110" s="3" t="e">
        <v>#N/A</v>
      </c>
      <c r="C110" s="3" t="e">
        <v>#N/A</v>
      </c>
    </row>
    <row r="111" spans="1:3" x14ac:dyDescent="0.25">
      <c r="B111" s="3" t="e">
        <v>#N/A</v>
      </c>
      <c r="C111" s="3" t="e">
        <v>#N/A</v>
      </c>
    </row>
    <row r="112" spans="1:3" x14ac:dyDescent="0.25">
      <c r="B112" s="3" t="e">
        <v>#N/A</v>
      </c>
      <c r="C112" s="3" t="e">
        <v>#N/A</v>
      </c>
    </row>
    <row r="113" spans="2:3" x14ac:dyDescent="0.25">
      <c r="B113" s="3" t="e">
        <v>#N/A</v>
      </c>
      <c r="C113" s="3" t="e">
        <v>#N/A</v>
      </c>
    </row>
    <row r="114" spans="2:3" x14ac:dyDescent="0.25">
      <c r="B114" s="3" t="e">
        <v>#N/A</v>
      </c>
      <c r="C114" s="3" t="e">
        <v>#N/A</v>
      </c>
    </row>
    <row r="115" spans="2:3" x14ac:dyDescent="0.25">
      <c r="B115" s="3" t="e">
        <v>#N/A</v>
      </c>
      <c r="C115" s="3" t="e">
        <v>#N/A</v>
      </c>
    </row>
    <row r="116" spans="2:3" x14ac:dyDescent="0.25">
      <c r="B116" s="3" t="e">
        <v>#N/A</v>
      </c>
      <c r="C116" s="3" t="e">
        <v>#N/A</v>
      </c>
    </row>
    <row r="117" spans="2:3" x14ac:dyDescent="0.25">
      <c r="B117" s="3" t="e">
        <v>#N/A</v>
      </c>
      <c r="C117" s="3" t="e">
        <v>#N/A</v>
      </c>
    </row>
    <row r="118" spans="2:3" x14ac:dyDescent="0.25">
      <c r="B118" s="3" t="e">
        <v>#N/A</v>
      </c>
      <c r="C118" s="3" t="e">
        <v>#N/A</v>
      </c>
    </row>
    <row r="119" spans="2:3" x14ac:dyDescent="0.25">
      <c r="B119" s="3" t="e">
        <v>#N/A</v>
      </c>
      <c r="C119" s="3" t="e">
        <v>#N/A</v>
      </c>
    </row>
    <row r="120" spans="2:3" x14ac:dyDescent="0.25">
      <c r="B120" s="3" t="e">
        <v>#N/A</v>
      </c>
      <c r="C120" s="3" t="e">
        <v>#N/A</v>
      </c>
    </row>
    <row r="121" spans="2:3" x14ac:dyDescent="0.25">
      <c r="B121" s="3" t="e">
        <v>#N/A</v>
      </c>
      <c r="C121" s="3" t="e">
        <v>#N/A</v>
      </c>
    </row>
    <row r="122" spans="2:3" x14ac:dyDescent="0.25">
      <c r="B122" s="3" t="e">
        <v>#N/A</v>
      </c>
      <c r="C122" s="3" t="e">
        <v>#N/A</v>
      </c>
    </row>
    <row r="123" spans="2:3" x14ac:dyDescent="0.25">
      <c r="B123" s="3" t="e">
        <v>#N/A</v>
      </c>
      <c r="C123" s="3" t="e">
        <v>#N/A</v>
      </c>
    </row>
    <row r="124" spans="2:3" x14ac:dyDescent="0.25">
      <c r="B124" s="3" t="e">
        <v>#N/A</v>
      </c>
      <c r="C124" s="3" t="e">
        <v>#N/A</v>
      </c>
    </row>
    <row r="125" spans="2:3" x14ac:dyDescent="0.25">
      <c r="B125" s="3" t="e">
        <v>#N/A</v>
      </c>
      <c r="C125" s="3" t="e">
        <v>#N/A</v>
      </c>
    </row>
    <row r="126" spans="2:3" x14ac:dyDescent="0.25">
      <c r="B126" s="3" t="e">
        <v>#N/A</v>
      </c>
      <c r="C126" s="3" t="e">
        <v>#N/A</v>
      </c>
    </row>
    <row r="127" spans="2:3" x14ac:dyDescent="0.25">
      <c r="B127" s="3" t="e">
        <v>#N/A</v>
      </c>
      <c r="C127" s="3" t="e">
        <v>#N/A</v>
      </c>
    </row>
    <row r="128" spans="2:3" x14ac:dyDescent="0.25">
      <c r="B128" s="3" t="e">
        <v>#N/A</v>
      </c>
      <c r="C128" s="3" t="e">
        <v>#N/A</v>
      </c>
    </row>
    <row r="129" spans="2:3" x14ac:dyDescent="0.25">
      <c r="B129" s="3" t="e">
        <v>#N/A</v>
      </c>
      <c r="C129" s="3" t="e">
        <v>#N/A</v>
      </c>
    </row>
    <row r="130" spans="2:3" x14ac:dyDescent="0.25">
      <c r="B130" s="3" t="e">
        <v>#N/A</v>
      </c>
      <c r="C130" s="3" t="e">
        <v>#N/A</v>
      </c>
    </row>
    <row r="131" spans="2:3" x14ac:dyDescent="0.25">
      <c r="B131" s="3" t="e">
        <v>#N/A</v>
      </c>
      <c r="C131" s="3" t="e">
        <v>#N/A</v>
      </c>
    </row>
    <row r="132" spans="2:3" x14ac:dyDescent="0.25">
      <c r="B132" s="3" t="e">
        <v>#N/A</v>
      </c>
      <c r="C132" s="3" t="e">
        <v>#N/A</v>
      </c>
    </row>
    <row r="133" spans="2:3" x14ac:dyDescent="0.25">
      <c r="B133" s="3" t="e">
        <v>#N/A</v>
      </c>
      <c r="C133" s="3" t="e">
        <v>#N/A</v>
      </c>
    </row>
    <row r="134" spans="2:3" x14ac:dyDescent="0.25">
      <c r="B134" s="3" t="e">
        <v>#N/A</v>
      </c>
      <c r="C134" s="3" t="e">
        <v>#N/A</v>
      </c>
    </row>
    <row r="135" spans="2:3" x14ac:dyDescent="0.25">
      <c r="B135" s="3" t="e">
        <v>#N/A</v>
      </c>
      <c r="C135" s="3" t="e">
        <v>#N/A</v>
      </c>
    </row>
    <row r="136" spans="2:3" x14ac:dyDescent="0.25">
      <c r="B136" s="3" t="e">
        <v>#N/A</v>
      </c>
      <c r="C136" s="3" t="e">
        <v>#N/A</v>
      </c>
    </row>
    <row r="137" spans="2:3" x14ac:dyDescent="0.25">
      <c r="B137" s="3" t="e">
        <v>#N/A</v>
      </c>
      <c r="C137" s="3" t="e">
        <v>#N/A</v>
      </c>
    </row>
    <row r="138" spans="2:3" x14ac:dyDescent="0.25">
      <c r="B138" s="3" t="e">
        <v>#N/A</v>
      </c>
      <c r="C138" s="3" t="e">
        <v>#N/A</v>
      </c>
    </row>
    <row r="139" spans="2:3" x14ac:dyDescent="0.25">
      <c r="B139" s="3" t="e">
        <v>#N/A</v>
      </c>
      <c r="C139" s="3" t="e">
        <v>#N/A</v>
      </c>
    </row>
    <row r="140" spans="2:3" x14ac:dyDescent="0.25">
      <c r="B140" s="3" t="e">
        <v>#N/A</v>
      </c>
      <c r="C140" s="3" t="e">
        <v>#N/A</v>
      </c>
    </row>
    <row r="141" spans="2:3" x14ac:dyDescent="0.25">
      <c r="B141" s="3" t="e">
        <v>#N/A</v>
      </c>
      <c r="C141" s="3" t="e">
        <v>#N/A</v>
      </c>
    </row>
    <row r="142" spans="2:3" x14ac:dyDescent="0.25">
      <c r="B142" s="3" t="e">
        <v>#N/A</v>
      </c>
      <c r="C142" s="3" t="e">
        <v>#N/A</v>
      </c>
    </row>
    <row r="143" spans="2:3" x14ac:dyDescent="0.25">
      <c r="B143" s="3" t="e">
        <v>#N/A</v>
      </c>
      <c r="C143" s="3" t="e">
        <v>#N/A</v>
      </c>
    </row>
    <row r="144" spans="2:3" x14ac:dyDescent="0.25">
      <c r="B144" s="3" t="e">
        <v>#N/A</v>
      </c>
      <c r="C144" s="3" t="e">
        <v>#N/A</v>
      </c>
    </row>
    <row r="145" spans="2:3" x14ac:dyDescent="0.25">
      <c r="B145" s="3" t="e">
        <v>#N/A</v>
      </c>
      <c r="C145" s="3" t="e">
        <v>#N/A</v>
      </c>
    </row>
    <row r="146" spans="2:3" x14ac:dyDescent="0.25">
      <c r="B146" s="3" t="e">
        <v>#N/A</v>
      </c>
      <c r="C146" s="3" t="e">
        <v>#N/A</v>
      </c>
    </row>
    <row r="147" spans="2:3" x14ac:dyDescent="0.25">
      <c r="B147" s="3" t="e">
        <v>#N/A</v>
      </c>
      <c r="C147" s="3" t="e">
        <v>#N/A</v>
      </c>
    </row>
    <row r="148" spans="2:3" x14ac:dyDescent="0.25">
      <c r="B148" s="3" t="e">
        <v>#N/A</v>
      </c>
      <c r="C148" s="3" t="e">
        <v>#N/A</v>
      </c>
    </row>
    <row r="149" spans="2:3" x14ac:dyDescent="0.25">
      <c r="B149" s="3" t="e">
        <v>#N/A</v>
      </c>
      <c r="C149" s="3" t="e">
        <v>#N/A</v>
      </c>
    </row>
    <row r="150" spans="2:3" x14ac:dyDescent="0.25">
      <c r="B150" s="3" t="e">
        <v>#N/A</v>
      </c>
      <c r="C150" s="3" t="e">
        <v>#N/A</v>
      </c>
    </row>
    <row r="151" spans="2:3" x14ac:dyDescent="0.25">
      <c r="B151" s="3" t="e">
        <v>#N/A</v>
      </c>
      <c r="C151" s="3" t="e">
        <v>#N/A</v>
      </c>
    </row>
    <row r="152" spans="2:3" x14ac:dyDescent="0.25">
      <c r="B152" s="3" t="e">
        <v>#N/A</v>
      </c>
      <c r="C152" s="3" t="e">
        <v>#N/A</v>
      </c>
    </row>
    <row r="153" spans="2:3" x14ac:dyDescent="0.25">
      <c r="B153" s="3" t="e">
        <v>#N/A</v>
      </c>
      <c r="C153" s="3" t="e">
        <v>#N/A</v>
      </c>
    </row>
    <row r="154" spans="2:3" x14ac:dyDescent="0.25">
      <c r="B154" s="3" t="e">
        <v>#N/A</v>
      </c>
      <c r="C154" s="3" t="e">
        <v>#N/A</v>
      </c>
    </row>
    <row r="155" spans="2:3" x14ac:dyDescent="0.25">
      <c r="B155" s="3" t="e">
        <v>#N/A</v>
      </c>
      <c r="C155" s="3" t="e">
        <v>#N/A</v>
      </c>
    </row>
    <row r="156" spans="2:3" x14ac:dyDescent="0.25">
      <c r="B156" s="3" t="e">
        <v>#N/A</v>
      </c>
      <c r="C156" s="3" t="e">
        <v>#N/A</v>
      </c>
    </row>
    <row r="157" spans="2:3" x14ac:dyDescent="0.25">
      <c r="B157" s="3" t="e">
        <v>#N/A</v>
      </c>
      <c r="C157" s="3" t="e">
        <v>#N/A</v>
      </c>
    </row>
    <row r="158" spans="2:3" x14ac:dyDescent="0.25">
      <c r="B158" s="3" t="e">
        <v>#N/A</v>
      </c>
      <c r="C158" s="3" t="e">
        <v>#N/A</v>
      </c>
    </row>
    <row r="159" spans="2:3" x14ac:dyDescent="0.25">
      <c r="B159" s="3" t="e">
        <v>#N/A</v>
      </c>
      <c r="C159" s="3" t="e">
        <v>#N/A</v>
      </c>
    </row>
    <row r="160" spans="2:3" x14ac:dyDescent="0.25">
      <c r="B160" s="3" t="e">
        <v>#N/A</v>
      </c>
      <c r="C160" s="3" t="e">
        <v>#N/A</v>
      </c>
    </row>
    <row r="161" spans="2:3" x14ac:dyDescent="0.25">
      <c r="B161" s="3" t="e">
        <v>#N/A</v>
      </c>
      <c r="C161" s="3" t="e">
        <v>#N/A</v>
      </c>
    </row>
    <row r="162" spans="2:3" x14ac:dyDescent="0.25">
      <c r="B162" s="3" t="e">
        <v>#N/A</v>
      </c>
      <c r="C162" s="3" t="e">
        <v>#N/A</v>
      </c>
    </row>
    <row r="163" spans="2:3" x14ac:dyDescent="0.25">
      <c r="B163" s="3" t="e">
        <v>#N/A</v>
      </c>
      <c r="C163" s="3" t="e">
        <v>#N/A</v>
      </c>
    </row>
    <row r="164" spans="2:3" x14ac:dyDescent="0.25">
      <c r="B164" s="3" t="e">
        <v>#N/A</v>
      </c>
      <c r="C164" s="3" t="e">
        <v>#N/A</v>
      </c>
    </row>
    <row r="165" spans="2:3" x14ac:dyDescent="0.25">
      <c r="B165" s="3" t="e">
        <v>#N/A</v>
      </c>
      <c r="C165" s="3" t="e">
        <v>#N/A</v>
      </c>
    </row>
    <row r="166" spans="2:3" x14ac:dyDescent="0.25">
      <c r="B166" s="3" t="e">
        <v>#N/A</v>
      </c>
      <c r="C166" s="3" t="e">
        <v>#N/A</v>
      </c>
    </row>
    <row r="167" spans="2:3" x14ac:dyDescent="0.25">
      <c r="B167" s="3" t="e">
        <v>#N/A</v>
      </c>
      <c r="C167" s="3" t="e">
        <v>#N/A</v>
      </c>
    </row>
    <row r="168" spans="2:3" x14ac:dyDescent="0.25">
      <c r="B168" s="3" t="e">
        <v>#N/A</v>
      </c>
      <c r="C168" s="3" t="e">
        <v>#N/A</v>
      </c>
    </row>
    <row r="169" spans="2:3" x14ac:dyDescent="0.25">
      <c r="B169" s="3" t="e">
        <v>#N/A</v>
      </c>
      <c r="C169" s="3" t="e">
        <v>#N/A</v>
      </c>
    </row>
    <row r="170" spans="2:3" x14ac:dyDescent="0.25">
      <c r="B170" s="3" t="e">
        <v>#N/A</v>
      </c>
      <c r="C170" s="3" t="e">
        <v>#N/A</v>
      </c>
    </row>
    <row r="171" spans="2:3" x14ac:dyDescent="0.25">
      <c r="B171" s="3" t="e">
        <v>#N/A</v>
      </c>
      <c r="C171" s="3" t="e">
        <v>#N/A</v>
      </c>
    </row>
    <row r="172" spans="2:3" x14ac:dyDescent="0.25">
      <c r="B172" s="3" t="e">
        <v>#N/A</v>
      </c>
      <c r="C172" s="3" t="e">
        <v>#N/A</v>
      </c>
    </row>
    <row r="173" spans="2:3" x14ac:dyDescent="0.25">
      <c r="B173" s="3" t="e">
        <v>#N/A</v>
      </c>
      <c r="C173" s="3" t="e">
        <v>#N/A</v>
      </c>
    </row>
    <row r="174" spans="2:3" x14ac:dyDescent="0.25">
      <c r="B174" s="3" t="e">
        <v>#N/A</v>
      </c>
      <c r="C174" s="3" t="e">
        <v>#N/A</v>
      </c>
    </row>
    <row r="175" spans="2:3" x14ac:dyDescent="0.25">
      <c r="B175" s="3" t="e">
        <v>#N/A</v>
      </c>
      <c r="C175" s="3" t="e">
        <v>#N/A</v>
      </c>
    </row>
    <row r="176" spans="2:3" x14ac:dyDescent="0.25">
      <c r="B176" s="3" t="e">
        <v>#N/A</v>
      </c>
      <c r="C176" s="3" t="e">
        <v>#N/A</v>
      </c>
    </row>
    <row r="177" spans="2:3" x14ac:dyDescent="0.25">
      <c r="B177" s="3" t="e">
        <v>#N/A</v>
      </c>
      <c r="C177" s="3" t="e">
        <v>#N/A</v>
      </c>
    </row>
    <row r="178" spans="2:3" x14ac:dyDescent="0.25">
      <c r="B178" s="3" t="e">
        <v>#N/A</v>
      </c>
      <c r="C178" s="3" t="e">
        <v>#N/A</v>
      </c>
    </row>
    <row r="179" spans="2:3" x14ac:dyDescent="0.25">
      <c r="B179" s="3" t="e">
        <v>#N/A</v>
      </c>
      <c r="C179" s="3" t="e">
        <v>#N/A</v>
      </c>
    </row>
    <row r="180" spans="2:3" x14ac:dyDescent="0.25">
      <c r="B180" s="3" t="e">
        <v>#N/A</v>
      </c>
      <c r="C180" s="3" t="e">
        <v>#N/A</v>
      </c>
    </row>
    <row r="181" spans="2:3" x14ac:dyDescent="0.25">
      <c r="B181" s="3" t="e">
        <v>#N/A</v>
      </c>
      <c r="C181" s="3" t="e">
        <v>#N/A</v>
      </c>
    </row>
    <row r="182" spans="2:3" x14ac:dyDescent="0.25">
      <c r="B182" s="3" t="e">
        <v>#N/A</v>
      </c>
      <c r="C182" s="3" t="e">
        <v>#N/A</v>
      </c>
    </row>
    <row r="183" spans="2:3" x14ac:dyDescent="0.25">
      <c r="B183" s="3" t="e">
        <v>#N/A</v>
      </c>
      <c r="C183" s="3" t="e">
        <v>#N/A</v>
      </c>
    </row>
    <row r="184" spans="2:3" x14ac:dyDescent="0.25">
      <c r="B184" s="3" t="e">
        <v>#N/A</v>
      </c>
      <c r="C184" s="3" t="e">
        <v>#N/A</v>
      </c>
    </row>
    <row r="185" spans="2:3" x14ac:dyDescent="0.25">
      <c r="B185" s="3" t="e">
        <v>#N/A</v>
      </c>
      <c r="C185" s="3" t="e">
        <v>#N/A</v>
      </c>
    </row>
    <row r="186" spans="2:3" x14ac:dyDescent="0.25">
      <c r="B186" s="3" t="e">
        <v>#N/A</v>
      </c>
      <c r="C186" s="3" t="e">
        <v>#N/A</v>
      </c>
    </row>
    <row r="187" spans="2:3" x14ac:dyDescent="0.25">
      <c r="B187" s="3" t="e">
        <v>#N/A</v>
      </c>
      <c r="C187" s="3" t="e">
        <v>#N/A</v>
      </c>
    </row>
    <row r="188" spans="2:3" x14ac:dyDescent="0.25">
      <c r="B188" s="3" t="e">
        <v>#N/A</v>
      </c>
      <c r="C188" s="3" t="e">
        <v>#N/A</v>
      </c>
    </row>
    <row r="189" spans="2:3" x14ac:dyDescent="0.25">
      <c r="B189" s="3" t="e">
        <v>#N/A</v>
      </c>
      <c r="C189" s="3" t="e">
        <v>#N/A</v>
      </c>
    </row>
    <row r="190" spans="2:3" x14ac:dyDescent="0.25">
      <c r="B190" s="3" t="e">
        <v>#N/A</v>
      </c>
      <c r="C190" s="3" t="e">
        <v>#N/A</v>
      </c>
    </row>
    <row r="191" spans="2:3" x14ac:dyDescent="0.25">
      <c r="B191" s="3" t="e">
        <v>#N/A</v>
      </c>
      <c r="C191" s="3" t="e">
        <v>#N/A</v>
      </c>
    </row>
    <row r="192" spans="2:3" x14ac:dyDescent="0.25">
      <c r="B192" s="3" t="e">
        <v>#N/A</v>
      </c>
      <c r="C192" s="3" t="e">
        <v>#N/A</v>
      </c>
    </row>
    <row r="193" spans="2:3" x14ac:dyDescent="0.25">
      <c r="B193" s="3" t="e">
        <v>#N/A</v>
      </c>
      <c r="C193" s="3" t="e">
        <v>#N/A</v>
      </c>
    </row>
    <row r="194" spans="2:3" x14ac:dyDescent="0.25">
      <c r="B194" s="3" t="e">
        <v>#N/A</v>
      </c>
      <c r="C194" s="3" t="e">
        <v>#N/A</v>
      </c>
    </row>
    <row r="195" spans="2:3" x14ac:dyDescent="0.25">
      <c r="B195" s="3" t="e">
        <v>#N/A</v>
      </c>
      <c r="C195" s="3" t="e">
        <v>#N/A</v>
      </c>
    </row>
    <row r="196" spans="2:3" x14ac:dyDescent="0.25">
      <c r="B196" s="3" t="e">
        <v>#N/A</v>
      </c>
      <c r="C196" s="3" t="e">
        <v>#N/A</v>
      </c>
    </row>
    <row r="197" spans="2:3" x14ac:dyDescent="0.25">
      <c r="B197" s="3" t="e">
        <v>#N/A</v>
      </c>
      <c r="C197" s="3" t="e">
        <v>#N/A</v>
      </c>
    </row>
    <row r="198" spans="2:3" x14ac:dyDescent="0.25">
      <c r="B198" s="3" t="e">
        <v>#N/A</v>
      </c>
      <c r="C198" s="3" t="e">
        <v>#N/A</v>
      </c>
    </row>
    <row r="199" spans="2:3" x14ac:dyDescent="0.25">
      <c r="B199" s="3" t="e">
        <v>#N/A</v>
      </c>
      <c r="C199" s="3" t="e">
        <v>#N/A</v>
      </c>
    </row>
    <row r="200" spans="2:3" x14ac:dyDescent="0.25">
      <c r="B200" s="3" t="e">
        <v>#N/A</v>
      </c>
      <c r="C200" s="3" t="e">
        <v>#N/A</v>
      </c>
    </row>
    <row r="201" spans="2:3" x14ac:dyDescent="0.25">
      <c r="B201" s="3" t="e">
        <v>#N/A</v>
      </c>
      <c r="C201" s="3" t="e">
        <v>#N/A</v>
      </c>
    </row>
    <row r="202" spans="2:3" x14ac:dyDescent="0.25">
      <c r="B202" s="3" t="e">
        <v>#N/A</v>
      </c>
      <c r="C202" s="3" t="e">
        <v>#N/A</v>
      </c>
    </row>
    <row r="203" spans="2:3" x14ac:dyDescent="0.25">
      <c r="B203" s="3" t="e">
        <v>#N/A</v>
      </c>
      <c r="C203" s="3" t="e">
        <v>#N/A</v>
      </c>
    </row>
    <row r="204" spans="2:3" x14ac:dyDescent="0.25">
      <c r="B204" s="3" t="e">
        <v>#N/A</v>
      </c>
      <c r="C204" s="3" t="e">
        <v>#N/A</v>
      </c>
    </row>
    <row r="205" spans="2:3" x14ac:dyDescent="0.25">
      <c r="B205" s="3" t="e">
        <v>#N/A</v>
      </c>
      <c r="C205" s="3" t="e">
        <v>#N/A</v>
      </c>
    </row>
    <row r="206" spans="2:3" x14ac:dyDescent="0.25">
      <c r="B206" s="3" t="e">
        <v>#N/A</v>
      </c>
      <c r="C206" s="3" t="e">
        <v>#N/A</v>
      </c>
    </row>
    <row r="207" spans="2:3" x14ac:dyDescent="0.25">
      <c r="B207" s="3" t="e">
        <v>#N/A</v>
      </c>
      <c r="C207" s="3" t="e">
        <v>#N/A</v>
      </c>
    </row>
    <row r="208" spans="2:3" x14ac:dyDescent="0.25">
      <c r="B208" s="3" t="e">
        <v>#N/A</v>
      </c>
      <c r="C208" s="3" t="e">
        <v>#N/A</v>
      </c>
    </row>
    <row r="209" spans="2:3" x14ac:dyDescent="0.25">
      <c r="B209" s="3" t="e">
        <v>#N/A</v>
      </c>
      <c r="C209" s="3" t="e">
        <v>#N/A</v>
      </c>
    </row>
    <row r="210" spans="2:3" x14ac:dyDescent="0.25">
      <c r="B210" s="3" t="e">
        <v>#N/A</v>
      </c>
      <c r="C210" s="3" t="e">
        <v>#N/A</v>
      </c>
    </row>
    <row r="211" spans="2:3" x14ac:dyDescent="0.25">
      <c r="B211" s="3" t="e">
        <v>#N/A</v>
      </c>
      <c r="C211" s="3" t="e">
        <v>#N/A</v>
      </c>
    </row>
    <row r="212" spans="2:3" x14ac:dyDescent="0.25">
      <c r="B212" s="3" t="e">
        <v>#N/A</v>
      </c>
      <c r="C212" s="3" t="e">
        <v>#N/A</v>
      </c>
    </row>
    <row r="213" spans="2:3" x14ac:dyDescent="0.25">
      <c r="B213" s="3" t="e">
        <v>#N/A</v>
      </c>
      <c r="C213" s="3" t="e">
        <v>#N/A</v>
      </c>
    </row>
    <row r="214" spans="2:3" x14ac:dyDescent="0.25">
      <c r="B214" s="3" t="e">
        <v>#N/A</v>
      </c>
      <c r="C214" s="3" t="e">
        <v>#N/A</v>
      </c>
    </row>
    <row r="215" spans="2:3" x14ac:dyDescent="0.25">
      <c r="B215" s="3" t="e">
        <v>#N/A</v>
      </c>
      <c r="C215" s="3" t="e">
        <v>#N/A</v>
      </c>
    </row>
    <row r="216" spans="2:3" x14ac:dyDescent="0.25">
      <c r="B216" s="3" t="e">
        <v>#N/A</v>
      </c>
      <c r="C216" s="3" t="e">
        <v>#N/A</v>
      </c>
    </row>
    <row r="217" spans="2:3" x14ac:dyDescent="0.25">
      <c r="B217" s="3" t="e">
        <v>#N/A</v>
      </c>
      <c r="C217" s="3" t="e">
        <v>#N/A</v>
      </c>
    </row>
    <row r="218" spans="2:3" x14ac:dyDescent="0.25">
      <c r="B218" s="3" t="e">
        <v>#N/A</v>
      </c>
      <c r="C218" s="3" t="e">
        <v>#N/A</v>
      </c>
    </row>
    <row r="219" spans="2:3" x14ac:dyDescent="0.25">
      <c r="B219" s="3" t="e">
        <v>#N/A</v>
      </c>
      <c r="C219" s="3" t="e">
        <v>#N/A</v>
      </c>
    </row>
    <row r="220" spans="2:3" x14ac:dyDescent="0.25">
      <c r="B220" s="3" t="e">
        <v>#N/A</v>
      </c>
      <c r="C220" s="3" t="e">
        <v>#N/A</v>
      </c>
    </row>
    <row r="221" spans="2:3" x14ac:dyDescent="0.25">
      <c r="B221" s="3" t="e">
        <v>#N/A</v>
      </c>
      <c r="C221" s="3" t="e">
        <v>#N/A</v>
      </c>
    </row>
    <row r="222" spans="2:3" x14ac:dyDescent="0.25">
      <c r="B222" s="3" t="e">
        <v>#N/A</v>
      </c>
      <c r="C222" s="3" t="e">
        <v>#N/A</v>
      </c>
    </row>
    <row r="223" spans="2:3" x14ac:dyDescent="0.25">
      <c r="B223" s="3" t="e">
        <v>#N/A</v>
      </c>
      <c r="C223" s="3" t="e">
        <v>#N/A</v>
      </c>
    </row>
    <row r="224" spans="2:3" x14ac:dyDescent="0.25">
      <c r="B224" s="3" t="e">
        <v>#N/A</v>
      </c>
      <c r="C224" s="3" t="e">
        <v>#N/A</v>
      </c>
    </row>
    <row r="225" spans="2:3" x14ac:dyDescent="0.25">
      <c r="B225" s="3" t="e">
        <v>#N/A</v>
      </c>
      <c r="C225" s="3" t="e">
        <v>#N/A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Fernandez Padilla</dc:creator>
  <cp:lastModifiedBy>Alejandro Minguez Bonache</cp:lastModifiedBy>
  <dcterms:created xsi:type="dcterms:W3CDTF">2023-08-13T13:13:44Z</dcterms:created>
  <dcterms:modified xsi:type="dcterms:W3CDTF">2023-08-28T12:49:06Z</dcterms:modified>
</cp:coreProperties>
</file>