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3D Printed Parts" sheetId="1" r:id="rId3"/>
    <sheet state="visible" name="Non-Printed Parts" sheetId="2" r:id="rId4"/>
    <sheet state="visible" name="Tools" sheetId="3" r:id="rId5"/>
    <sheet state="visible" name="3D Printed Tools" sheetId="4" r:id="rId6"/>
  </sheets>
  <definedNames>
    <definedName name="e_revision_1796374440">'3D Printed Parts'!$B$6</definedName>
    <definedName name="e_partnumber_815300046">'3D Printed Tools'!$B$5</definedName>
    <definedName name="docid_815300046">'3D Printed Tools'!$A$1</definedName>
    <definedName name="eleid_1796374440">'3D Printed Parts'!$A$3</definedName>
    <definedName name="e_state_815300046">'3D Printed Tools'!$B$7</definedName>
    <definedName name="e_partnumber_1796374440">'3D Printed Parts'!$B$5</definedName>
    <definedName name="e_revision_815300046">'3D Printed Tools'!$B$6</definedName>
    <definedName name="bom_table_815300046">'3D Printed Tools'!$C$10:$L$10</definedName>
    <definedName name="e_name_1796374440">'3D Printed Parts'!$B$3</definedName>
    <definedName name="e_description_1796374440">'3D Printed Parts'!$B$4</definedName>
    <definedName name="e_state_1796374440">'3D Printed Parts'!$B$7</definedName>
    <definedName name="created_date_815300046">'3D Printed Tools'!$G$4</definedName>
    <definedName name="eleid_815300046">'3D Printed Tools'!$A$3</definedName>
    <definedName name="docid_1796374440">'3D Printed Parts'!$A$1</definedName>
    <definedName name="wvid_815300046">'3D Printed Tools'!$A$2</definedName>
    <definedName name="created_date_1796374440">'3D Printed Parts'!$H$4</definedName>
    <definedName name="wvid_1796374440">'3D Printed Parts'!$A$2</definedName>
    <definedName name="e_name_815300046">'3D Printed Tools'!$B$3</definedName>
    <definedName name="e_description_815300046">'3D Printed Tools'!$B$4</definedName>
    <definedName name="bom_table_1796374440">'3D Printed Parts'!$C$10:$M$81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57e3f5c529d2af11276b1529</t>
      </text>
    </comment>
    <comment authorId="0" ref="A2">
      <text>
        <t xml:space="preserve">eafe4a700fe87f2b71bc3d31</t>
      </text>
    </comment>
    <comment authorId="0" ref="B2">
      <text>
        <t xml:space="preserve">Description: 
Created by: Marcus Wu
Created at: Sep 22, 2016 at 10:16:41 PM UTC
Modified by: Marcus Wu
Modified at: Dec 02, 2016 at 09:23:55 PM UTC</t>
      </text>
    </comment>
    <comment authorId="0" ref="A3">
      <text>
        <t xml:space="preserve">b65fd0687ae7649ead2f8927</t>
      </text>
    </comment>
    <comment authorId="0" ref="H4">
      <text>
        <t xml:space="preserve">Dec 02, 2016 at 02:25:42 PM UTC</t>
      </text>
    </comment>
    <comment authorId="0" ref="M10">
      <text>
        <t xml:space="preserve">57e3f5c529d2af11276b1529</t>
      </text>
    </comment>
    <comment authorId="0" ref="M11">
      <text>
        <t xml:space="preserve">57e3f5c529d2af11276b1529</t>
      </text>
    </comment>
    <comment authorId="0" ref="M12">
      <text>
        <t xml:space="preserve">57e3f5c529d2af11276b1529</t>
      </text>
    </comment>
    <comment authorId="0" ref="M13">
      <text>
        <t xml:space="preserve">57e3f5c529d2af11276b1529</t>
      </text>
    </comment>
    <comment authorId="0" ref="M14">
      <text>
        <t xml:space="preserve">57e3f5c529d2af11276b1529</t>
      </text>
    </comment>
    <comment authorId="0" ref="M15">
      <text>
        <t xml:space="preserve">57e3f5c529d2af11276b1529</t>
      </text>
    </comment>
    <comment authorId="0" ref="M16">
      <text>
        <t xml:space="preserve">57e3f5c529d2af11276b1529</t>
      </text>
    </comment>
    <comment authorId="0" ref="M17">
      <text>
        <t xml:space="preserve">57e3f5c529d2af11276b1529</t>
      </text>
    </comment>
    <comment authorId="0" ref="M18">
      <text>
        <t xml:space="preserve">57e3f5c529d2af11276b1529</t>
      </text>
    </comment>
    <comment authorId="0" ref="M19">
      <text>
        <t xml:space="preserve">57e3f5c529d2af11276b1529</t>
      </text>
    </comment>
    <comment authorId="0" ref="M20">
      <text>
        <t xml:space="preserve">57e3f5c529d2af11276b1529</t>
      </text>
    </comment>
    <comment authorId="0" ref="M21">
      <text>
        <t xml:space="preserve">57e3f5c529d2af11276b1529</t>
      </text>
    </comment>
    <comment authorId="0" ref="M22">
      <text>
        <t xml:space="preserve">57e3f5c529d2af11276b1529</t>
      </text>
    </comment>
    <comment authorId="0" ref="M23">
      <text>
        <t xml:space="preserve">57e3f5c529d2af11276b1529</t>
      </text>
    </comment>
    <comment authorId="0" ref="M24">
      <text>
        <t xml:space="preserve">57e3f5c529d2af11276b1529</t>
      </text>
    </comment>
    <comment authorId="0" ref="M25">
      <text>
        <t xml:space="preserve">57e3f5c529d2af11276b1529</t>
      </text>
    </comment>
    <comment authorId="0" ref="M26">
      <text>
        <t xml:space="preserve">57e3f5c529d2af11276b1529</t>
      </text>
    </comment>
    <comment authorId="0" ref="M27">
      <text>
        <t xml:space="preserve">57e3f5c529d2af11276b1529</t>
      </text>
    </comment>
    <comment authorId="0" ref="M28">
      <text>
        <t xml:space="preserve">57e3f5c529d2af11276b1529</t>
      </text>
    </comment>
    <comment authorId="0" ref="M29">
      <text>
        <t xml:space="preserve">57e3f5c529d2af11276b1529</t>
      </text>
    </comment>
    <comment authorId="0" ref="M30">
      <text>
        <t xml:space="preserve">57e3f5c529d2af11276b1529</t>
      </text>
    </comment>
    <comment authorId="0" ref="M31">
      <text>
        <t xml:space="preserve">57e3f5c529d2af11276b1529</t>
      </text>
    </comment>
    <comment authorId="0" ref="M32">
      <text>
        <t xml:space="preserve">57e3f5c529d2af11276b1529</t>
      </text>
    </comment>
    <comment authorId="0" ref="M33">
      <text>
        <t xml:space="preserve">57e3f5c529d2af11276b1529</t>
      </text>
    </comment>
    <comment authorId="0" ref="M34">
      <text>
        <t xml:space="preserve">57e3f5c529d2af11276b1529</t>
      </text>
    </comment>
    <comment authorId="0" ref="M35">
      <text>
        <t xml:space="preserve">57e3f5c529d2af11276b1529</t>
      </text>
    </comment>
    <comment authorId="0" ref="M36">
      <text>
        <t xml:space="preserve">57e3f5c529d2af11276b1529</t>
      </text>
    </comment>
    <comment authorId="0" ref="M37">
      <text>
        <t xml:space="preserve">57e3f5c529d2af11276b1529</t>
      </text>
    </comment>
    <comment authorId="0" ref="M38">
      <text>
        <t xml:space="preserve">57e3f5c529d2af11276b1529</t>
      </text>
    </comment>
    <comment authorId="0" ref="M39">
      <text>
        <t xml:space="preserve">57e3f5c529d2af11276b1529</t>
      </text>
    </comment>
    <comment authorId="0" ref="M40">
      <text>
        <t xml:space="preserve">57e3f5c529d2af11276b1529</t>
      </text>
    </comment>
    <comment authorId="0" ref="M41">
      <text>
        <t xml:space="preserve">57e3f5c529d2af11276b1529</t>
      </text>
    </comment>
    <comment authorId="0" ref="M42">
      <text>
        <t xml:space="preserve">57e3f5c529d2af11276b1529</t>
      </text>
    </comment>
    <comment authorId="0" ref="M43">
      <text>
        <t xml:space="preserve">57e3f5c529d2af11276b1529</t>
      </text>
    </comment>
    <comment authorId="0" ref="M44">
      <text>
        <t xml:space="preserve">57e3f5c529d2af11276b1529</t>
      </text>
    </comment>
    <comment authorId="0" ref="M45">
      <text>
        <t xml:space="preserve">57e3f5c529d2af11276b1529</t>
      </text>
    </comment>
    <comment authorId="0" ref="M46">
      <text>
        <t xml:space="preserve">57e3f5c529d2af11276b1529</t>
      </text>
    </comment>
    <comment authorId="0" ref="M47">
      <text>
        <t xml:space="preserve">57e3f5c529d2af11276b1529</t>
      </text>
    </comment>
    <comment authorId="0" ref="M48">
      <text>
        <t xml:space="preserve">57e3f5c529d2af11276b1529</t>
      </text>
    </comment>
    <comment authorId="0" ref="M49">
      <text>
        <t xml:space="preserve">57e3f5c529d2af11276b1529</t>
      </text>
    </comment>
    <comment authorId="0" ref="M50">
      <text>
        <t xml:space="preserve">57e3f5c529d2af11276b1529</t>
      </text>
    </comment>
    <comment authorId="0" ref="M51">
      <text>
        <t xml:space="preserve">57e3f5c529d2af11276b1529</t>
      </text>
    </comment>
    <comment authorId="0" ref="M52">
      <text>
        <t xml:space="preserve">57e3f5c529d2af11276b1529</t>
      </text>
    </comment>
    <comment authorId="0" ref="M53">
      <text>
        <t xml:space="preserve">57e3f5c529d2af11276b1529</t>
      </text>
    </comment>
    <comment authorId="0" ref="M54">
      <text>
        <t xml:space="preserve">57e3f5c529d2af11276b1529</t>
      </text>
    </comment>
    <comment authorId="0" ref="M55">
      <text>
        <t xml:space="preserve">57e3f5c529d2af11276b1529</t>
      </text>
    </comment>
    <comment authorId="0" ref="M56">
      <text>
        <t xml:space="preserve">57e3f5c529d2af11276b1529</t>
      </text>
    </comment>
    <comment authorId="0" ref="M57">
      <text>
        <t xml:space="preserve">57e3f5c529d2af11276b1529</t>
      </text>
    </comment>
    <comment authorId="0" ref="M58">
      <text>
        <t xml:space="preserve">57e3f5c529d2af11276b1529</t>
      </text>
    </comment>
    <comment authorId="0" ref="M59">
      <text>
        <t xml:space="preserve">57e3f5c529d2af11276b1529</t>
      </text>
    </comment>
    <comment authorId="0" ref="M60">
      <text>
        <t xml:space="preserve">57e3f5c529d2af11276b1529</t>
      </text>
    </comment>
    <comment authorId="0" ref="M61">
      <text>
        <t xml:space="preserve">57e3f5c529d2af11276b1529</t>
      </text>
    </comment>
    <comment authorId="0" ref="M62">
      <text>
        <t xml:space="preserve">57e3f5c529d2af11276b1529</t>
      </text>
    </comment>
    <comment authorId="0" ref="M63">
      <text>
        <t xml:space="preserve">57e3f5c529d2af11276b1529</t>
      </text>
    </comment>
    <comment authorId="0" ref="M64">
      <text>
        <t xml:space="preserve">57e3f5c529d2af11276b1529</t>
      </text>
    </comment>
    <comment authorId="0" ref="M65">
      <text>
        <t xml:space="preserve">57e3f5c529d2af11276b1529</t>
      </text>
    </comment>
    <comment authorId="0" ref="M66">
      <text>
        <t xml:space="preserve">57e3f5c529d2af11276b1529</t>
      </text>
    </comment>
    <comment authorId="0" ref="M67">
      <text>
        <t xml:space="preserve">57e3f5c529d2af11276b1529</t>
      </text>
    </comment>
    <comment authorId="0" ref="M68">
      <text>
        <t xml:space="preserve">57e3f5c529d2af11276b1529</t>
      </text>
    </comment>
    <comment authorId="0" ref="M69">
      <text>
        <t xml:space="preserve">57e3f5c529d2af11276b1529</t>
      </text>
    </comment>
    <comment authorId="0" ref="M70">
      <text>
        <t xml:space="preserve">57e3f5c529d2af11276b1529</t>
      </text>
    </comment>
    <comment authorId="0" ref="M71">
      <text>
        <t xml:space="preserve">57e3f5c529d2af11276b1529</t>
      </text>
    </comment>
    <comment authorId="0" ref="M72">
      <text>
        <t xml:space="preserve">57e3f5c529d2af11276b1529</t>
      </text>
    </comment>
    <comment authorId="0" ref="M73">
      <text>
        <t xml:space="preserve">57e3f5c529d2af11276b1529</t>
      </text>
    </comment>
    <comment authorId="0" ref="M74">
      <text>
        <t xml:space="preserve">57e3f5c529d2af11276b1529</t>
      </text>
    </comment>
    <comment authorId="0" ref="M75">
      <text>
        <t xml:space="preserve">57e3f5c529d2af11276b1529</t>
      </text>
    </comment>
    <comment authorId="0" ref="M76">
      <text>
        <t xml:space="preserve">57e3f5c529d2af11276b1529</t>
      </text>
    </comment>
    <comment authorId="0" ref="M77">
      <text>
        <t xml:space="preserve">57e3f5c529d2af11276b1529</t>
      </text>
    </comment>
    <comment authorId="0" ref="M78">
      <text>
        <t xml:space="preserve">57e3f5c529d2af11276b1529</t>
      </text>
    </comment>
    <comment authorId="0" ref="M79">
      <text>
        <t xml:space="preserve">57e3f5c529d2af11276b1529</t>
      </text>
    </comment>
    <comment authorId="0" ref="M80">
      <text>
        <t xml:space="preserve">57e3f5c529d2af11276b1529</t>
      </text>
    </comment>
    <comment authorId="0" ref="M81">
      <text>
        <t xml:space="preserve">57e3f5c529d2af11276b1529</t>
      </text>
    </comment>
  </commentList>
</comments>
</file>

<file path=xl/comments2.xml><?xml version="1.0" encoding="utf-8"?>
<comments xmlns:r="http://schemas.openxmlformats.org/officeDocument/2006/relationships" xmlns="http://schemas.openxmlformats.org/spreadsheetml/2006/main">
  <authors>
    <author/>
  </authors>
  <commentList>
    <comment authorId="0" ref="G4">
      <text>
        <t xml:space="preserve">Dec 04, 2016 at 01:42:04 PM UTC</t>
      </text>
    </comment>
  </commentList>
</comments>
</file>

<file path=xl/comments3.xml><?xml version="1.0" encoding="utf-8"?>
<comments xmlns:r="http://schemas.openxmlformats.org/officeDocument/2006/relationships" xmlns="http://schemas.openxmlformats.org/spreadsheetml/2006/main">
  <authors>
    <author/>
  </authors>
  <commentList>
    <comment authorId="0" ref="F4">
      <text>
        <t xml:space="preserve">Dec 04, 2016 at 01:42:04 PM UTC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284343ba7fa12e797ade2e9a</t>
      </text>
    </comment>
    <comment authorId="0" ref="A2">
      <text>
        <t xml:space="preserve">8aa21473fbd1e721e7abe465</t>
      </text>
    </comment>
    <comment authorId="0" ref="B2">
      <text>
        <t xml:space="preserve">Description: 
Created by: Marcus Wu
Created at: Feb 07, 2016 at 11:20:20 PM UTC
Modified by: Marcus Wu
Modified at: Dec 04, 2016 at 08:41:50 PM UTC</t>
      </text>
    </comment>
    <comment authorId="0" ref="A3">
      <text>
        <t xml:space="preserve">1d36b0900aa36e2fa23783b6</t>
      </text>
    </comment>
    <comment authorId="0" ref="G4">
      <text>
        <t xml:space="preserve">Dec 04, 2016 at 01:42:04 PM UTC</t>
      </text>
    </comment>
    <comment authorId="0" ref="L10">
      <text>
        <t xml:space="preserve">284343ba7fa12e797ade2e9a</t>
      </text>
    </comment>
  </commentList>
</comments>
</file>

<file path=xl/sharedStrings.xml><?xml version="1.0" encoding="utf-8"?>
<sst xmlns="http://schemas.openxmlformats.org/spreadsheetml/2006/main" count="790" uniqueCount="355">
  <si>
    <t>Document:</t>
  </si>
  <si>
    <t>Curta 3x FDM tools</t>
  </si>
  <si>
    <t>Curta 3x FDM assembly tools</t>
  </si>
  <si>
    <t>Curta Type I - 3x FDM</t>
  </si>
  <si>
    <t>Description</t>
  </si>
  <si>
    <t>State:</t>
  </si>
  <si>
    <t>&lt;USED FOR METADATA UPDATE&gt;</t>
  </si>
  <si>
    <t>IN_PROGRESS</t>
  </si>
  <si>
    <t>BOM Type:</t>
  </si>
  <si>
    <t>Workspace:</t>
  </si>
  <si>
    <t>Main</t>
  </si>
  <si>
    <t>Workspace</t>
  </si>
  <si>
    <t>BOM of Assembly:</t>
  </si>
  <si>
    <t>Curta Assembly</t>
  </si>
  <si>
    <t>Created:</t>
  </si>
  <si>
    <t>Part number:</t>
  </si>
  <si>
    <t>ITEM</t>
  </si>
  <si>
    <t>Revision:</t>
  </si>
  <si>
    <t>NAME</t>
  </si>
  <si>
    <t>DESCRIPTION</t>
  </si>
  <si>
    <t>QTY</t>
  </si>
  <si>
    <t>LINK</t>
  </si>
  <si>
    <t>FILE NAME</t>
  </si>
  <si>
    <t>PART NUMBER</t>
  </si>
  <si>
    <t>REVISION</t>
  </si>
  <si>
    <t>STATE</t>
  </si>
  <si>
    <t>PART_ID</t>
  </si>
  <si>
    <t>ELEMENT_ID</t>
  </si>
  <si>
    <t>W_OR_V</t>
  </si>
  <si>
    <t>WS_VER_ID</t>
  </si>
  <si>
    <t>DOCUMENT_ID</t>
  </si>
  <si>
    <t>M5 hex head 10mm</t>
  </si>
  <si>
    <t>selector shaft bottom</t>
  </si>
  <si>
    <t>3D Printer</t>
  </si>
  <si>
    <t>Selector_shaft_-_selector_shaft_bottom.stl</t>
  </si>
  <si>
    <t>0.4mm nozzle, min 160x160x170mm build volume</t>
  </si>
  <si>
    <t>Set of needle files</t>
  </si>
  <si>
    <t>Sandpaper</t>
  </si>
  <si>
    <t>80, 120, 220, 320, 400, 600 grit based on finish desired</t>
  </si>
  <si>
    <t>Drill</t>
  </si>
  <si>
    <t>optional -- metric bits would be helpful (I didn't have them)</t>
  </si>
  <si>
    <t>Print upright with 0.1mm layer height if you can at 100% infill</t>
  </si>
  <si>
    <t>for zero positioning lever roller and for anti-rotation plate</t>
  </si>
  <si>
    <t>Screwdriver</t>
  </si>
  <si>
    <t>Philips</t>
  </si>
  <si>
    <t>Plastic safe lubricant</t>
  </si>
  <si>
    <t>I used a Teflon (PTFE) dry lubricant -- easy application; no mess</t>
  </si>
  <si>
    <t>PENDING</t>
  </si>
  <si>
    <t>Cyanoacrylate glue</t>
  </si>
  <si>
    <t>M5 hex head 20mm</t>
  </si>
  <si>
    <t>JwD</t>
  </si>
  <si>
    <t>for anti-reversal pawl</t>
  </si>
  <si>
    <t>5bf82aa7e5eea7decccc0dd1</t>
  </si>
  <si>
    <t>w</t>
  </si>
  <si>
    <t>eafe4a700fe87f2b71bc3d31</t>
  </si>
  <si>
    <t>57e3f5c529d2af11276b1529</t>
  </si>
  <si>
    <t>selector shaft top</t>
  </si>
  <si>
    <t>Blue thread lock</t>
  </si>
  <si>
    <t>M5 hex head 30mm</t>
  </si>
  <si>
    <t>optional</t>
  </si>
  <si>
    <t>for zero positioning lever attachment</t>
  </si>
  <si>
    <t>selector_shaft_top.stl</t>
  </si>
  <si>
    <t>Needle-nose pliers</t>
  </si>
  <si>
    <t>M5 nut</t>
  </si>
  <si>
    <t>Print upright with 0.1mm layer height if you can at 100% infill. Support needed. I used 25% support infill percentage with no dense support layers in Simplify3D</t>
  </si>
  <si>
    <t>10061
10029</t>
  </si>
  <si>
    <t>M4 Philips 10mm</t>
  </si>
  <si>
    <t>for selector shaft retaining plates
for blocking position marker entry points (black color to match Curta paint)</t>
  </si>
  <si>
    <t>Hobby knife</t>
  </si>
  <si>
    <t>Metric tap &amp; die set</t>
  </si>
  <si>
    <t>M4 hex head 16mm</t>
  </si>
  <si>
    <t>around upper casting to hold carry levers</t>
  </si>
  <si>
    <t>crank handle pin screw</t>
  </si>
  <si>
    <t>crank_handle_pin_screw_-_crank_handle_pin_screw.stl</t>
  </si>
  <si>
    <t>100% infill, 0.1mm layer height. File sides relatively smooth and thread with M4 die. May need to reverse the die to get full thread coverage.</t>
  </si>
  <si>
    <t>carry lever springs</t>
  </si>
  <si>
    <t>Use 3D printed tool and 0.6mm diameter music wire</t>
  </si>
  <si>
    <t>JHD</t>
  </si>
  <si>
    <t>da5b0887c18f4051baaa7d9e</t>
  </si>
  <si>
    <t>Digital calipers</t>
  </si>
  <si>
    <t>selector shaft bearing</t>
  </si>
  <si>
    <t>selector_shaft_bearing_-_selector_shaft_bearing.stl</t>
  </si>
  <si>
    <t>100% infill at 0.1mm layer height</t>
  </si>
  <si>
    <t>9e2e53bb6dbb14b326d7f049</t>
  </si>
  <si>
    <t>crank handle</t>
  </si>
  <si>
    <t>crank_handle_-_crank_handle.stl</t>
  </si>
  <si>
    <t>30% infill at 0.1mm layer height</t>
  </si>
  <si>
    <t>ed7d3835c56d466c7c0817cc</t>
  </si>
  <si>
    <t>double transmission gear</t>
  </si>
  <si>
    <t>M4 nuts</t>
  </si>
  <si>
    <t>support columns and reversing lever</t>
  </si>
  <si>
    <t>10219_-_410002.stl</t>
  </si>
  <si>
    <t>80% infill at 0.1mm layer height.</t>
  </si>
  <si>
    <t>5mm ball</t>
  </si>
  <si>
    <t>selector knob and reversing lever ball</t>
  </si>
  <si>
    <t>standard transmission gear</t>
  </si>
  <si>
    <t>10230_-_410008.stl</t>
  </si>
  <si>
    <t>selector knob springs</t>
  </si>
  <si>
    <t>selector knob and reversing lever springs
These pens have a spring you can cut in half and get two springs from each pen</t>
  </si>
  <si>
    <t>lockout</t>
  </si>
  <si>
    <t>10221.stl</t>
  </si>
  <si>
    <t>M3 phillips pan head 10mm</t>
  </si>
  <si>
    <t>carriage ring -- used for low profile head
secures transmission shaft cover ring -- used for small diameter head</t>
  </si>
  <si>
    <t>triple transmission gear</t>
  </si>
  <si>
    <t>10218.stl</t>
  </si>
  <si>
    <t>tall lockout</t>
  </si>
  <si>
    <t>10222.stl</t>
  </si>
  <si>
    <t>6mm ball bearing</t>
  </si>
  <si>
    <t>Prevents extra rotation of transmission shafts
Also used to prevent lifting the carriage during an operation</t>
  </si>
  <si>
    <t>lockout with transmission gear</t>
  </si>
  <si>
    <t>10220_-_410003.stl</t>
  </si>
  <si>
    <t>counter sleeve nut</t>
  </si>
  <si>
    <t>counter_sleeve_nut_-_counter_sleeve_nut.stl</t>
  </si>
  <si>
    <t>33a16714fd71fca502eea54d</t>
  </si>
  <si>
    <t>position marker spring</t>
  </si>
  <si>
    <t>0.4x3x5mm spring placed under position markers -- used with ball below</t>
  </si>
  <si>
    <t>main shaft bottom or step drum lower</t>
  </si>
  <si>
    <t>One of main_shaft_-_main_shaft_bottom.stl or Step_Drum_lower.stl</t>
  </si>
  <si>
    <t>20% infill at 0.2mm layer height</t>
  </si>
  <si>
    <t>JkD</t>
  </si>
  <si>
    <t>5ae08684b85f456fe582a1f9</t>
  </si>
  <si>
    <t>counter body</t>
  </si>
  <si>
    <t>counter_body_-_counter_body.stl</t>
  </si>
  <si>
    <t>04ebb7401c8b94624fef60e9</t>
  </si>
  <si>
    <t>counter body stop pin</t>
  </si>
  <si>
    <t>counter_body_pin_-_counter_body_stop_pin.stl</t>
  </si>
  <si>
    <t>3mm position marker ball</t>
  </si>
  <si>
    <t>Printed horizontally. 100% infill at 0.1mm layer height</t>
  </si>
  <si>
    <t>facilitates smooth movement of position markers</t>
  </si>
  <si>
    <t>JLD</t>
  </si>
  <si>
    <t>3afc4f6455eef5d3e8a9d565</t>
  </si>
  <si>
    <t>counter body spider spring pin</t>
  </si>
  <si>
    <t>counter_body_pin_-_counter_body_pin.stl</t>
  </si>
  <si>
    <t>Printed horizontally with support. 100% infill at 0.1mm layer height</t>
  </si>
  <si>
    <t>spring for clearing ring stop pin</t>
  </si>
  <si>
    <t>0.6x5x20mm spring raises stop pin when clearing ring is in home position</t>
  </si>
  <si>
    <t>spider spring</t>
  </si>
  <si>
    <t>spider_spring_-_spider_spring.stl</t>
  </si>
  <si>
    <t>3D Printed Tools</t>
  </si>
  <si>
    <t>d60958503fcfa689d2dea071</t>
  </si>
  <si>
    <t>crank collar</t>
  </si>
  <si>
    <t>crank_collar_-_crank_collar.stl</t>
  </si>
  <si>
    <t>9b2f371a12b80bba711078f3</t>
  </si>
  <si>
    <t>5mm Philips flat head 60mm</t>
  </si>
  <si>
    <t>secures base cap</t>
  </si>
  <si>
    <t>setting axle holding plate</t>
  </si>
  <si>
    <t>setting_axle_holding_plate_-_setting_axle_holding_plate.stl</t>
  </si>
  <si>
    <t>100% infill at 0.2mm layer height</t>
  </si>
  <si>
    <t>03d14b6f29383beec66f127d</t>
  </si>
  <si>
    <t>Assembly 1</t>
  </si>
  <si>
    <t>upper reversing lever spacer</t>
  </si>
  <si>
    <t>reversing_lever_spacers_-_upper_reversing_lever_spacer.stl</t>
  </si>
  <si>
    <t>JID</t>
  </si>
  <si>
    <t>c04f35ee963f7f22615bec92</t>
  </si>
  <si>
    <t>torsion spring for zero positioning lever</t>
  </si>
  <si>
    <t>lower reversing lever spacer</t>
  </si>
  <si>
    <t>Use 3/8" drill bit and 0.6mm diameter music wire (same as above -- order just one)</t>
  </si>
  <si>
    <t>reversing_lever_spacers_-_lower_reversing_lever_spacer.stl</t>
  </si>
  <si>
    <t>reversing lever</t>
  </si>
  <si>
    <t>torsion spring for anti-reversal pawl</t>
  </si>
  <si>
    <t>Reversing_Lever.stl</t>
  </si>
  <si>
    <t>Use 3/8" drill bit with masking tape and 1.1mm diameter music wire</t>
  </si>
  <si>
    <t>20% infill at 0.1mm layer height with support. I used 25% support infill percentage with no dense support layers in Simplify3D</t>
  </si>
  <si>
    <t>reversing shaft</t>
  </si>
  <si>
    <t>reversing_shaft_-_reversing_shaft.stl</t>
  </si>
  <si>
    <t>afcb9c260dbb756e52caac28</t>
  </si>
  <si>
    <t>clearing ring</t>
  </si>
  <si>
    <t>clearing_ring_-_clearing_ring.stl</t>
  </si>
  <si>
    <t>40% infill at 0.1mm layer height</t>
  </si>
  <si>
    <t>ecf669a7dae3664df7dde3a6</t>
  </si>
  <si>
    <t>upper carriage spring</t>
  </si>
  <si>
    <t>1.8x28x40mm spring adds downwards pressure of carriage onto Curta base</t>
  </si>
  <si>
    <t>zero positioning disc roller</t>
  </si>
  <si>
    <t>zero_positioning_disc_-_zero_positioning_disc_roller.stl</t>
  </si>
  <si>
    <t>2fe5883a136ebb4a0b8c6d91</t>
  </si>
  <si>
    <t>carry lever spring tool</t>
  </si>
  <si>
    <t>frame support</t>
  </si>
  <si>
    <t>frame_support_-_frame_support.stl</t>
  </si>
  <si>
    <t>40% infill at 0.1mm layer height. I printed these horizontally with support in order to make them stronger. If you can't get these done horizontally, I recommend 100% infill. Also, the ends need to be threaded with an M5 die. If you print vertically, you will still need support and you will need to file down the parts that need to be threaded to avoid them splitting / delaminating at the layers.</t>
  </si>
  <si>
    <t>fe90ca1c33c54c1b980c673c</t>
  </si>
  <si>
    <t>zero positioning disc</t>
  </si>
  <si>
    <t>zero_positioning_disc_-_zero_positioning_disc.stl</t>
  </si>
  <si>
    <t>20% infill at 0.2mm layer height with lots of support.</t>
  </si>
  <si>
    <t>e26af3e637d3b1da3015146e</t>
  </si>
  <si>
    <t>ones results transmission shaft</t>
  </si>
  <si>
    <t>10208.stl</t>
  </si>
  <si>
    <t>80% at 0.2mm layer height. support at 27% infill.</t>
  </si>
  <si>
    <t>ones turns transmission shaft</t>
  </si>
  <si>
    <t>10216.stl</t>
  </si>
  <si>
    <t>transmission shaft</t>
  </si>
  <si>
    <t>10207.stl</t>
  </si>
  <si>
    <t>32299fa43012cb48f2e8708e</t>
  </si>
  <si>
    <t>8aa21473fbd1e721e7abe465</t>
  </si>
  <si>
    <t>9,10,11 digits transmission shaft</t>
  </si>
  <si>
    <t>10209.stl</t>
  </si>
  <si>
    <t>284343ba7fa12e797ade2e9a</t>
  </si>
  <si>
    <t>main crank thrust collar</t>
  </si>
  <si>
    <t>main_crank_thrust_collar_-_main_crank_thrust_collar.stl</t>
  </si>
  <si>
    <t>tens bell</t>
  </si>
  <si>
    <t>tens_bell.stl</t>
  </si>
  <si>
    <t>30% infill at 0.2mm layer height. support at 20% infill. Support will be difficult to remove from inside the tens bell. Don't worry too much about that -- the outside edges matter the most.</t>
  </si>
  <si>
    <t>10009
10100
10101
10102
10103
10104
10105
10106
10107
10120</t>
  </si>
  <si>
    <t>crank collar spacer ring</t>
  </si>
  <si>
    <t>crank_collar_spacer_ring.stl</t>
  </si>
  <si>
    <t>ac2d2644427842ad488967eb</t>
  </si>
  <si>
    <t>main crank spring sleeve</t>
  </si>
  <si>
    <t>main_crank_spring_sleeve_-_main_crank_spring_sleeve.stl</t>
  </si>
  <si>
    <t>d0ac5359bb923f54f697c25c</t>
  </si>
  <si>
    <t>upper housing</t>
  </si>
  <si>
    <t>upper_housing_-_upper_housing.stl</t>
  </si>
  <si>
    <t>40% infill at 0.1mm layer height. Support at 25% infill</t>
  </si>
  <si>
    <t>f1e5e18535312417d6894ed1</t>
  </si>
  <si>
    <t>tens slider for results</t>
  </si>
  <si>
    <t>tens_carry_levers_-_tens_slider_for_results.stl</t>
  </si>
  <si>
    <t>100% infill at 0.1mm layer height. Support at 80% infill. Print upright. If your bed travels on the y-axis, orient them so their long edge is along the y-axis</t>
  </si>
  <si>
    <t>913f1239a7e49948ae87f11a</t>
  </si>
  <si>
    <t>tens slider for turns counter</t>
  </si>
  <si>
    <t>tens_carry_levers_-_tens_slider_for_turns_counter.stl</t>
  </si>
  <si>
    <t>JaD</t>
  </si>
  <si>
    <t>tens bell c-clip</t>
  </si>
  <si>
    <t>tens_bell_c-clip_-_tens_bell_c-clip.stl</t>
  </si>
  <si>
    <t>40% infill at 0.2mm layer height</t>
  </si>
  <si>
    <t>f3cf886338e5f049afa23a20</t>
  </si>
  <si>
    <t>tens bell spring</t>
  </si>
  <si>
    <t>tens_bell_spring_-_tens_bell_spring.stl</t>
  </si>
  <si>
    <t>100% infill at 0.1mm layer height and 30% support infill</t>
  </si>
  <si>
    <t>JJD</t>
  </si>
  <si>
    <t>5bfa323f833ab80281b52627</t>
  </si>
  <si>
    <t>clearing cap tooth segment spacer</t>
  </si>
  <si>
    <t>clearing_cap_teeth_-_clearing_cap_tooth_segment_spacer.stl</t>
  </si>
  <si>
    <t>JKD</t>
  </si>
  <si>
    <t>22488dfb559463539843dbb8</t>
  </si>
  <si>
    <t>clearing cap teeth</t>
  </si>
  <si>
    <t>clearing_cap_teeth_-_clearing_cap_teeth.stl</t>
  </si>
  <si>
    <t>results dial type 2</t>
  </si>
  <si>
    <t>results_dial_-_results_dial_type_2.stl</t>
  </si>
  <si>
    <t>40% infill at 0.1mm layer height and 18% support infill</t>
  </si>
  <si>
    <t>JQH</t>
  </si>
  <si>
    <t>03225272db9ec3f97dd50436</t>
  </si>
  <si>
    <t>results dial type 1</t>
  </si>
  <si>
    <t>results_dial_-_results_dial_type_1.stl</t>
  </si>
  <si>
    <t>step drum or step drum upper</t>
  </si>
  <si>
    <t>One of Main_Axle_and_Step_Drum.stl or Step_Drum_upper.stl</t>
  </si>
  <si>
    <t>30% infill at 0.2mm layer height until 80.88mm for step drum or 16mm for step drum upper and then 100% infill from there on up. 30% support infill</t>
  </si>
  <si>
    <t>10001
10003
10072
10076
10078
10079
10080
10081
10082
10083
10084
10087
10090
10091
10096
10119</t>
  </si>
  <si>
    <t>2f2c8ea51a303bfd0741da2b</t>
  </si>
  <si>
    <t>counter ring washer</t>
  </si>
  <si>
    <t>counter_ring_washer_-_counter_ring_washer.stl</t>
  </si>
  <si>
    <t>da96c979d5736d036b30d732</t>
  </si>
  <si>
    <t>clearing cover</t>
  </si>
  <si>
    <t>clearing_cover_-_clearing_cover.stl</t>
  </si>
  <si>
    <t>40% infill at 0.1mm layer height and 25% support infill.</t>
  </si>
  <si>
    <t>57cab7e580a9ca01451ba522</t>
  </si>
  <si>
    <t>retaining ring for tens bell</t>
  </si>
  <si>
    <t>retaining_ring_for_tens_bell_-_retaining_ring_for_tens_bell.stl</t>
  </si>
  <si>
    <t>4af2a27d2b9374dc5812cb3e</t>
  </si>
  <si>
    <t>antireversal plate</t>
  </si>
  <si>
    <t>antireversal_plate_-_antireversal_plate.stl</t>
  </si>
  <si>
    <t>94f2489d81f23ac6b3dba10f</t>
  </si>
  <si>
    <t>base plate</t>
  </si>
  <si>
    <t>base_plate_-_base_plate.stl</t>
  </si>
  <si>
    <t>0bf2c96b3760de80b6a4edb9</t>
  </si>
  <si>
    <t>spring sleeve clip</t>
  </si>
  <si>
    <t>spring_sleeve_clip_-_spring_sleeve_clip.stl</t>
  </si>
  <si>
    <t>84f4e0263ddc9926c6073aa1</t>
  </si>
  <si>
    <t>lower housing</t>
  </si>
  <si>
    <t>Lower_Housing.stl</t>
  </si>
  <si>
    <t>30% infill at 0.1mm layer height and 30% support infill</t>
  </si>
  <si>
    <t>e5492870afc690232f1d644b</t>
  </si>
  <si>
    <t>clearing stop pin sleeve</t>
  </si>
  <si>
    <t>clearing_stop_pin_sleeve_-_clearing_stop_pin_sleeve.stl</t>
  </si>
  <si>
    <t>f514cef502c14c98f58f1dc2</t>
  </si>
  <si>
    <t>Spring clip for transmission axle</t>
  </si>
  <si>
    <t>Spring_clip_for_transmission_axle_-_Spring_clip_for_transmission_axle.stl</t>
  </si>
  <si>
    <r>
      <rPr>
        <color rgb="FFFF0000"/>
      </rPr>
      <t xml:space="preserve">Don't print this -- Use clear fingernail polish to hold fixed transmission gears in place
</t>
    </r>
    <r>
      <t>100% infill at 0.1mm layer height</t>
    </r>
  </si>
  <si>
    <t>da8a68483c2fb83842970ffa</t>
  </si>
  <si>
    <t>digits cover</t>
  </si>
  <si>
    <t>digits_cover_-_digits_cover.stl</t>
  </si>
  <si>
    <t>30% infill at 0.1mm layer height and 25% support infill</t>
  </si>
  <si>
    <t>b8d14e555254b94d29c6fafa</t>
  </si>
  <si>
    <t>main body</t>
  </si>
  <si>
    <t>main_body_-_main_body.stl</t>
  </si>
  <si>
    <t>30% infill at 0.2mm layer height and 25% support infill</t>
  </si>
  <si>
    <t>694b887fe6e76641ef9d9444</t>
  </si>
  <si>
    <t>bearing plate</t>
  </si>
  <si>
    <t>bearing_plate_-_bearing_plate.stl</t>
  </si>
  <si>
    <t>20% infill at 0.2mm layer height and 18% support infill</t>
  </si>
  <si>
    <t>423b61f344b561a45c29dd99</t>
  </si>
  <si>
    <t>clearing ring rivet</t>
  </si>
  <si>
    <t>clearing_ring_rivet_-_clearing_ring_rivet.stl</t>
  </si>
  <si>
    <t>67e80cf8c84910ddd4012f0f</t>
  </si>
  <si>
    <t>cover ring</t>
  </si>
  <si>
    <t>cover_ring_-_cover_ring.stl</t>
  </si>
  <si>
    <t>30% infill at 0.2mm layer height</t>
  </si>
  <si>
    <t>ea20768cf761b5814756960f</t>
  </si>
  <si>
    <t>number roll carry pin half</t>
  </si>
  <si>
    <t>number_roll_carry_pins_-_number_roll_carry_pin_half.stl</t>
  </si>
  <si>
    <t>100% infill at 0.1mm layer height printed horizontally</t>
  </si>
  <si>
    <t>ea0b79ea419131d0a895abec</t>
  </si>
  <si>
    <t>number roll carry pin full</t>
  </si>
  <si>
    <t>number_roll_carry_pins_-_number_roll_carry_pin_full.stl</t>
  </si>
  <si>
    <t>main crank</t>
  </si>
  <si>
    <t>main_crank_-_main_crank.stl</t>
  </si>
  <si>
    <t>30% infill at 0.1mm layer height and 18% support infill</t>
  </si>
  <si>
    <t>10242 with 10022</t>
  </si>
  <si>
    <t>587aa4ad81a6c43c6b25d29d</t>
  </si>
  <si>
    <t>digit selector screw</t>
  </si>
  <si>
    <t>digit_selector_screw_-_digit_selector_screw.stl</t>
  </si>
  <si>
    <t>100% infill at 0.1mm layer height and threaded with an M4 die. File the part that will be threaded before threading to prevent splitting along layers</t>
  </si>
  <si>
    <t>a648ba96976011db1c5b2e8a</t>
  </si>
  <si>
    <t>upper outer sleeve</t>
  </si>
  <si>
    <t>upper_outer_sleeve_-_upper_outer_sleeve.stl</t>
  </si>
  <si>
    <t>51cc412974bfcba41355a30f</t>
  </si>
  <si>
    <t>selector knob</t>
  </si>
  <si>
    <t>selector_knob_-_selector_knob.stl</t>
  </si>
  <si>
    <t>30% infill at 0.1mm layer height and 28% support infill</t>
  </si>
  <si>
    <t>8d72c2b65f43d9c2bc5808b9</t>
  </si>
  <si>
    <t>reverse rotation prevention pawl</t>
  </si>
  <si>
    <t>zero_positioning_disc_parts_-_reverse_rotation_prevention_pawl.stl</t>
  </si>
  <si>
    <t>22d7b185d6865c3582353504</t>
  </si>
  <si>
    <t>zero positioning lever</t>
  </si>
  <si>
    <t>zero_positioning_disc_parts_-_zero_positioning_lever.stl</t>
  </si>
  <si>
    <t>JPD</t>
  </si>
  <si>
    <t>tens slide bearing</t>
  </si>
  <si>
    <t>tens_slide_bearing_-_tens_slide_bearing.stl</t>
  </si>
  <si>
    <t>100% infill at 0.1mm layer height and support</t>
  </si>
  <si>
    <t>e0a683564c48485246c2a743</t>
  </si>
  <si>
    <t>position marker</t>
  </si>
  <si>
    <t>position_marker_-_position_marker.stl</t>
  </si>
  <si>
    <t>1caeacfddbc5755186bf76fe</t>
  </si>
  <si>
    <t>digits axle</t>
  </si>
  <si>
    <t>digits_axle_-_digits_axle.stl</t>
  </si>
  <si>
    <t>100% infill at 0.1mm layer height and 25% support infill</t>
  </si>
  <si>
    <t>192f35af034ad57f3e437ffb</t>
  </si>
  <si>
    <t>main axle pin for zero positioning disc</t>
  </si>
  <si>
    <t>main_axle_pin_for_zero_positioning_disc.stl</t>
  </si>
  <si>
    <t>JrD</t>
  </si>
  <si>
    <t>main axle pin for crank handle</t>
  </si>
  <si>
    <t>main_axle_pin_for_crank_handle.stl</t>
  </si>
  <si>
    <t>9682291eb26da129b6a8b2ee</t>
  </si>
  <si>
    <t>carriage pin</t>
  </si>
  <si>
    <t>carriage_pin.stl</t>
  </si>
  <si>
    <t>same as number roll carry pin full -- drilled hole
through knurled upper carriage and digits cover
at the appropriate size to place this.</t>
  </si>
  <si>
    <t>zero positioning plate securing spring</t>
  </si>
  <si>
    <t>zero_positioning_plate_securing_spring.stl</t>
  </si>
  <si>
    <t>crank pin</t>
  </si>
  <si>
    <t>crank_pin_-_crank_pin.stl</t>
  </si>
  <si>
    <t>Print horizontally at 100% infill at 0.1mm layer height with support</t>
  </si>
  <si>
    <t>zero positioning lever bolt sleeve</t>
  </si>
  <si>
    <t>zero_positioning_lever_bolt_sleeve.stl</t>
  </si>
  <si>
    <t>anti-reversal pawl bolt sleeve</t>
  </si>
  <si>
    <t>anti-reversal_pawl_bolt_sleeve.stl</t>
  </si>
  <si>
    <t>step drum pin</t>
  </si>
  <si>
    <t>step_drum_joining_pin.stl</t>
  </si>
  <si>
    <t>Print if printing step drum upper and lower. 100% infill at 0.2mm layer height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</si>
</sst>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font>
    <font/>
    <font>
      <b/>
      <u/>
      <color rgb="FFFFFFFF"/>
    </font>
    <font>
      <u/>
      <color rgb="FF0000FF"/>
    </font>
    <font>
      <u/>
      <color rgb="FF0000FF"/>
    </font>
    <font>
      <color rgb="FF000000"/>
      <name val="Arial"/>
    </font>
    <font>
      <color rgb="FF0000FF"/>
    </font>
    <font>
      <u/>
      <color rgb="FF0000FF"/>
    </font>
    <font>
      <u/>
      <color rgb="FF0000FF"/>
    </font>
    <font>
      <name val="Arial"/>
    </font>
    <font>
      <sz val="10.0"/>
      <name val="Arial"/>
    </font>
  </fonts>
  <fills count="8">
    <fill>
      <patternFill patternType="none"/>
    </fill>
    <fill>
      <patternFill patternType="lightGray"/>
    </fill>
    <fill>
      <patternFill patternType="solid">
        <fgColor rgb="FFCFDBE5"/>
        <bgColor rgb="FFCFDBE5"/>
      </patternFill>
    </fill>
    <fill>
      <patternFill patternType="solid">
        <fgColor rgb="FFE8E8E8"/>
        <bgColor rgb="FFE8E8E8"/>
      </patternFill>
    </fill>
    <fill>
      <patternFill patternType="solid">
        <fgColor rgb="FF1B5FAA"/>
        <bgColor rgb="FF1B5FAA"/>
      </patternFill>
    </fill>
    <fill>
      <patternFill patternType="solid">
        <fgColor rgb="FFFF0000"/>
        <bgColor rgb="FFFF0000"/>
      </patternFill>
    </fill>
    <fill>
      <patternFill patternType="solid">
        <fgColor rgb="FFB7B7B7"/>
        <bgColor rgb="FFB7B7B7"/>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border>
    <border>
      <right style="thin">
        <color rgb="FF000000"/>
      </right>
      <top style="thin">
        <color rgb="FF000000"/>
      </top>
    </border>
    <border>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3" fontId="2" numFmtId="0" xfId="0" applyAlignment="1" applyBorder="1" applyFill="1" applyFont="1">
      <alignment readingOrder="0"/>
    </xf>
    <xf borderId="3" fillId="0" fontId="2" numFmtId="0" xfId="0" applyBorder="1" applyFont="1"/>
    <xf borderId="0" fillId="0" fontId="2" numFmtId="0" xfId="0" applyAlignment="1" applyFont="1">
      <alignment shrinkToFit="0" wrapText="1"/>
    </xf>
    <xf borderId="2" fillId="0" fontId="2" numFmtId="0" xfId="0" applyBorder="1" applyFont="1"/>
    <xf borderId="0" fillId="4" fontId="3" numFmtId="0" xfId="0" applyAlignment="1" applyFill="1" applyFont="1">
      <alignment horizontal="center"/>
    </xf>
    <xf borderId="0" fillId="5" fontId="2" numFmtId="0" xfId="0" applyAlignment="1" applyFill="1" applyFont="1">
      <alignment horizontal="center" readingOrder="0"/>
    </xf>
    <xf borderId="1" fillId="2" fontId="1" numFmtId="0" xfId="0" applyAlignment="1" applyBorder="1" applyFont="1">
      <alignment horizontal="right" readingOrder="0"/>
    </xf>
    <xf borderId="1" fillId="3" fontId="2" numFmtId="0" xfId="0" applyAlignment="1" applyBorder="1" applyFont="1">
      <alignment horizontal="center" readingOrder="0"/>
    </xf>
    <xf borderId="2" fillId="0" fontId="2" numFmtId="0" xfId="0" applyAlignment="1" applyBorder="1" applyFont="1">
      <alignment readingOrder="0"/>
    </xf>
    <xf borderId="1" fillId="3" fontId="2" numFmtId="14" xfId="0" applyAlignment="1" applyBorder="1" applyFont="1" applyNumberFormat="1">
      <alignment horizontal="center" readingOrder="0"/>
    </xf>
    <xf borderId="0" fillId="0" fontId="2" numFmtId="0" xfId="0" applyFont="1"/>
    <xf borderId="1" fillId="2" fontId="1" numFmtId="0" xfId="0" applyAlignment="1" applyBorder="1" applyFont="1">
      <alignment horizontal="center" readingOrder="0"/>
    </xf>
    <xf borderId="1" fillId="2" fontId="1" numFmtId="0" xfId="0" applyAlignment="1" applyBorder="1" applyFont="1">
      <alignment horizontal="center" readingOrder="0" shrinkToFit="0" wrapText="1"/>
    </xf>
    <xf borderId="0" fillId="3" fontId="2" numFmtId="0" xfId="0" applyAlignment="1" applyFont="1">
      <alignment horizontal="center" readingOrder="0"/>
    </xf>
    <xf borderId="4" fillId="3" fontId="2" numFmtId="0" xfId="0" applyAlignment="1" applyBorder="1" applyFont="1">
      <alignment horizontal="center" readingOrder="0"/>
    </xf>
    <xf borderId="0" fillId="3" fontId="2" numFmtId="0" xfId="0" applyAlignment="1" applyFont="1">
      <alignment horizontal="center" readingOrder="0"/>
    </xf>
    <xf borderId="4" fillId="3" fontId="2" numFmtId="0" xfId="0" applyAlignment="1" applyBorder="1" applyFont="1">
      <alignment horizontal="center" readingOrder="0"/>
    </xf>
    <xf borderId="4" fillId="0" fontId="2" numFmtId="0" xfId="0" applyAlignment="1" applyBorder="1" applyFont="1">
      <alignment readingOrder="0"/>
    </xf>
    <xf borderId="0" fillId="0" fontId="2" numFmtId="0" xfId="0" applyAlignment="1" applyFont="1">
      <alignment readingOrder="0"/>
    </xf>
    <xf borderId="5" fillId="6" fontId="2" numFmtId="0" xfId="0" applyBorder="1" applyFill="1" applyFont="1"/>
    <xf borderId="5" fillId="0" fontId="4" numFmtId="0" xfId="0" applyBorder="1" applyFont="1"/>
    <xf borderId="4" fillId="0" fontId="2" numFmtId="0" xfId="0" applyAlignment="1" applyBorder="1" applyFont="1">
      <alignment readingOrder="0" shrinkToFit="0" wrapText="1"/>
    </xf>
    <xf borderId="4" fillId="0" fontId="2" numFmtId="0" xfId="0" applyAlignment="1" applyBorder="1" applyFont="1">
      <alignment horizontal="center" readingOrder="0"/>
    </xf>
    <xf borderId="4" fillId="0" fontId="2" numFmtId="0" xfId="0" applyAlignment="1" applyBorder="1" applyFont="1">
      <alignment horizontal="center"/>
    </xf>
    <xf borderId="5" fillId="7" fontId="5" numFmtId="0" xfId="0" applyBorder="1" applyFill="1" applyFont="1"/>
    <xf borderId="6" fillId="3" fontId="2" numFmtId="0" xfId="0" applyAlignment="1" applyBorder="1" applyFont="1">
      <alignment horizontal="center" readingOrder="0"/>
    </xf>
    <xf borderId="0" fillId="7" fontId="6"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horizontal="center"/>
    </xf>
    <xf borderId="5" fillId="3" fontId="2" numFmtId="0" xfId="0" applyAlignment="1" applyBorder="1" applyFont="1">
      <alignment horizontal="center" readingOrder="0"/>
    </xf>
    <xf borderId="0" fillId="0" fontId="2" numFmtId="0" xfId="0" applyAlignment="1" applyFont="1">
      <alignment readingOrder="0"/>
    </xf>
    <xf borderId="0" fillId="0" fontId="2" numFmtId="0" xfId="0" applyAlignment="1" applyFont="1">
      <alignment readingOrder="0" shrinkToFit="0" wrapText="1"/>
    </xf>
    <xf borderId="7" fillId="3" fontId="2" numFmtId="0" xfId="0" applyAlignment="1" applyBorder="1" applyFont="1">
      <alignment horizontal="center" readingOrder="0"/>
    </xf>
    <xf borderId="7" fillId="0" fontId="2" numFmtId="0" xfId="0" applyAlignment="1" applyBorder="1" applyFont="1">
      <alignment readingOrder="0"/>
    </xf>
    <xf borderId="7" fillId="0" fontId="2" numFmtId="0" xfId="0" applyBorder="1" applyFont="1"/>
    <xf borderId="5" fillId="0" fontId="7" numFmtId="0" xfId="0" applyAlignment="1" applyBorder="1" applyFont="1">
      <alignment horizontal="left" readingOrder="0"/>
    </xf>
    <xf borderId="8" fillId="0" fontId="8" numFmtId="0" xfId="0" applyBorder="1" applyFont="1"/>
    <xf borderId="0" fillId="0" fontId="2" numFmtId="0" xfId="0" applyAlignment="1" applyFont="1">
      <alignment horizontal="left" readingOrder="0"/>
    </xf>
    <xf borderId="5" fillId="0" fontId="9" numFmtId="0" xfId="0" applyAlignment="1" applyBorder="1" applyFont="1">
      <alignment readingOrder="0"/>
    </xf>
    <xf borderId="2" fillId="3" fontId="2" numFmtId="0" xfId="0" applyAlignment="1" applyBorder="1" applyFont="1">
      <alignment horizontal="center" readingOrder="0"/>
    </xf>
    <xf borderId="7" fillId="3" fontId="2" numFmtId="0" xfId="0" applyAlignment="1" applyBorder="1" applyFont="1">
      <alignment horizontal="center" readingOrder="0"/>
    </xf>
    <xf borderId="9" fillId="3" fontId="2" numFmtId="0" xfId="0" applyAlignment="1" applyBorder="1" applyFont="1">
      <alignment horizontal="center" readingOrder="0"/>
    </xf>
    <xf borderId="9" fillId="0" fontId="2" numFmtId="0" xfId="0" applyAlignment="1" applyBorder="1" applyFont="1">
      <alignment readingOrder="0"/>
    </xf>
    <xf borderId="9" fillId="0" fontId="2" numFmtId="0" xfId="0" applyAlignment="1" applyBorder="1" applyFont="1">
      <alignment/>
    </xf>
    <xf borderId="9" fillId="0" fontId="2" numFmtId="0" xfId="0" applyAlignment="1" applyBorder="1" applyFont="1">
      <alignment horizontal="center"/>
    </xf>
    <xf borderId="3" fillId="3" fontId="2" numFmtId="0" xfId="0" applyAlignment="1" applyBorder="1" applyFont="1">
      <alignment horizontal="center" readingOrder="0"/>
    </xf>
    <xf borderId="0" fillId="3" fontId="10" numFmtId="0" xfId="0" applyAlignment="1" applyFont="1">
      <alignment horizontal="center" readingOrder="0" vertical="bottom"/>
    </xf>
    <xf borderId="0" fillId="0" fontId="10" numFmtId="0" xfId="0" applyAlignment="1" applyFont="1">
      <alignment horizontal="left" readingOrder="0" vertical="bottom"/>
    </xf>
    <xf borderId="0" fillId="0" fontId="10" numFmtId="0" xfId="0" applyAlignment="1" applyFont="1">
      <alignment readingOrder="0" shrinkToFit="0" vertical="bottom" wrapText="1"/>
    </xf>
    <xf borderId="0" fillId="0" fontId="10" numFmtId="0" xfId="0" applyAlignment="1" applyFont="1">
      <alignment horizontal="center" vertical="bottom"/>
    </xf>
    <xf borderId="0" fillId="0" fontId="10" numFmtId="0" xfId="0" applyAlignment="1" applyFont="1">
      <alignment vertical="bottom"/>
    </xf>
    <xf borderId="5" fillId="3" fontId="10" numFmtId="0" xfId="0" applyAlignment="1" applyBorder="1" applyFont="1">
      <alignment horizontal="center" readingOrder="0" vertical="bottom"/>
    </xf>
    <xf borderId="0" fillId="7" fontId="6" numFmtId="0" xfId="0" applyAlignment="1" applyFont="1">
      <alignment readingOrder="0"/>
    </xf>
    <xf borderId="0" fillId="7" fontId="0" numFmtId="0" xfId="0" applyAlignment="1" applyFont="1">
      <alignment readingOrder="0"/>
    </xf>
    <xf borderId="7" fillId="0" fontId="2" numFmtId="0" xfId="0" applyAlignment="1" applyBorder="1" applyFont="1">
      <alignment readingOrder="0"/>
    </xf>
    <xf borderId="7" fillId="0" fontId="2" numFmtId="0" xfId="0" applyAlignment="1" applyBorder="1" applyFont="1">
      <alignment readingOrder="0" shrinkToFit="0" wrapText="1"/>
    </xf>
    <xf borderId="7" fillId="0" fontId="2" numFmtId="0" xfId="0" applyAlignment="1" applyBorder="1" applyFont="1">
      <alignment horizontal="center" readingOrder="0"/>
    </xf>
    <xf borderId="7" fillId="0" fontId="2" numFmtId="0" xfId="0" applyAlignment="1" applyBorder="1" applyFont="1">
      <alignment horizontal="center"/>
    </xf>
    <xf borderId="8" fillId="3" fontId="2" numFmtId="0" xfId="0" applyAlignment="1" applyBorder="1" applyFont="1">
      <alignment horizontal="center" readingOrder="0"/>
    </xf>
    <xf borderId="0" fillId="0" fontId="2" numFmtId="10" xfId="0" applyFont="1" applyNumberFormat="1"/>
    <xf borderId="0" fillId="7" fontId="0" numFmtId="0" xfId="0" applyAlignment="1" applyFont="1">
      <alignment horizontal="right"/>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7.29"/>
    <col customWidth="1" min="3" max="3" width="33.71"/>
    <col customWidth="1" min="4" max="4" width="58.0"/>
    <col customWidth="1" min="5" max="5" width="50.71"/>
    <col customWidth="1" min="6" max="6" width="16.57"/>
    <col customWidth="1" min="7" max="7" width="11.43"/>
    <col customWidth="1" min="8" max="8" width="18.0"/>
    <col customWidth="1" hidden="1" min="9" max="9" width="33.14"/>
    <col customWidth="1" hidden="1" min="10" max="10" width="27.57"/>
    <col customWidth="1" hidden="1" min="11" max="11" width="8.86"/>
    <col customWidth="1" hidden="1" min="12" max="12" width="26.29"/>
    <col customWidth="1" hidden="1" min="13" max="13" width="26.57"/>
  </cols>
  <sheetData>
    <row r="1">
      <c r="A1" s="1" t="s">
        <v>0</v>
      </c>
      <c r="B1" s="2" t="s">
        <v>3</v>
      </c>
      <c r="C1" s="3"/>
      <c r="D1" s="4"/>
      <c r="E1" s="4"/>
      <c r="H1" s="6" t="str">
        <f>HYPERLINK("https://cad.onshape.com/documents/57e3f5c529d2af11276b1529/w/eafe4a700fe87f2b71bc3d31/e/b65fd0687ae7649ead2f8927","Open in Onshape")</f>
        <v>Open in Onshape</v>
      </c>
      <c r="I1" s="7" t="s">
        <v>6</v>
      </c>
    </row>
    <row r="2">
      <c r="A2" s="1" t="s">
        <v>9</v>
      </c>
      <c r="B2" s="2" t="s">
        <v>10</v>
      </c>
      <c r="C2" s="3"/>
      <c r="D2" s="4"/>
      <c r="E2" s="4"/>
    </row>
    <row r="3">
      <c r="A3" s="1" t="s">
        <v>12</v>
      </c>
      <c r="B3" s="10" t="s">
        <v>13</v>
      </c>
      <c r="C3" s="3"/>
      <c r="D3" s="4"/>
      <c r="E3" s="4"/>
      <c r="G3" s="8" t="s">
        <v>8</v>
      </c>
      <c r="H3" s="9" t="s">
        <v>11</v>
      </c>
    </row>
    <row r="4">
      <c r="A4" s="1" t="s">
        <v>4</v>
      </c>
      <c r="B4" s="5"/>
      <c r="C4" s="3"/>
      <c r="D4" s="4"/>
      <c r="E4" s="4"/>
      <c r="G4" s="8" t="s">
        <v>14</v>
      </c>
      <c r="H4" s="11">
        <v>42706.392851041666</v>
      </c>
    </row>
    <row r="5">
      <c r="A5" s="1" t="s">
        <v>15</v>
      </c>
      <c r="B5" s="5"/>
      <c r="C5" s="3"/>
      <c r="D5" s="4"/>
      <c r="E5" s="4"/>
    </row>
    <row r="6">
      <c r="A6" s="1" t="s">
        <v>17</v>
      </c>
      <c r="B6" s="5"/>
      <c r="C6" s="3"/>
      <c r="D6" s="4"/>
      <c r="E6" s="4"/>
    </row>
    <row r="7">
      <c r="A7" s="1" t="s">
        <v>5</v>
      </c>
      <c r="B7" s="2" t="s">
        <v>7</v>
      </c>
      <c r="C7" s="3"/>
      <c r="D7" s="4"/>
      <c r="E7" s="4"/>
    </row>
    <row r="8">
      <c r="D8" s="4"/>
      <c r="E8" s="4"/>
    </row>
    <row r="9">
      <c r="A9" s="13" t="s">
        <v>16</v>
      </c>
      <c r="B9" s="13" t="s">
        <v>20</v>
      </c>
      <c r="C9" s="13" t="s">
        <v>18</v>
      </c>
      <c r="D9" s="13" t="s">
        <v>22</v>
      </c>
      <c r="E9" s="14" t="s">
        <v>19</v>
      </c>
      <c r="F9" s="13" t="s">
        <v>23</v>
      </c>
      <c r="G9" s="13" t="s">
        <v>24</v>
      </c>
      <c r="H9" s="13" t="s">
        <v>25</v>
      </c>
      <c r="I9" s="13" t="s">
        <v>26</v>
      </c>
      <c r="J9" s="13" t="s">
        <v>27</v>
      </c>
      <c r="K9" s="13" t="s">
        <v>28</v>
      </c>
      <c r="L9" s="13" t="s">
        <v>29</v>
      </c>
      <c r="M9" s="13" t="s">
        <v>30</v>
      </c>
    </row>
    <row r="10">
      <c r="A10" s="17">
        <f t="shared" ref="A10:A87" si="1">ROW(A10)-9</f>
        <v>1</v>
      </c>
      <c r="B10" s="18">
        <v>8.0</v>
      </c>
      <c r="C10" s="19" t="s">
        <v>32</v>
      </c>
      <c r="D10" s="23" t="s">
        <v>34</v>
      </c>
      <c r="E10" s="23" t="s">
        <v>41</v>
      </c>
      <c r="F10" s="24">
        <v>10061.0</v>
      </c>
      <c r="G10" s="25"/>
      <c r="H10" s="27" t="s">
        <v>47</v>
      </c>
      <c r="I10" s="17" t="s">
        <v>50</v>
      </c>
      <c r="J10" s="17" t="s">
        <v>52</v>
      </c>
      <c r="K10" s="17" t="s">
        <v>53</v>
      </c>
      <c r="L10" s="17" t="s">
        <v>54</v>
      </c>
      <c r="M10" s="17" t="s">
        <v>55</v>
      </c>
    </row>
    <row r="11">
      <c r="A11" s="17">
        <f t="shared" si="1"/>
        <v>2</v>
      </c>
      <c r="B11" s="15">
        <v>8.0</v>
      </c>
      <c r="C11" s="20" t="s">
        <v>56</v>
      </c>
      <c r="D11" s="28" t="s">
        <v>61</v>
      </c>
      <c r="E11" s="28" t="s">
        <v>64</v>
      </c>
      <c r="F11" s="29" t="s">
        <v>65</v>
      </c>
      <c r="G11" s="30"/>
      <c r="H11" s="31" t="s">
        <v>47</v>
      </c>
      <c r="I11" s="17"/>
      <c r="J11" s="17"/>
      <c r="K11" s="17" t="s">
        <v>53</v>
      </c>
      <c r="L11" s="17" t="s">
        <v>54</v>
      </c>
      <c r="M11" s="17" t="s">
        <v>55</v>
      </c>
    </row>
    <row r="12">
      <c r="A12" s="17">
        <f t="shared" si="1"/>
        <v>3</v>
      </c>
      <c r="B12" s="15">
        <v>1.0</v>
      </c>
      <c r="C12" s="20" t="s">
        <v>72</v>
      </c>
      <c r="D12" s="33" t="s">
        <v>73</v>
      </c>
      <c r="E12" s="33" t="s">
        <v>74</v>
      </c>
      <c r="F12" s="29">
        <v>10109.0</v>
      </c>
      <c r="G12" s="30"/>
      <c r="H12" s="31" t="s">
        <v>47</v>
      </c>
      <c r="I12" s="17" t="s">
        <v>77</v>
      </c>
      <c r="J12" s="17" t="s">
        <v>78</v>
      </c>
      <c r="K12" s="17" t="s">
        <v>53</v>
      </c>
      <c r="L12" s="17" t="s">
        <v>54</v>
      </c>
      <c r="M12" s="17" t="s">
        <v>55</v>
      </c>
    </row>
    <row r="13">
      <c r="A13" s="17">
        <f t="shared" si="1"/>
        <v>4</v>
      </c>
      <c r="B13" s="15">
        <v>8.0</v>
      </c>
      <c r="C13" s="20" t="s">
        <v>80</v>
      </c>
      <c r="D13" s="33" t="s">
        <v>81</v>
      </c>
      <c r="E13" s="33" t="s">
        <v>82</v>
      </c>
      <c r="F13" s="29">
        <v>10135.0</v>
      </c>
      <c r="G13" s="30"/>
      <c r="H13" s="31" t="s">
        <v>47</v>
      </c>
      <c r="I13" s="17" t="s">
        <v>77</v>
      </c>
      <c r="J13" s="17" t="s">
        <v>83</v>
      </c>
      <c r="K13" s="17" t="s">
        <v>53</v>
      </c>
      <c r="L13" s="17" t="s">
        <v>54</v>
      </c>
      <c r="M13" s="17" t="s">
        <v>55</v>
      </c>
    </row>
    <row r="14">
      <c r="A14" s="17">
        <f t="shared" si="1"/>
        <v>5</v>
      </c>
      <c r="B14" s="15">
        <v>1.0</v>
      </c>
      <c r="C14" s="20" t="s">
        <v>84</v>
      </c>
      <c r="D14" s="33" t="s">
        <v>85</v>
      </c>
      <c r="E14" s="33" t="s">
        <v>86</v>
      </c>
      <c r="F14" s="29">
        <v>10012.0</v>
      </c>
      <c r="G14" s="30"/>
      <c r="H14" s="31" t="s">
        <v>47</v>
      </c>
      <c r="I14" s="17" t="s">
        <v>77</v>
      </c>
      <c r="J14" s="17" t="s">
        <v>87</v>
      </c>
      <c r="K14" s="17" t="s">
        <v>53</v>
      </c>
      <c r="L14" s="17" t="s">
        <v>54</v>
      </c>
      <c r="M14" s="17" t="s">
        <v>55</v>
      </c>
    </row>
    <row r="15">
      <c r="A15" s="17">
        <f t="shared" si="1"/>
        <v>6</v>
      </c>
      <c r="B15" s="15">
        <v>1.0</v>
      </c>
      <c r="C15" s="39" t="s">
        <v>88</v>
      </c>
      <c r="D15" s="33" t="s">
        <v>91</v>
      </c>
      <c r="E15" s="33" t="s">
        <v>92</v>
      </c>
      <c r="F15" s="29">
        <v>10219.0</v>
      </c>
      <c r="G15" s="30"/>
      <c r="H15" s="31" t="s">
        <v>47</v>
      </c>
      <c r="I15" s="17"/>
      <c r="J15" s="17"/>
      <c r="K15" s="17" t="s">
        <v>53</v>
      </c>
      <c r="L15" s="17" t="s">
        <v>54</v>
      </c>
      <c r="M15" s="17" t="s">
        <v>55</v>
      </c>
    </row>
    <row r="16">
      <c r="A16" s="17">
        <f t="shared" si="1"/>
        <v>7</v>
      </c>
      <c r="B16" s="17">
        <v>15.0</v>
      </c>
      <c r="C16" s="20" t="s">
        <v>95</v>
      </c>
      <c r="D16" s="33" t="s">
        <v>96</v>
      </c>
      <c r="E16" s="33" t="s">
        <v>92</v>
      </c>
      <c r="F16" s="29">
        <v>10230.0</v>
      </c>
      <c r="G16" s="30"/>
      <c r="H16" s="31" t="s">
        <v>47</v>
      </c>
      <c r="I16" s="17"/>
      <c r="J16" s="17"/>
      <c r="K16" s="17" t="s">
        <v>53</v>
      </c>
      <c r="L16" s="17" t="s">
        <v>54</v>
      </c>
      <c r="M16" s="17" t="s">
        <v>55</v>
      </c>
    </row>
    <row r="17">
      <c r="A17" s="17">
        <f t="shared" si="1"/>
        <v>8</v>
      </c>
      <c r="B17" s="15">
        <v>1.0</v>
      </c>
      <c r="C17" s="39" t="s">
        <v>99</v>
      </c>
      <c r="D17" s="33" t="s">
        <v>100</v>
      </c>
      <c r="E17" s="33" t="s">
        <v>92</v>
      </c>
      <c r="F17" s="29">
        <v>10221.0</v>
      </c>
      <c r="G17" s="30"/>
      <c r="H17" s="31" t="s">
        <v>47</v>
      </c>
      <c r="I17" s="17"/>
      <c r="J17" s="17"/>
      <c r="K17" s="17" t="s">
        <v>53</v>
      </c>
      <c r="L17" s="17" t="s">
        <v>54</v>
      </c>
      <c r="M17" s="17" t="s">
        <v>55</v>
      </c>
    </row>
    <row r="18">
      <c r="A18" s="17">
        <f t="shared" si="1"/>
        <v>9</v>
      </c>
      <c r="B18" s="15">
        <v>1.0</v>
      </c>
      <c r="C18" s="39" t="s">
        <v>103</v>
      </c>
      <c r="D18" s="33" t="s">
        <v>104</v>
      </c>
      <c r="E18" s="33" t="s">
        <v>92</v>
      </c>
      <c r="F18" s="29">
        <v>10218.0</v>
      </c>
      <c r="G18" s="30"/>
      <c r="H18" s="31" t="s">
        <v>47</v>
      </c>
      <c r="I18" s="17"/>
      <c r="J18" s="17"/>
      <c r="K18" s="17" t="s">
        <v>53</v>
      </c>
      <c r="L18" s="17" t="s">
        <v>54</v>
      </c>
      <c r="M18" s="17" t="s">
        <v>55</v>
      </c>
    </row>
    <row r="19">
      <c r="A19" s="17">
        <f t="shared" si="1"/>
        <v>10</v>
      </c>
      <c r="B19" s="17">
        <v>1.0</v>
      </c>
      <c r="C19" s="39" t="s">
        <v>105</v>
      </c>
      <c r="D19" s="33" t="s">
        <v>106</v>
      </c>
      <c r="E19" s="33" t="s">
        <v>92</v>
      </c>
      <c r="F19" s="29">
        <v>10222.0</v>
      </c>
      <c r="G19" s="30"/>
      <c r="H19" s="31" t="s">
        <v>47</v>
      </c>
      <c r="I19" s="17"/>
      <c r="J19" s="17"/>
      <c r="K19" s="17"/>
      <c r="L19" s="17" t="s">
        <v>54</v>
      </c>
      <c r="M19" s="17" t="s">
        <v>55</v>
      </c>
    </row>
    <row r="20">
      <c r="A20" s="17">
        <f t="shared" si="1"/>
        <v>11</v>
      </c>
      <c r="B20" s="15">
        <v>15.0</v>
      </c>
      <c r="C20" s="20" t="s">
        <v>109</v>
      </c>
      <c r="D20" s="33" t="s">
        <v>110</v>
      </c>
      <c r="E20" s="33" t="s">
        <v>92</v>
      </c>
      <c r="F20" s="29">
        <v>10220.0</v>
      </c>
      <c r="G20" s="30"/>
      <c r="H20" s="31" t="s">
        <v>47</v>
      </c>
      <c r="I20" s="17"/>
      <c r="J20" s="17"/>
      <c r="K20" s="17" t="s">
        <v>53</v>
      </c>
      <c r="L20" s="17" t="s">
        <v>54</v>
      </c>
      <c r="M20" s="17" t="s">
        <v>55</v>
      </c>
    </row>
    <row r="21">
      <c r="A21" s="17">
        <f t="shared" si="1"/>
        <v>12</v>
      </c>
      <c r="B21" s="15">
        <v>1.0</v>
      </c>
      <c r="C21" s="20" t="s">
        <v>111</v>
      </c>
      <c r="D21" s="33" t="s">
        <v>112</v>
      </c>
      <c r="E21" s="33" t="s">
        <v>86</v>
      </c>
      <c r="F21" s="29">
        <v>10026.0</v>
      </c>
      <c r="G21" s="30"/>
      <c r="H21" s="31" t="s">
        <v>47</v>
      </c>
      <c r="I21" s="17" t="s">
        <v>77</v>
      </c>
      <c r="J21" s="17" t="s">
        <v>113</v>
      </c>
      <c r="K21" s="17" t="s">
        <v>53</v>
      </c>
      <c r="L21" s="17" t="s">
        <v>54</v>
      </c>
      <c r="M21" s="17" t="s">
        <v>55</v>
      </c>
    </row>
    <row r="22">
      <c r="A22" s="17">
        <f t="shared" si="1"/>
        <v>13</v>
      </c>
      <c r="B22" s="15">
        <v>1.0</v>
      </c>
      <c r="C22" s="20" t="s">
        <v>116</v>
      </c>
      <c r="D22" s="33" t="s">
        <v>117</v>
      </c>
      <c r="E22" s="33" t="s">
        <v>118</v>
      </c>
      <c r="F22" s="29">
        <v>10003.0</v>
      </c>
      <c r="G22" s="30"/>
      <c r="H22" s="31" t="s">
        <v>47</v>
      </c>
      <c r="I22" s="17" t="s">
        <v>119</v>
      </c>
      <c r="J22" s="17" t="s">
        <v>120</v>
      </c>
      <c r="K22" s="17" t="s">
        <v>53</v>
      </c>
      <c r="L22" s="17" t="s">
        <v>54</v>
      </c>
      <c r="M22" s="17" t="s">
        <v>55</v>
      </c>
    </row>
    <row r="23">
      <c r="A23" s="17">
        <f t="shared" si="1"/>
        <v>14</v>
      </c>
      <c r="B23" s="15">
        <v>1.0</v>
      </c>
      <c r="C23" s="20" t="s">
        <v>121</v>
      </c>
      <c r="D23" s="33" t="s">
        <v>122</v>
      </c>
      <c r="E23" s="33" t="s">
        <v>86</v>
      </c>
      <c r="F23" s="29">
        <v>10040.0</v>
      </c>
      <c r="G23" s="30"/>
      <c r="H23" s="31" t="s">
        <v>47</v>
      </c>
      <c r="I23" s="17" t="s">
        <v>77</v>
      </c>
      <c r="J23" s="17" t="s">
        <v>123</v>
      </c>
      <c r="K23" s="17" t="s">
        <v>53</v>
      </c>
      <c r="L23" s="17" t="s">
        <v>54</v>
      </c>
      <c r="M23" s="17" t="s">
        <v>55</v>
      </c>
    </row>
    <row r="24">
      <c r="A24" s="17">
        <f t="shared" si="1"/>
        <v>15</v>
      </c>
      <c r="B24" s="17">
        <v>1.0</v>
      </c>
      <c r="C24" s="20" t="s">
        <v>124</v>
      </c>
      <c r="D24" s="33" t="s">
        <v>125</v>
      </c>
      <c r="E24" s="33" t="s">
        <v>127</v>
      </c>
      <c r="F24" s="29">
        <v>10150.0</v>
      </c>
      <c r="G24" s="30"/>
      <c r="H24" s="31" t="s">
        <v>47</v>
      </c>
      <c r="I24" s="17" t="s">
        <v>129</v>
      </c>
      <c r="J24" s="17" t="s">
        <v>130</v>
      </c>
      <c r="K24" s="17" t="s">
        <v>53</v>
      </c>
      <c r="L24" s="17" t="s">
        <v>54</v>
      </c>
      <c r="M24" s="17" t="s">
        <v>55</v>
      </c>
    </row>
    <row r="25">
      <c r="A25" s="17">
        <f t="shared" si="1"/>
        <v>16</v>
      </c>
      <c r="B25" s="17">
        <v>2.0</v>
      </c>
      <c r="C25" s="20" t="s">
        <v>131</v>
      </c>
      <c r="D25" s="33" t="s">
        <v>132</v>
      </c>
      <c r="E25" s="33" t="s">
        <v>133</v>
      </c>
      <c r="F25" s="29">
        <v>10149.0</v>
      </c>
      <c r="G25" s="30"/>
      <c r="H25" s="31" t="s">
        <v>47</v>
      </c>
      <c r="I25" s="17" t="s">
        <v>77</v>
      </c>
      <c r="J25" s="17" t="s">
        <v>130</v>
      </c>
      <c r="K25" s="17" t="s">
        <v>53</v>
      </c>
      <c r="L25" s="17" t="s">
        <v>54</v>
      </c>
      <c r="M25" s="17" t="s">
        <v>55</v>
      </c>
    </row>
    <row r="26">
      <c r="A26" s="17">
        <f t="shared" si="1"/>
        <v>17</v>
      </c>
      <c r="B26" s="15">
        <v>1.0</v>
      </c>
      <c r="C26" s="20" t="s">
        <v>136</v>
      </c>
      <c r="D26" s="33" t="s">
        <v>137</v>
      </c>
      <c r="E26" s="33" t="s">
        <v>82</v>
      </c>
      <c r="F26" s="29">
        <v>10004.0</v>
      </c>
      <c r="G26" s="30"/>
      <c r="H26" s="31" t="s">
        <v>47</v>
      </c>
      <c r="I26" s="17" t="s">
        <v>77</v>
      </c>
      <c r="J26" s="17" t="s">
        <v>139</v>
      </c>
      <c r="K26" s="17" t="s">
        <v>53</v>
      </c>
      <c r="L26" s="17" t="s">
        <v>54</v>
      </c>
      <c r="M26" s="17" t="s">
        <v>55</v>
      </c>
    </row>
    <row r="27">
      <c r="A27" s="17">
        <f t="shared" si="1"/>
        <v>18</v>
      </c>
      <c r="B27" s="15">
        <v>1.0</v>
      </c>
      <c r="C27" s="20" t="s">
        <v>140</v>
      </c>
      <c r="D27" s="33" t="s">
        <v>141</v>
      </c>
      <c r="E27" s="33" t="s">
        <v>86</v>
      </c>
      <c r="F27" s="29">
        <v>10025.0</v>
      </c>
      <c r="G27" s="30"/>
      <c r="H27" s="31" t="s">
        <v>47</v>
      </c>
      <c r="I27" s="17" t="s">
        <v>77</v>
      </c>
      <c r="J27" s="17" t="s">
        <v>142</v>
      </c>
      <c r="K27" s="17" t="s">
        <v>53</v>
      </c>
      <c r="L27" s="17" t="s">
        <v>54</v>
      </c>
      <c r="M27" s="17" t="s">
        <v>55</v>
      </c>
    </row>
    <row r="28">
      <c r="A28" s="17">
        <f t="shared" si="1"/>
        <v>19</v>
      </c>
      <c r="B28" s="15">
        <v>2.0</v>
      </c>
      <c r="C28" s="20" t="s">
        <v>145</v>
      </c>
      <c r="D28" s="33" t="s">
        <v>146</v>
      </c>
      <c r="E28" s="33" t="s">
        <v>147</v>
      </c>
      <c r="F28" s="29">
        <v>10136.0</v>
      </c>
      <c r="G28" s="30"/>
      <c r="H28" s="31" t="s">
        <v>47</v>
      </c>
      <c r="I28" s="17" t="s">
        <v>77</v>
      </c>
      <c r="J28" s="17" t="s">
        <v>148</v>
      </c>
      <c r="K28" s="17" t="s">
        <v>53</v>
      </c>
      <c r="L28" s="17" t="s">
        <v>54</v>
      </c>
      <c r="M28" s="17" t="s">
        <v>55</v>
      </c>
    </row>
    <row r="29">
      <c r="A29" s="17">
        <f t="shared" si="1"/>
        <v>20</v>
      </c>
      <c r="B29" s="15">
        <v>1.0</v>
      </c>
      <c r="C29" s="20" t="s">
        <v>150</v>
      </c>
      <c r="D29" s="33" t="s">
        <v>151</v>
      </c>
      <c r="E29" s="33" t="s">
        <v>118</v>
      </c>
      <c r="F29" s="29">
        <v>10138.0</v>
      </c>
      <c r="G29" s="30"/>
      <c r="H29" s="31" t="s">
        <v>47</v>
      </c>
      <c r="I29" s="17" t="s">
        <v>152</v>
      </c>
      <c r="J29" s="17" t="s">
        <v>153</v>
      </c>
      <c r="K29" s="17" t="s">
        <v>53</v>
      </c>
      <c r="L29" s="17" t="s">
        <v>54</v>
      </c>
      <c r="M29" s="17" t="s">
        <v>55</v>
      </c>
    </row>
    <row r="30">
      <c r="A30" s="17">
        <f t="shared" si="1"/>
        <v>21</v>
      </c>
      <c r="B30" s="15">
        <v>1.0</v>
      </c>
      <c r="C30" s="20" t="s">
        <v>155</v>
      </c>
      <c r="D30" s="33" t="s">
        <v>157</v>
      </c>
      <c r="E30" s="33" t="s">
        <v>118</v>
      </c>
      <c r="F30" s="29">
        <v>10137.0</v>
      </c>
      <c r="G30" s="30"/>
      <c r="H30" s="31" t="s">
        <v>47</v>
      </c>
      <c r="I30" s="17" t="s">
        <v>77</v>
      </c>
      <c r="J30" s="17" t="s">
        <v>153</v>
      </c>
      <c r="K30" s="17" t="s">
        <v>53</v>
      </c>
      <c r="L30" s="17" t="s">
        <v>54</v>
      </c>
      <c r="M30" s="17" t="s">
        <v>55</v>
      </c>
    </row>
    <row r="31">
      <c r="A31" s="17">
        <f t="shared" si="1"/>
        <v>22</v>
      </c>
      <c r="B31" s="15">
        <v>1.0</v>
      </c>
      <c r="C31" s="20" t="s">
        <v>158</v>
      </c>
      <c r="D31" s="33" t="s">
        <v>160</v>
      </c>
      <c r="E31" s="33" t="s">
        <v>162</v>
      </c>
      <c r="F31" s="29">
        <v>10211.0</v>
      </c>
      <c r="G31" s="30"/>
      <c r="H31" s="31" t="s">
        <v>47</v>
      </c>
      <c r="I31" s="17"/>
      <c r="J31" s="17"/>
      <c r="K31" s="17" t="s">
        <v>53</v>
      </c>
      <c r="L31" s="17" t="s">
        <v>54</v>
      </c>
      <c r="M31" s="17" t="s">
        <v>55</v>
      </c>
    </row>
    <row r="32">
      <c r="A32" s="17">
        <f t="shared" si="1"/>
        <v>23</v>
      </c>
      <c r="B32" s="15">
        <v>1.0</v>
      </c>
      <c r="C32" s="20" t="s">
        <v>163</v>
      </c>
      <c r="D32" s="33" t="s">
        <v>164</v>
      </c>
      <c r="E32" s="33" t="s">
        <v>82</v>
      </c>
      <c r="F32" s="29">
        <v>10065.0</v>
      </c>
      <c r="G32" s="30"/>
      <c r="H32" s="31" t="s">
        <v>47</v>
      </c>
      <c r="I32" s="17" t="s">
        <v>77</v>
      </c>
      <c r="J32" s="17" t="s">
        <v>165</v>
      </c>
      <c r="K32" s="17" t="s">
        <v>53</v>
      </c>
      <c r="L32" s="17" t="s">
        <v>54</v>
      </c>
      <c r="M32" s="17" t="s">
        <v>55</v>
      </c>
    </row>
    <row r="33">
      <c r="A33" s="17">
        <f t="shared" si="1"/>
        <v>24</v>
      </c>
      <c r="B33" s="15">
        <v>1.0</v>
      </c>
      <c r="C33" s="20" t="s">
        <v>166</v>
      </c>
      <c r="D33" s="33" t="s">
        <v>167</v>
      </c>
      <c r="E33" s="33" t="s">
        <v>168</v>
      </c>
      <c r="F33" s="29">
        <v>10034.0</v>
      </c>
      <c r="G33" s="30"/>
      <c r="H33" s="31" t="s">
        <v>47</v>
      </c>
      <c r="I33" s="17" t="s">
        <v>77</v>
      </c>
      <c r="J33" s="17" t="s">
        <v>169</v>
      </c>
      <c r="K33" s="17" t="s">
        <v>53</v>
      </c>
      <c r="L33" s="17" t="s">
        <v>54</v>
      </c>
      <c r="M33" s="17" t="s">
        <v>55</v>
      </c>
    </row>
    <row r="34">
      <c r="A34" s="17">
        <f t="shared" si="1"/>
        <v>25</v>
      </c>
      <c r="B34" s="15">
        <v>1.0</v>
      </c>
      <c r="C34" s="20" t="s">
        <v>172</v>
      </c>
      <c r="D34" s="33" t="s">
        <v>173</v>
      </c>
      <c r="E34" s="33" t="s">
        <v>118</v>
      </c>
      <c r="F34" s="29">
        <v>10112.0</v>
      </c>
      <c r="G34" s="30"/>
      <c r="H34" s="31" t="s">
        <v>47</v>
      </c>
      <c r="I34" s="17" t="s">
        <v>77</v>
      </c>
      <c r="J34" s="17" t="s">
        <v>174</v>
      </c>
      <c r="K34" s="17" t="s">
        <v>53</v>
      </c>
      <c r="L34" s="17" t="s">
        <v>54</v>
      </c>
      <c r="M34" s="17" t="s">
        <v>55</v>
      </c>
    </row>
    <row r="35">
      <c r="A35" s="17">
        <f t="shared" si="1"/>
        <v>26</v>
      </c>
      <c r="B35" s="15">
        <v>3.0</v>
      </c>
      <c r="C35" s="20" t="s">
        <v>176</v>
      </c>
      <c r="D35" s="33" t="s">
        <v>177</v>
      </c>
      <c r="E35" s="33" t="s">
        <v>178</v>
      </c>
      <c r="F35" s="29">
        <v>10064.0</v>
      </c>
      <c r="G35" s="30"/>
      <c r="H35" s="31" t="s">
        <v>7</v>
      </c>
      <c r="I35" s="17" t="s">
        <v>77</v>
      </c>
      <c r="J35" s="17" t="s">
        <v>179</v>
      </c>
      <c r="K35" s="17" t="s">
        <v>53</v>
      </c>
      <c r="L35" s="17" t="s">
        <v>54</v>
      </c>
      <c r="M35" s="17" t="s">
        <v>55</v>
      </c>
    </row>
    <row r="36">
      <c r="A36" s="17">
        <f t="shared" si="1"/>
        <v>27</v>
      </c>
      <c r="B36" s="15">
        <v>1.0</v>
      </c>
      <c r="C36" s="20" t="s">
        <v>180</v>
      </c>
      <c r="D36" s="33" t="s">
        <v>181</v>
      </c>
      <c r="E36" s="33" t="s">
        <v>182</v>
      </c>
      <c r="F36" s="29">
        <v>10111.0</v>
      </c>
      <c r="G36" s="30"/>
      <c r="H36" s="31" t="s">
        <v>47</v>
      </c>
      <c r="I36" s="17" t="s">
        <v>77</v>
      </c>
      <c r="J36" s="17" t="s">
        <v>183</v>
      </c>
      <c r="K36" s="17" t="s">
        <v>53</v>
      </c>
      <c r="L36" s="17" t="s">
        <v>54</v>
      </c>
      <c r="M36" s="17" t="s">
        <v>55</v>
      </c>
    </row>
    <row r="37">
      <c r="A37" s="17">
        <f t="shared" si="1"/>
        <v>28</v>
      </c>
      <c r="B37" s="15">
        <v>1.0</v>
      </c>
      <c r="C37" s="20" t="s">
        <v>184</v>
      </c>
      <c r="D37" s="33" t="s">
        <v>185</v>
      </c>
      <c r="E37" s="33" t="s">
        <v>186</v>
      </c>
      <c r="F37" s="29">
        <v>10208.0</v>
      </c>
      <c r="G37" s="30"/>
      <c r="H37" s="31" t="s">
        <v>47</v>
      </c>
      <c r="I37" s="17"/>
      <c r="J37" s="17"/>
      <c r="K37" s="17" t="s">
        <v>53</v>
      </c>
      <c r="L37" s="17" t="s">
        <v>54</v>
      </c>
      <c r="M37" s="17" t="s">
        <v>55</v>
      </c>
    </row>
    <row r="38">
      <c r="A38" s="17">
        <f t="shared" si="1"/>
        <v>29</v>
      </c>
      <c r="B38" s="15">
        <v>1.0</v>
      </c>
      <c r="C38" s="20" t="s">
        <v>187</v>
      </c>
      <c r="D38" s="33" t="s">
        <v>188</v>
      </c>
      <c r="E38" s="33" t="s">
        <v>186</v>
      </c>
      <c r="F38" s="29">
        <v>10216.0</v>
      </c>
      <c r="G38" s="30"/>
      <c r="H38" s="31" t="s">
        <v>47</v>
      </c>
      <c r="I38" s="17"/>
      <c r="J38" s="17"/>
      <c r="K38" s="17" t="s">
        <v>53</v>
      </c>
      <c r="L38" s="17" t="s">
        <v>54</v>
      </c>
      <c r="M38" s="17" t="s">
        <v>55</v>
      </c>
    </row>
    <row r="39">
      <c r="A39" s="17">
        <f t="shared" si="1"/>
        <v>30</v>
      </c>
      <c r="B39" s="15">
        <v>12.0</v>
      </c>
      <c r="C39" s="20" t="s">
        <v>189</v>
      </c>
      <c r="D39" s="33" t="s">
        <v>190</v>
      </c>
      <c r="E39" s="33" t="s">
        <v>186</v>
      </c>
      <c r="F39" s="29">
        <v>10207.0</v>
      </c>
      <c r="G39" s="30"/>
      <c r="H39" s="31" t="s">
        <v>47</v>
      </c>
      <c r="I39" s="17"/>
      <c r="J39" s="17"/>
      <c r="K39" s="17" t="s">
        <v>53</v>
      </c>
      <c r="L39" s="17" t="s">
        <v>54</v>
      </c>
      <c r="M39" s="17" t="s">
        <v>55</v>
      </c>
    </row>
    <row r="40">
      <c r="A40" s="17">
        <f t="shared" si="1"/>
        <v>31</v>
      </c>
      <c r="B40" s="15">
        <v>3.0</v>
      </c>
      <c r="C40" s="20" t="s">
        <v>193</v>
      </c>
      <c r="D40" s="33" t="s">
        <v>194</v>
      </c>
      <c r="E40" s="33" t="s">
        <v>186</v>
      </c>
      <c r="F40" s="29">
        <v>10209.0</v>
      </c>
      <c r="G40" s="30"/>
      <c r="H40" s="31" t="s">
        <v>47</v>
      </c>
      <c r="I40" s="17"/>
      <c r="J40" s="17"/>
      <c r="K40" s="17" t="s">
        <v>53</v>
      </c>
      <c r="L40" s="17" t="s">
        <v>54</v>
      </c>
      <c r="M40" s="17" t="s">
        <v>55</v>
      </c>
    </row>
    <row r="41">
      <c r="A41" s="17">
        <f t="shared" si="1"/>
        <v>32</v>
      </c>
      <c r="B41" s="15">
        <v>1.0</v>
      </c>
      <c r="C41" s="20" t="s">
        <v>196</v>
      </c>
      <c r="D41" s="33" t="s">
        <v>197</v>
      </c>
      <c r="E41" s="33" t="s">
        <v>168</v>
      </c>
      <c r="F41" s="29">
        <v>10129.0</v>
      </c>
      <c r="G41" s="30"/>
      <c r="H41" s="31" t="s">
        <v>47</v>
      </c>
      <c r="I41" s="17"/>
      <c r="J41" s="17"/>
      <c r="K41" s="17" t="s">
        <v>53</v>
      </c>
      <c r="L41" s="17" t="s">
        <v>54</v>
      </c>
      <c r="M41" s="17" t="s">
        <v>55</v>
      </c>
    </row>
    <row r="42">
      <c r="A42" s="17">
        <f t="shared" si="1"/>
        <v>33</v>
      </c>
      <c r="B42" s="15">
        <v>1.0</v>
      </c>
      <c r="C42" s="20" t="s">
        <v>198</v>
      </c>
      <c r="D42" s="33" t="s">
        <v>199</v>
      </c>
      <c r="E42" s="33" t="s">
        <v>200</v>
      </c>
      <c r="F42" s="29" t="s">
        <v>201</v>
      </c>
      <c r="G42" s="30"/>
      <c r="H42" s="31" t="s">
        <v>47</v>
      </c>
      <c r="I42" s="17"/>
      <c r="J42" s="17"/>
      <c r="K42" s="17" t="s">
        <v>53</v>
      </c>
      <c r="L42" s="17" t="s">
        <v>54</v>
      </c>
      <c r="M42" s="17" t="s">
        <v>55</v>
      </c>
    </row>
    <row r="43">
      <c r="A43" s="17">
        <f t="shared" si="1"/>
        <v>34</v>
      </c>
      <c r="B43" s="15">
        <v>1.0</v>
      </c>
      <c r="C43" s="20" t="s">
        <v>202</v>
      </c>
      <c r="D43" s="33" t="s">
        <v>203</v>
      </c>
      <c r="E43" s="33" t="s">
        <v>168</v>
      </c>
      <c r="F43" s="29">
        <v>10099.0</v>
      </c>
      <c r="G43" s="30"/>
      <c r="H43" s="31" t="s">
        <v>47</v>
      </c>
      <c r="I43" s="17" t="s">
        <v>77</v>
      </c>
      <c r="J43" s="17" t="s">
        <v>204</v>
      </c>
      <c r="K43" s="17" t="s">
        <v>53</v>
      </c>
      <c r="L43" s="17" t="s">
        <v>54</v>
      </c>
      <c r="M43" s="17" t="s">
        <v>55</v>
      </c>
    </row>
    <row r="44">
      <c r="A44" s="17">
        <f t="shared" si="1"/>
        <v>35</v>
      </c>
      <c r="B44" s="15">
        <v>1.0</v>
      </c>
      <c r="C44" s="20" t="s">
        <v>205</v>
      </c>
      <c r="D44" s="33" t="s">
        <v>206</v>
      </c>
      <c r="E44" s="33" t="s">
        <v>168</v>
      </c>
      <c r="F44" s="29">
        <v>10035.0</v>
      </c>
      <c r="G44" s="30"/>
      <c r="H44" s="31" t="s">
        <v>47</v>
      </c>
      <c r="I44" s="17" t="s">
        <v>77</v>
      </c>
      <c r="J44" s="17" t="s">
        <v>207</v>
      </c>
      <c r="K44" s="17" t="s">
        <v>53</v>
      </c>
      <c r="L44" s="17" t="s">
        <v>54</v>
      </c>
      <c r="M44" s="17" t="s">
        <v>55</v>
      </c>
    </row>
    <row r="45">
      <c r="A45" s="17">
        <f t="shared" si="1"/>
        <v>36</v>
      </c>
      <c r="B45" s="15">
        <v>1.0</v>
      </c>
      <c r="C45" s="20" t="s">
        <v>208</v>
      </c>
      <c r="D45" s="33" t="s">
        <v>209</v>
      </c>
      <c r="E45" s="33" t="s">
        <v>210</v>
      </c>
      <c r="F45" s="29">
        <v>10088.0</v>
      </c>
      <c r="G45" s="30"/>
      <c r="H45" s="31" t="s">
        <v>47</v>
      </c>
      <c r="I45" s="17" t="s">
        <v>77</v>
      </c>
      <c r="J45" s="17" t="s">
        <v>211</v>
      </c>
      <c r="K45" s="17" t="s">
        <v>53</v>
      </c>
      <c r="L45" s="17" t="s">
        <v>54</v>
      </c>
      <c r="M45" s="17" t="s">
        <v>55</v>
      </c>
    </row>
    <row r="46">
      <c r="A46" s="17">
        <f t="shared" si="1"/>
        <v>37</v>
      </c>
      <c r="B46" s="15">
        <v>10.0</v>
      </c>
      <c r="C46" s="20" t="s">
        <v>212</v>
      </c>
      <c r="D46" s="33" t="s">
        <v>213</v>
      </c>
      <c r="E46" s="33" t="s">
        <v>214</v>
      </c>
      <c r="F46" s="29">
        <v>10005.0</v>
      </c>
      <c r="G46" s="30"/>
      <c r="H46" s="31" t="s">
        <v>47</v>
      </c>
      <c r="I46" s="17" t="s">
        <v>77</v>
      </c>
      <c r="J46" s="17" t="s">
        <v>215</v>
      </c>
      <c r="K46" s="17" t="s">
        <v>53</v>
      </c>
      <c r="L46" s="17" t="s">
        <v>54</v>
      </c>
      <c r="M46" s="17" t="s">
        <v>55</v>
      </c>
    </row>
    <row r="47">
      <c r="A47" s="17">
        <f t="shared" si="1"/>
        <v>38</v>
      </c>
      <c r="B47" s="15">
        <v>5.0</v>
      </c>
      <c r="C47" s="20" t="s">
        <v>216</v>
      </c>
      <c r="D47" s="33" t="s">
        <v>217</v>
      </c>
      <c r="E47" s="33" t="s">
        <v>214</v>
      </c>
      <c r="F47" s="29">
        <v>10006.0</v>
      </c>
      <c r="G47" s="30"/>
      <c r="H47" s="31" t="s">
        <v>7</v>
      </c>
      <c r="I47" s="17" t="s">
        <v>218</v>
      </c>
      <c r="J47" s="17" t="s">
        <v>215</v>
      </c>
      <c r="K47" s="17" t="s">
        <v>53</v>
      </c>
      <c r="L47" s="17" t="s">
        <v>54</v>
      </c>
      <c r="M47" s="17" t="s">
        <v>55</v>
      </c>
    </row>
    <row r="48">
      <c r="A48" s="17">
        <f t="shared" si="1"/>
        <v>39</v>
      </c>
      <c r="B48" s="15">
        <v>1.0</v>
      </c>
      <c r="C48" s="20" t="s">
        <v>219</v>
      </c>
      <c r="D48" s="33" t="s">
        <v>220</v>
      </c>
      <c r="E48" s="33" t="s">
        <v>221</v>
      </c>
      <c r="F48" s="29">
        <v>10133.0</v>
      </c>
      <c r="G48" s="30"/>
      <c r="H48" s="31" t="s">
        <v>47</v>
      </c>
      <c r="I48" s="17" t="s">
        <v>77</v>
      </c>
      <c r="J48" s="17" t="s">
        <v>222</v>
      </c>
      <c r="K48" s="17" t="s">
        <v>53</v>
      </c>
      <c r="L48" s="17" t="s">
        <v>54</v>
      </c>
      <c r="M48" s="17" t="s">
        <v>55</v>
      </c>
    </row>
    <row r="49">
      <c r="A49" s="17">
        <f t="shared" si="1"/>
        <v>40</v>
      </c>
      <c r="B49" s="15">
        <v>1.0</v>
      </c>
      <c r="C49" s="20" t="s">
        <v>223</v>
      </c>
      <c r="D49" s="33" t="s">
        <v>224</v>
      </c>
      <c r="E49" s="33" t="s">
        <v>225</v>
      </c>
      <c r="F49" s="29">
        <v>10070.0</v>
      </c>
      <c r="G49" s="30"/>
      <c r="H49" s="31" t="s">
        <v>47</v>
      </c>
      <c r="I49" s="17" t="s">
        <v>226</v>
      </c>
      <c r="J49" s="17" t="s">
        <v>227</v>
      </c>
      <c r="K49" s="17" t="s">
        <v>53</v>
      </c>
      <c r="L49" s="17" t="s">
        <v>54</v>
      </c>
      <c r="M49" s="17" t="s">
        <v>55</v>
      </c>
    </row>
    <row r="50">
      <c r="A50" s="17">
        <f t="shared" si="1"/>
        <v>41</v>
      </c>
      <c r="B50" s="15">
        <v>1.0</v>
      </c>
      <c r="C50" s="20" t="s">
        <v>228</v>
      </c>
      <c r="D50" s="33" t="s">
        <v>229</v>
      </c>
      <c r="E50" s="33" t="s">
        <v>86</v>
      </c>
      <c r="F50" s="29">
        <v>10143.0</v>
      </c>
      <c r="G50" s="30"/>
      <c r="H50" s="31" t="s">
        <v>47</v>
      </c>
      <c r="I50" s="17" t="s">
        <v>230</v>
      </c>
      <c r="J50" s="17" t="s">
        <v>231</v>
      </c>
      <c r="K50" s="17" t="s">
        <v>53</v>
      </c>
      <c r="L50" s="17" t="s">
        <v>54</v>
      </c>
      <c r="M50" s="17" t="s">
        <v>55</v>
      </c>
    </row>
    <row r="51">
      <c r="A51" s="17">
        <f t="shared" si="1"/>
        <v>42</v>
      </c>
      <c r="B51" s="15">
        <v>2.0</v>
      </c>
      <c r="C51" s="20" t="s">
        <v>232</v>
      </c>
      <c r="D51" s="33" t="s">
        <v>233</v>
      </c>
      <c r="E51" s="33" t="s">
        <v>86</v>
      </c>
      <c r="F51" s="29">
        <v>10142.0</v>
      </c>
      <c r="G51" s="30"/>
      <c r="H51" s="31" t="s">
        <v>47</v>
      </c>
      <c r="I51" s="17" t="s">
        <v>77</v>
      </c>
      <c r="J51" s="17" t="s">
        <v>231</v>
      </c>
      <c r="K51" s="17" t="s">
        <v>53</v>
      </c>
      <c r="L51" s="17" t="s">
        <v>54</v>
      </c>
      <c r="M51" s="17" t="s">
        <v>55</v>
      </c>
    </row>
    <row r="52">
      <c r="A52" s="17">
        <f t="shared" si="1"/>
        <v>43</v>
      </c>
      <c r="B52" s="15">
        <v>13.0</v>
      </c>
      <c r="C52" s="20" t="s">
        <v>234</v>
      </c>
      <c r="D52" s="33" t="s">
        <v>235</v>
      </c>
      <c r="E52" s="33" t="s">
        <v>236</v>
      </c>
      <c r="F52" s="29">
        <v>10045.0</v>
      </c>
      <c r="G52" s="30"/>
      <c r="H52" s="31" t="s">
        <v>47</v>
      </c>
      <c r="I52" s="17" t="s">
        <v>237</v>
      </c>
      <c r="J52" s="17" t="s">
        <v>238</v>
      </c>
      <c r="K52" s="17" t="s">
        <v>53</v>
      </c>
      <c r="L52" s="17" t="s">
        <v>54</v>
      </c>
      <c r="M52" s="17" t="s">
        <v>55</v>
      </c>
    </row>
    <row r="53">
      <c r="A53" s="17">
        <f t="shared" si="1"/>
        <v>44</v>
      </c>
      <c r="B53" s="15">
        <v>4.0</v>
      </c>
      <c r="C53" s="20" t="s">
        <v>239</v>
      </c>
      <c r="D53" s="33" t="s">
        <v>240</v>
      </c>
      <c r="E53" s="33" t="s">
        <v>236</v>
      </c>
      <c r="F53" s="29">
        <v>10043.0</v>
      </c>
      <c r="G53" s="30"/>
      <c r="H53" s="31" t="s">
        <v>47</v>
      </c>
      <c r="I53" s="17" t="s">
        <v>77</v>
      </c>
      <c r="J53" s="17" t="s">
        <v>238</v>
      </c>
      <c r="K53" s="17" t="s">
        <v>53</v>
      </c>
      <c r="L53" s="17" t="s">
        <v>54</v>
      </c>
      <c r="M53" s="17" t="s">
        <v>55</v>
      </c>
    </row>
    <row r="54">
      <c r="A54" s="17">
        <f t="shared" si="1"/>
        <v>45</v>
      </c>
      <c r="B54" s="15">
        <v>1.0</v>
      </c>
      <c r="C54" s="20" t="s">
        <v>241</v>
      </c>
      <c r="D54" s="33" t="s">
        <v>242</v>
      </c>
      <c r="E54" s="33" t="s">
        <v>243</v>
      </c>
      <c r="F54" s="29" t="s">
        <v>244</v>
      </c>
      <c r="G54" s="30"/>
      <c r="H54" s="31" t="s">
        <v>47</v>
      </c>
      <c r="I54" s="17" t="s">
        <v>77</v>
      </c>
      <c r="J54" s="17" t="s">
        <v>245</v>
      </c>
      <c r="K54" s="17" t="s">
        <v>53</v>
      </c>
      <c r="L54" s="17" t="s">
        <v>54</v>
      </c>
      <c r="M54" s="17" t="s">
        <v>55</v>
      </c>
    </row>
    <row r="55">
      <c r="A55" s="17">
        <f t="shared" si="1"/>
        <v>46</v>
      </c>
      <c r="B55" s="15">
        <v>1.0</v>
      </c>
      <c r="C55" s="20" t="s">
        <v>246</v>
      </c>
      <c r="D55" s="33" t="s">
        <v>247</v>
      </c>
      <c r="E55" s="33" t="s">
        <v>118</v>
      </c>
      <c r="F55" s="29">
        <v>10098.0</v>
      </c>
      <c r="G55" s="30"/>
      <c r="H55" s="31" t="s">
        <v>47</v>
      </c>
      <c r="I55" s="17" t="s">
        <v>77</v>
      </c>
      <c r="J55" s="17" t="s">
        <v>248</v>
      </c>
      <c r="K55" s="17" t="s">
        <v>53</v>
      </c>
      <c r="L55" s="17" t="s">
        <v>54</v>
      </c>
      <c r="M55" s="17" t="s">
        <v>55</v>
      </c>
    </row>
    <row r="56">
      <c r="A56" s="17">
        <f t="shared" si="1"/>
        <v>47</v>
      </c>
      <c r="B56" s="15">
        <v>1.0</v>
      </c>
      <c r="C56" s="20" t="s">
        <v>249</v>
      </c>
      <c r="D56" s="33" t="s">
        <v>250</v>
      </c>
      <c r="E56" s="33" t="s">
        <v>251</v>
      </c>
      <c r="F56" s="29">
        <v>10030.0</v>
      </c>
      <c r="G56" s="30"/>
      <c r="H56" s="31" t="s">
        <v>47</v>
      </c>
      <c r="I56" s="17" t="s">
        <v>77</v>
      </c>
      <c r="J56" s="17" t="s">
        <v>252</v>
      </c>
      <c r="K56" s="17" t="s">
        <v>53</v>
      </c>
      <c r="L56" s="17" t="s">
        <v>54</v>
      </c>
      <c r="M56" s="17" t="s">
        <v>55</v>
      </c>
    </row>
    <row r="57">
      <c r="A57" s="17">
        <f t="shared" si="1"/>
        <v>48</v>
      </c>
      <c r="B57" s="15">
        <v>1.0</v>
      </c>
      <c r="C57" s="20" t="s">
        <v>253</v>
      </c>
      <c r="D57" s="33" t="s">
        <v>254</v>
      </c>
      <c r="E57" s="33" t="s">
        <v>118</v>
      </c>
      <c r="F57" s="29">
        <v>10031.0</v>
      </c>
      <c r="G57" s="30"/>
      <c r="H57" s="31" t="s">
        <v>47</v>
      </c>
      <c r="I57" s="17" t="s">
        <v>77</v>
      </c>
      <c r="J57" s="17" t="s">
        <v>255</v>
      </c>
      <c r="K57" s="17" t="s">
        <v>53</v>
      </c>
      <c r="L57" s="17" t="s">
        <v>54</v>
      </c>
      <c r="M57" s="17" t="s">
        <v>55</v>
      </c>
    </row>
    <row r="58">
      <c r="A58" s="17">
        <f t="shared" si="1"/>
        <v>49</v>
      </c>
      <c r="B58" s="15">
        <v>1.0</v>
      </c>
      <c r="C58" s="20" t="s">
        <v>256</v>
      </c>
      <c r="D58" s="33" t="s">
        <v>257</v>
      </c>
      <c r="E58" s="33" t="s">
        <v>118</v>
      </c>
      <c r="F58" s="29">
        <v>10010.0</v>
      </c>
      <c r="G58" s="30"/>
      <c r="H58" s="31" t="s">
        <v>47</v>
      </c>
      <c r="I58" s="17" t="s">
        <v>77</v>
      </c>
      <c r="J58" s="17" t="s">
        <v>258</v>
      </c>
      <c r="K58" s="17" t="s">
        <v>53</v>
      </c>
      <c r="L58" s="17" t="s">
        <v>54</v>
      </c>
      <c r="M58" s="17" t="s">
        <v>55</v>
      </c>
    </row>
    <row r="59">
      <c r="A59" s="17">
        <f t="shared" si="1"/>
        <v>50</v>
      </c>
      <c r="B59" s="15">
        <v>1.0</v>
      </c>
      <c r="C59" s="20" t="s">
        <v>259</v>
      </c>
      <c r="D59" s="33" t="s">
        <v>260</v>
      </c>
      <c r="E59" s="33" t="s">
        <v>118</v>
      </c>
      <c r="F59" s="29">
        <v>10160.0</v>
      </c>
      <c r="G59" s="30"/>
      <c r="H59" s="31" t="s">
        <v>7</v>
      </c>
      <c r="I59" s="17" t="s">
        <v>77</v>
      </c>
      <c r="J59" s="17" t="s">
        <v>261</v>
      </c>
      <c r="K59" s="17" t="s">
        <v>53</v>
      </c>
      <c r="L59" s="17" t="s">
        <v>54</v>
      </c>
      <c r="M59" s="17" t="s">
        <v>55</v>
      </c>
    </row>
    <row r="60">
      <c r="A60" s="17">
        <f t="shared" si="1"/>
        <v>51</v>
      </c>
      <c r="B60" s="15">
        <v>1.0</v>
      </c>
      <c r="C60" s="20" t="s">
        <v>262</v>
      </c>
      <c r="D60" s="33" t="s">
        <v>263</v>
      </c>
      <c r="E60" s="33" t="s">
        <v>168</v>
      </c>
      <c r="F60" s="29">
        <v>10036.0</v>
      </c>
      <c r="G60" s="30"/>
      <c r="H60" s="31" t="s">
        <v>47</v>
      </c>
      <c r="I60" s="17" t="s">
        <v>77</v>
      </c>
      <c r="J60" s="17" t="s">
        <v>264</v>
      </c>
      <c r="K60" s="17" t="s">
        <v>53</v>
      </c>
      <c r="L60" s="17" t="s">
        <v>54</v>
      </c>
      <c r="M60" s="17" t="s">
        <v>55</v>
      </c>
    </row>
    <row r="61">
      <c r="A61" s="17">
        <f t="shared" si="1"/>
        <v>52</v>
      </c>
      <c r="B61" s="15">
        <v>1.0</v>
      </c>
      <c r="C61" s="20" t="s">
        <v>265</v>
      </c>
      <c r="D61" s="33" t="s">
        <v>266</v>
      </c>
      <c r="E61" s="33" t="s">
        <v>267</v>
      </c>
      <c r="F61" s="29">
        <v>10062.0</v>
      </c>
      <c r="G61" s="30"/>
      <c r="H61" s="31" t="s">
        <v>47</v>
      </c>
      <c r="I61" s="17" t="s">
        <v>77</v>
      </c>
      <c r="J61" s="17" t="s">
        <v>268</v>
      </c>
      <c r="K61" s="17" t="s">
        <v>53</v>
      </c>
      <c r="L61" s="17" t="s">
        <v>54</v>
      </c>
      <c r="M61" s="17" t="s">
        <v>55</v>
      </c>
    </row>
    <row r="62">
      <c r="A62" s="17">
        <f t="shared" si="1"/>
        <v>53</v>
      </c>
      <c r="B62" s="15">
        <v>1.0</v>
      </c>
      <c r="C62" s="20" t="s">
        <v>269</v>
      </c>
      <c r="D62" s="33" t="s">
        <v>270</v>
      </c>
      <c r="E62" s="33" t="s">
        <v>82</v>
      </c>
      <c r="F62" s="29">
        <v>10095.0</v>
      </c>
      <c r="G62" s="30"/>
      <c r="H62" s="31" t="s">
        <v>47</v>
      </c>
      <c r="I62" s="17" t="s">
        <v>77</v>
      </c>
      <c r="J62" s="17" t="s">
        <v>271</v>
      </c>
      <c r="K62" s="17" t="s">
        <v>53</v>
      </c>
      <c r="L62" s="17" t="s">
        <v>54</v>
      </c>
      <c r="M62" s="17" t="s">
        <v>55</v>
      </c>
    </row>
    <row r="63">
      <c r="A63" s="17">
        <f t="shared" si="1"/>
        <v>54</v>
      </c>
      <c r="B63" s="15">
        <v>9.0</v>
      </c>
      <c r="C63" s="20" t="s">
        <v>272</v>
      </c>
      <c r="D63" s="33" t="s">
        <v>273</v>
      </c>
      <c r="E63" s="33" t="s">
        <v>274</v>
      </c>
      <c r="F63" s="29">
        <v>10097.0</v>
      </c>
      <c r="G63" s="30"/>
      <c r="H63" s="31" t="s">
        <v>47</v>
      </c>
      <c r="I63" s="17" t="s">
        <v>77</v>
      </c>
      <c r="J63" s="17" t="s">
        <v>275</v>
      </c>
      <c r="K63" s="17" t="s">
        <v>53</v>
      </c>
      <c r="L63" s="17" t="s">
        <v>54</v>
      </c>
      <c r="M63" s="17" t="s">
        <v>55</v>
      </c>
    </row>
    <row r="64">
      <c r="A64" s="17">
        <f t="shared" si="1"/>
        <v>55</v>
      </c>
      <c r="B64" s="15">
        <v>1.0</v>
      </c>
      <c r="C64" s="20" t="s">
        <v>276</v>
      </c>
      <c r="D64" s="33" t="s">
        <v>277</v>
      </c>
      <c r="E64" s="33" t="s">
        <v>278</v>
      </c>
      <c r="F64" s="29">
        <v>10089.0</v>
      </c>
      <c r="G64" s="30"/>
      <c r="H64" s="31" t="s">
        <v>47</v>
      </c>
      <c r="I64" s="17" t="s">
        <v>77</v>
      </c>
      <c r="J64" s="17" t="s">
        <v>279</v>
      </c>
      <c r="K64" s="17" t="s">
        <v>53</v>
      </c>
      <c r="L64" s="17" t="s">
        <v>54</v>
      </c>
      <c r="M64" s="17" t="s">
        <v>55</v>
      </c>
    </row>
    <row r="65">
      <c r="A65" s="17">
        <f t="shared" si="1"/>
        <v>56</v>
      </c>
      <c r="B65" s="15">
        <v>1.0</v>
      </c>
      <c r="C65" s="20" t="s">
        <v>280</v>
      </c>
      <c r="D65" s="33" t="s">
        <v>281</v>
      </c>
      <c r="E65" s="33" t="s">
        <v>282</v>
      </c>
      <c r="F65" s="29">
        <v>10011.0</v>
      </c>
      <c r="G65" s="30"/>
      <c r="H65" s="31" t="s">
        <v>47</v>
      </c>
      <c r="I65" s="17" t="s">
        <v>77</v>
      </c>
      <c r="J65" s="17" t="s">
        <v>283</v>
      </c>
      <c r="K65" s="17" t="s">
        <v>53</v>
      </c>
      <c r="L65" s="17" t="s">
        <v>54</v>
      </c>
      <c r="M65" s="17" t="s">
        <v>55</v>
      </c>
    </row>
    <row r="66">
      <c r="A66" s="17">
        <f t="shared" si="1"/>
        <v>57</v>
      </c>
      <c r="B66" s="15">
        <v>1.0</v>
      </c>
      <c r="C66" s="20" t="s">
        <v>284</v>
      </c>
      <c r="D66" s="33" t="s">
        <v>285</v>
      </c>
      <c r="E66" s="33" t="s">
        <v>286</v>
      </c>
      <c r="F66" s="29">
        <v>10077.0</v>
      </c>
      <c r="G66" s="30"/>
      <c r="H66" s="31" t="s">
        <v>47</v>
      </c>
      <c r="I66" s="17" t="s">
        <v>77</v>
      </c>
      <c r="J66" s="17" t="s">
        <v>287</v>
      </c>
      <c r="K66" s="17" t="s">
        <v>53</v>
      </c>
      <c r="L66" s="17" t="s">
        <v>54</v>
      </c>
      <c r="M66" s="17" t="s">
        <v>55</v>
      </c>
    </row>
    <row r="67">
      <c r="A67" s="17">
        <f t="shared" si="1"/>
        <v>58</v>
      </c>
      <c r="B67" s="15">
        <v>2.0</v>
      </c>
      <c r="C67" s="20" t="s">
        <v>288</v>
      </c>
      <c r="D67" s="33" t="s">
        <v>289</v>
      </c>
      <c r="E67" s="33" t="s">
        <v>267</v>
      </c>
      <c r="F67" s="29">
        <v>10093.0</v>
      </c>
      <c r="G67" s="30"/>
      <c r="H67" s="31" t="s">
        <v>47</v>
      </c>
      <c r="I67" s="17" t="s">
        <v>77</v>
      </c>
      <c r="J67" s="17" t="s">
        <v>290</v>
      </c>
      <c r="K67" s="17" t="s">
        <v>53</v>
      </c>
      <c r="L67" s="17" t="s">
        <v>54</v>
      </c>
      <c r="M67" s="17" t="s">
        <v>55</v>
      </c>
    </row>
    <row r="68">
      <c r="A68" s="17">
        <f t="shared" si="1"/>
        <v>59</v>
      </c>
      <c r="B68" s="15">
        <v>1.0</v>
      </c>
      <c r="C68" s="20" t="s">
        <v>291</v>
      </c>
      <c r="D68" s="33" t="s">
        <v>292</v>
      </c>
      <c r="E68" s="33" t="s">
        <v>293</v>
      </c>
      <c r="F68" s="29">
        <v>10071.0</v>
      </c>
      <c r="G68" s="30"/>
      <c r="H68" s="31" t="s">
        <v>47</v>
      </c>
      <c r="I68" s="17" t="s">
        <v>77</v>
      </c>
      <c r="J68" s="17" t="s">
        <v>294</v>
      </c>
      <c r="K68" s="17" t="s">
        <v>53</v>
      </c>
      <c r="L68" s="17" t="s">
        <v>54</v>
      </c>
      <c r="M68" s="17" t="s">
        <v>55</v>
      </c>
    </row>
    <row r="69">
      <c r="A69" s="17">
        <f t="shared" si="1"/>
        <v>60</v>
      </c>
      <c r="B69" s="15">
        <v>8.0</v>
      </c>
      <c r="C69" s="20" t="s">
        <v>295</v>
      </c>
      <c r="D69" s="33" t="s">
        <v>296</v>
      </c>
      <c r="E69" s="33" t="s">
        <v>297</v>
      </c>
      <c r="F69" s="29">
        <v>10021.0</v>
      </c>
      <c r="G69" s="30"/>
      <c r="H69" s="31" t="s">
        <v>47</v>
      </c>
      <c r="I69" s="17" t="s">
        <v>152</v>
      </c>
      <c r="J69" s="17" t="s">
        <v>298</v>
      </c>
      <c r="K69" s="17" t="s">
        <v>53</v>
      </c>
      <c r="L69" s="17" t="s">
        <v>54</v>
      </c>
      <c r="M69" s="17" t="s">
        <v>55</v>
      </c>
    </row>
    <row r="70">
      <c r="A70" s="17">
        <f t="shared" si="1"/>
        <v>61</v>
      </c>
      <c r="B70" s="15">
        <v>7.0</v>
      </c>
      <c r="C70" s="20" t="s">
        <v>299</v>
      </c>
      <c r="D70" s="33" t="s">
        <v>300</v>
      </c>
      <c r="E70" s="33" t="s">
        <v>297</v>
      </c>
      <c r="F70" s="29">
        <v>10019.0</v>
      </c>
      <c r="G70" s="30"/>
      <c r="H70" s="31" t="s">
        <v>47</v>
      </c>
      <c r="I70" s="17" t="s">
        <v>77</v>
      </c>
      <c r="J70" s="17" t="s">
        <v>298</v>
      </c>
      <c r="K70" s="17" t="s">
        <v>53</v>
      </c>
      <c r="L70" s="17" t="s">
        <v>54</v>
      </c>
      <c r="M70" s="17" t="s">
        <v>55</v>
      </c>
    </row>
    <row r="71">
      <c r="A71" s="17">
        <f t="shared" si="1"/>
        <v>62</v>
      </c>
      <c r="B71" s="15">
        <v>1.0</v>
      </c>
      <c r="C71" s="20" t="s">
        <v>301</v>
      </c>
      <c r="D71" s="33" t="s">
        <v>302</v>
      </c>
      <c r="E71" s="33" t="s">
        <v>303</v>
      </c>
      <c r="F71" s="29" t="s">
        <v>304</v>
      </c>
      <c r="G71" s="30"/>
      <c r="H71" s="31" t="s">
        <v>47</v>
      </c>
      <c r="I71" s="17" t="s">
        <v>77</v>
      </c>
      <c r="J71" s="17" t="s">
        <v>305</v>
      </c>
      <c r="K71" s="17" t="s">
        <v>53</v>
      </c>
      <c r="L71" s="17" t="s">
        <v>54</v>
      </c>
      <c r="M71" s="17" t="s">
        <v>55</v>
      </c>
    </row>
    <row r="72">
      <c r="A72" s="17">
        <f t="shared" si="1"/>
        <v>63</v>
      </c>
      <c r="B72" s="15">
        <v>8.0</v>
      </c>
      <c r="C72" s="20" t="s">
        <v>306</v>
      </c>
      <c r="D72" s="33" t="s">
        <v>307</v>
      </c>
      <c r="E72" s="33" t="s">
        <v>308</v>
      </c>
      <c r="F72" s="29">
        <v>10075.0</v>
      </c>
      <c r="G72" s="30"/>
      <c r="H72" s="31" t="s">
        <v>47</v>
      </c>
      <c r="I72" s="17" t="s">
        <v>77</v>
      </c>
      <c r="J72" s="17" t="s">
        <v>309</v>
      </c>
      <c r="K72" s="17" t="s">
        <v>53</v>
      </c>
      <c r="L72" s="17" t="s">
        <v>54</v>
      </c>
      <c r="M72" s="17" t="s">
        <v>55</v>
      </c>
    </row>
    <row r="73">
      <c r="A73" s="17">
        <f t="shared" si="1"/>
        <v>64</v>
      </c>
      <c r="B73" s="15">
        <v>1.0</v>
      </c>
      <c r="C73" s="20" t="s">
        <v>310</v>
      </c>
      <c r="D73" s="33" t="s">
        <v>311</v>
      </c>
      <c r="E73" s="33" t="s">
        <v>86</v>
      </c>
      <c r="F73" s="29">
        <v>10085.0</v>
      </c>
      <c r="G73" s="30"/>
      <c r="H73" s="31" t="s">
        <v>47</v>
      </c>
      <c r="I73" s="17" t="s">
        <v>77</v>
      </c>
      <c r="J73" s="17" t="s">
        <v>312</v>
      </c>
      <c r="K73" s="17" t="s">
        <v>53</v>
      </c>
      <c r="L73" s="17" t="s">
        <v>54</v>
      </c>
      <c r="M73" s="17" t="s">
        <v>55</v>
      </c>
    </row>
    <row r="74">
      <c r="A74" s="17">
        <f t="shared" si="1"/>
        <v>65</v>
      </c>
      <c r="B74" s="15">
        <v>8.0</v>
      </c>
      <c r="C74" s="20" t="s">
        <v>313</v>
      </c>
      <c r="D74" s="33" t="s">
        <v>314</v>
      </c>
      <c r="E74" s="33" t="s">
        <v>315</v>
      </c>
      <c r="F74" s="29">
        <v>10057.0</v>
      </c>
      <c r="G74" s="30"/>
      <c r="H74" s="31" t="s">
        <v>47</v>
      </c>
      <c r="I74" s="17" t="s">
        <v>77</v>
      </c>
      <c r="J74" s="17" t="s">
        <v>316</v>
      </c>
      <c r="K74" s="17" t="s">
        <v>53</v>
      </c>
      <c r="L74" s="17" t="s">
        <v>54</v>
      </c>
      <c r="M74" s="17" t="s">
        <v>55</v>
      </c>
    </row>
    <row r="75">
      <c r="A75" s="17">
        <f t="shared" si="1"/>
        <v>66</v>
      </c>
      <c r="B75" s="15">
        <v>1.0</v>
      </c>
      <c r="C75" s="20" t="s">
        <v>317</v>
      </c>
      <c r="D75" s="33" t="s">
        <v>318</v>
      </c>
      <c r="E75" s="33" t="s">
        <v>118</v>
      </c>
      <c r="F75" s="29">
        <v>10113.0</v>
      </c>
      <c r="G75" s="30"/>
      <c r="H75" s="31" t="s">
        <v>47</v>
      </c>
      <c r="I75" s="17" t="s">
        <v>77</v>
      </c>
      <c r="J75" s="17" t="s">
        <v>319</v>
      </c>
      <c r="K75" s="17" t="s">
        <v>53</v>
      </c>
      <c r="L75" s="17" t="s">
        <v>54</v>
      </c>
      <c r="M75" s="17" t="s">
        <v>55</v>
      </c>
    </row>
    <row r="76">
      <c r="A76" s="17">
        <f t="shared" si="1"/>
        <v>67</v>
      </c>
      <c r="B76" s="15">
        <v>1.0</v>
      </c>
      <c r="C76" s="20" t="s">
        <v>320</v>
      </c>
      <c r="D76" s="33" t="s">
        <v>321</v>
      </c>
      <c r="E76" s="33" t="s">
        <v>118</v>
      </c>
      <c r="F76" s="29">
        <v>10114.0</v>
      </c>
      <c r="G76" s="30"/>
      <c r="H76" s="31" t="s">
        <v>47</v>
      </c>
      <c r="I76" s="17" t="s">
        <v>322</v>
      </c>
      <c r="J76" s="17" t="s">
        <v>319</v>
      </c>
      <c r="K76" s="17" t="s">
        <v>53</v>
      </c>
      <c r="L76" s="17" t="s">
        <v>54</v>
      </c>
      <c r="M76" s="17" t="s">
        <v>55</v>
      </c>
    </row>
    <row r="77">
      <c r="A77" s="17">
        <f t="shared" si="1"/>
        <v>68</v>
      </c>
      <c r="B77" s="15">
        <v>15.0</v>
      </c>
      <c r="C77" s="20" t="s">
        <v>323</v>
      </c>
      <c r="D77" s="33" t="s">
        <v>324</v>
      </c>
      <c r="E77" s="33" t="s">
        <v>325</v>
      </c>
      <c r="F77" s="29">
        <v>10018.0</v>
      </c>
      <c r="G77" s="30"/>
      <c r="H77" s="31" t="s">
        <v>47</v>
      </c>
      <c r="I77" s="17" t="s">
        <v>77</v>
      </c>
      <c r="J77" s="17" t="s">
        <v>326</v>
      </c>
      <c r="K77" s="17" t="s">
        <v>53</v>
      </c>
      <c r="L77" s="17" t="s">
        <v>54</v>
      </c>
      <c r="M77" s="17" t="s">
        <v>55</v>
      </c>
    </row>
    <row r="78">
      <c r="A78" s="17">
        <f t="shared" si="1"/>
        <v>69</v>
      </c>
      <c r="B78" s="17">
        <v>10.0</v>
      </c>
      <c r="C78" s="20" t="s">
        <v>327</v>
      </c>
      <c r="D78" s="33" t="s">
        <v>328</v>
      </c>
      <c r="E78" s="33" t="s">
        <v>82</v>
      </c>
      <c r="F78" s="29">
        <v>10046.0</v>
      </c>
      <c r="G78" s="30"/>
      <c r="H78" s="31" t="s">
        <v>47</v>
      </c>
      <c r="I78" s="17" t="s">
        <v>77</v>
      </c>
      <c r="J78" s="17" t="s">
        <v>329</v>
      </c>
      <c r="K78" s="17" t="s">
        <v>53</v>
      </c>
      <c r="L78" s="17" t="s">
        <v>54</v>
      </c>
      <c r="M78" s="17" t="s">
        <v>55</v>
      </c>
    </row>
    <row r="79">
      <c r="A79" s="17">
        <f t="shared" si="1"/>
        <v>70</v>
      </c>
      <c r="B79" s="17">
        <v>17.0</v>
      </c>
      <c r="C79" s="20" t="s">
        <v>330</v>
      </c>
      <c r="D79" s="33" t="s">
        <v>331</v>
      </c>
      <c r="E79" s="33" t="s">
        <v>332</v>
      </c>
      <c r="F79" s="29">
        <v>10008.0</v>
      </c>
      <c r="G79" s="30"/>
      <c r="H79" s="31" t="s">
        <v>7</v>
      </c>
      <c r="I79" s="17" t="s">
        <v>77</v>
      </c>
      <c r="J79" s="17" t="s">
        <v>333</v>
      </c>
      <c r="K79" s="17" t="s">
        <v>53</v>
      </c>
      <c r="L79" s="17" t="s">
        <v>54</v>
      </c>
      <c r="M79" s="17" t="s">
        <v>55</v>
      </c>
    </row>
    <row r="80">
      <c r="A80" s="17">
        <f t="shared" si="1"/>
        <v>71</v>
      </c>
      <c r="B80" s="48">
        <v>1.0</v>
      </c>
      <c r="C80" s="49" t="s">
        <v>334</v>
      </c>
      <c r="D80" s="50" t="s">
        <v>335</v>
      </c>
      <c r="E80" s="50" t="s">
        <v>297</v>
      </c>
      <c r="F80" s="51"/>
      <c r="G80" s="52"/>
      <c r="H80" s="53" t="s">
        <v>47</v>
      </c>
      <c r="I80" s="48" t="s">
        <v>336</v>
      </c>
      <c r="J80" s="48" t="s">
        <v>120</v>
      </c>
      <c r="K80" s="48" t="s">
        <v>53</v>
      </c>
      <c r="L80" s="17" t="s">
        <v>54</v>
      </c>
      <c r="M80" s="17" t="s">
        <v>55</v>
      </c>
      <c r="N80" s="52"/>
      <c r="O80" s="52"/>
      <c r="P80" s="52"/>
      <c r="Q80" s="52"/>
      <c r="R80" s="52"/>
      <c r="S80" s="52"/>
      <c r="T80" s="52"/>
      <c r="U80" s="52"/>
      <c r="V80" s="52"/>
      <c r="W80" s="52"/>
      <c r="X80" s="52"/>
      <c r="Y80" s="52"/>
      <c r="Z80" s="52"/>
      <c r="AA80" s="52"/>
    </row>
    <row r="81">
      <c r="A81" s="17">
        <f t="shared" si="1"/>
        <v>72</v>
      </c>
      <c r="B81" s="17">
        <v>1.0</v>
      </c>
      <c r="C81" s="20" t="s">
        <v>337</v>
      </c>
      <c r="D81" s="54" t="s">
        <v>338</v>
      </c>
      <c r="E81" s="54" t="s">
        <v>297</v>
      </c>
      <c r="F81" s="29"/>
      <c r="G81" s="30"/>
      <c r="H81" s="31" t="s">
        <v>47</v>
      </c>
      <c r="I81" s="17" t="s">
        <v>77</v>
      </c>
      <c r="J81" s="17" t="s">
        <v>339</v>
      </c>
      <c r="K81" s="17" t="s">
        <v>53</v>
      </c>
      <c r="L81" s="17" t="s">
        <v>192</v>
      </c>
      <c r="M81" s="17" t="s">
        <v>195</v>
      </c>
    </row>
    <row r="82">
      <c r="A82" s="17">
        <f t="shared" si="1"/>
        <v>73</v>
      </c>
      <c r="B82" s="17">
        <v>1.0</v>
      </c>
      <c r="C82" s="20" t="s">
        <v>340</v>
      </c>
      <c r="D82" s="33" t="s">
        <v>341</v>
      </c>
      <c r="E82" s="33" t="s">
        <v>342</v>
      </c>
      <c r="F82" s="29"/>
      <c r="G82" s="30"/>
      <c r="H82" s="31" t="s">
        <v>47</v>
      </c>
      <c r="I82" s="17"/>
      <c r="J82" s="17"/>
      <c r="K82" s="17"/>
      <c r="L82" s="17"/>
      <c r="M82" s="17"/>
    </row>
    <row r="83">
      <c r="A83" s="17">
        <f t="shared" si="1"/>
        <v>74</v>
      </c>
      <c r="B83" s="17">
        <v>1.0</v>
      </c>
      <c r="C83" s="20" t="s">
        <v>343</v>
      </c>
      <c r="D83" s="33" t="s">
        <v>344</v>
      </c>
      <c r="E83" s="33" t="s">
        <v>82</v>
      </c>
      <c r="F83" s="29">
        <v>10118.0</v>
      </c>
      <c r="G83" s="30"/>
      <c r="H83" s="31" t="s">
        <v>47</v>
      </c>
      <c r="I83" s="17"/>
      <c r="J83" s="17"/>
      <c r="K83" s="17"/>
      <c r="L83" s="17"/>
      <c r="M83" s="17"/>
    </row>
    <row r="84">
      <c r="A84" s="17">
        <f t="shared" si="1"/>
        <v>75</v>
      </c>
      <c r="B84" s="17">
        <v>1.0</v>
      </c>
      <c r="C84" s="20" t="s">
        <v>345</v>
      </c>
      <c r="D84" s="33" t="s">
        <v>346</v>
      </c>
      <c r="E84" s="33" t="s">
        <v>347</v>
      </c>
      <c r="F84" s="29">
        <v>10022.0</v>
      </c>
      <c r="G84" s="30"/>
      <c r="H84" s="31" t="s">
        <v>47</v>
      </c>
      <c r="I84" s="17"/>
      <c r="J84" s="17"/>
      <c r="K84" s="17"/>
      <c r="L84" s="17"/>
      <c r="M84" s="17"/>
    </row>
    <row r="85">
      <c r="A85" s="17">
        <f t="shared" si="1"/>
        <v>76</v>
      </c>
      <c r="B85" s="17">
        <v>1.0</v>
      </c>
      <c r="C85" s="55" t="s">
        <v>348</v>
      </c>
      <c r="D85" s="33" t="s">
        <v>349</v>
      </c>
      <c r="E85" s="33" t="s">
        <v>293</v>
      </c>
      <c r="F85" s="29"/>
      <c r="G85" s="30"/>
      <c r="H85" s="31" t="s">
        <v>47</v>
      </c>
      <c r="I85" s="17"/>
      <c r="J85" s="17"/>
      <c r="K85" s="17"/>
      <c r="L85" s="17"/>
      <c r="M85" s="17"/>
    </row>
    <row r="86">
      <c r="A86" s="17">
        <f t="shared" si="1"/>
        <v>77</v>
      </c>
      <c r="B86" s="17">
        <v>1.0</v>
      </c>
      <c r="C86" s="20" t="s">
        <v>350</v>
      </c>
      <c r="D86" s="33" t="s">
        <v>351</v>
      </c>
      <c r="E86" s="33" t="s">
        <v>293</v>
      </c>
      <c r="F86" s="29"/>
      <c r="G86" s="30"/>
      <c r="H86" s="31" t="s">
        <v>47</v>
      </c>
      <c r="I86" s="17"/>
      <c r="J86" s="17"/>
      <c r="K86" s="17"/>
      <c r="L86" s="17"/>
      <c r="M86" s="17"/>
    </row>
    <row r="87">
      <c r="A87" s="34">
        <f t="shared" si="1"/>
        <v>78</v>
      </c>
      <c r="B87" s="34">
        <v>3.0</v>
      </c>
      <c r="C87" s="56" t="s">
        <v>352</v>
      </c>
      <c r="D87" s="57" t="s">
        <v>353</v>
      </c>
      <c r="E87" s="57" t="s">
        <v>354</v>
      </c>
      <c r="F87" s="58"/>
      <c r="G87" s="59"/>
      <c r="H87" s="60" t="s">
        <v>47</v>
      </c>
      <c r="I87" s="17"/>
      <c r="J87" s="17"/>
      <c r="K87" s="17"/>
      <c r="L87" s="17"/>
      <c r="M87" s="17"/>
    </row>
    <row r="88">
      <c r="D88" s="4"/>
      <c r="E88" s="4"/>
      <c r="F88" s="61"/>
      <c r="G88" s="32"/>
      <c r="H88" s="62"/>
    </row>
    <row r="89">
      <c r="D89" s="4"/>
      <c r="E89" s="4"/>
      <c r="F89" s="32"/>
      <c r="G89" s="32"/>
      <c r="H89" s="63"/>
    </row>
    <row r="90">
      <c r="D90" s="4"/>
      <c r="E90" s="4"/>
      <c r="F90" s="61"/>
      <c r="G90" s="32"/>
      <c r="H90" s="63"/>
    </row>
    <row r="91">
      <c r="D91" s="4"/>
      <c r="E91" s="4"/>
      <c r="H91" s="12"/>
    </row>
    <row r="92">
      <c r="D92" s="4"/>
      <c r="E92" s="4"/>
      <c r="H92" s="12"/>
    </row>
    <row r="93">
      <c r="D93" s="4"/>
      <c r="E93" s="4"/>
    </row>
    <row r="94">
      <c r="D94" s="4"/>
      <c r="E94" s="4"/>
    </row>
    <row r="95">
      <c r="D95" s="4"/>
      <c r="E95" s="4"/>
    </row>
    <row r="96">
      <c r="D96" s="4"/>
      <c r="E96" s="4"/>
    </row>
    <row r="97">
      <c r="D97" s="4"/>
      <c r="E97" s="4"/>
    </row>
    <row r="98">
      <c r="D98" s="4"/>
      <c r="E98" s="4"/>
    </row>
    <row r="99">
      <c r="D99" s="4"/>
      <c r="E99" s="4"/>
    </row>
    <row r="100">
      <c r="D100" s="4"/>
      <c r="E100" s="4"/>
    </row>
    <row r="101">
      <c r="D101" s="4"/>
      <c r="E101" s="4"/>
    </row>
    <row r="102">
      <c r="D102" s="4"/>
      <c r="E102" s="4"/>
    </row>
    <row r="103">
      <c r="D103" s="4"/>
      <c r="E103" s="4"/>
    </row>
    <row r="104">
      <c r="D104" s="4"/>
      <c r="E104" s="4"/>
    </row>
    <row r="105">
      <c r="D105" s="4"/>
      <c r="E105" s="4"/>
    </row>
    <row r="106">
      <c r="D106" s="4"/>
      <c r="E106" s="4"/>
    </row>
    <row r="107">
      <c r="D107" s="4"/>
      <c r="E107" s="4"/>
    </row>
    <row r="108">
      <c r="D108" s="4"/>
      <c r="E108" s="4"/>
    </row>
    <row r="109">
      <c r="D109" s="4"/>
      <c r="E109" s="4"/>
    </row>
    <row r="110">
      <c r="D110" s="4"/>
      <c r="E110" s="4"/>
    </row>
    <row r="111">
      <c r="D111" s="4"/>
      <c r="E111" s="4"/>
    </row>
    <row r="112">
      <c r="D112" s="4"/>
      <c r="E112" s="4"/>
    </row>
    <row r="113">
      <c r="D113" s="4"/>
      <c r="E113" s="4"/>
    </row>
    <row r="114">
      <c r="D114" s="4"/>
      <c r="E114" s="4"/>
    </row>
    <row r="115">
      <c r="D115" s="4"/>
      <c r="E115" s="4"/>
    </row>
    <row r="116">
      <c r="D116" s="4"/>
      <c r="E116" s="4"/>
    </row>
    <row r="117">
      <c r="D117" s="4"/>
      <c r="E117" s="4"/>
    </row>
    <row r="118">
      <c r="D118" s="4"/>
      <c r="E118" s="4"/>
    </row>
    <row r="119">
      <c r="D119" s="4"/>
      <c r="E119" s="4"/>
    </row>
    <row r="120">
      <c r="D120" s="4"/>
      <c r="E120" s="4"/>
    </row>
    <row r="121">
      <c r="D121" s="4"/>
      <c r="E121" s="4"/>
    </row>
    <row r="122">
      <c r="D122" s="4"/>
      <c r="E122" s="4"/>
    </row>
    <row r="123">
      <c r="D123" s="4"/>
      <c r="E123" s="4"/>
    </row>
    <row r="124">
      <c r="D124" s="4"/>
      <c r="E124" s="4"/>
    </row>
    <row r="125">
      <c r="D125" s="4"/>
      <c r="E125" s="4"/>
    </row>
    <row r="126">
      <c r="D126" s="4"/>
      <c r="E126" s="4"/>
    </row>
    <row r="127">
      <c r="D127" s="4"/>
      <c r="E127" s="4"/>
    </row>
    <row r="128">
      <c r="D128" s="4"/>
      <c r="E128" s="4"/>
    </row>
    <row r="129">
      <c r="D129" s="4"/>
      <c r="E129" s="4"/>
    </row>
    <row r="130">
      <c r="D130" s="4"/>
      <c r="E130" s="4"/>
    </row>
    <row r="131">
      <c r="D131" s="4"/>
      <c r="E131" s="4"/>
    </row>
    <row r="132">
      <c r="D132" s="4"/>
      <c r="E132" s="4"/>
    </row>
    <row r="133">
      <c r="D133" s="4"/>
      <c r="E133" s="4"/>
    </row>
    <row r="134">
      <c r="D134" s="4"/>
      <c r="E134" s="4"/>
    </row>
    <row r="135">
      <c r="D135" s="4"/>
      <c r="E135" s="4"/>
    </row>
    <row r="136">
      <c r="D136" s="4"/>
      <c r="E136" s="4"/>
    </row>
    <row r="137">
      <c r="D137" s="4"/>
      <c r="E137" s="4"/>
    </row>
    <row r="138">
      <c r="D138" s="4"/>
      <c r="E138" s="4"/>
    </row>
    <row r="139">
      <c r="D139" s="4"/>
      <c r="E139" s="4"/>
    </row>
    <row r="140">
      <c r="D140" s="4"/>
      <c r="E140" s="4"/>
    </row>
    <row r="141">
      <c r="D141" s="4"/>
      <c r="E141" s="4"/>
    </row>
    <row r="142">
      <c r="D142" s="4"/>
      <c r="E142" s="4"/>
    </row>
    <row r="143">
      <c r="D143" s="4"/>
      <c r="E143" s="4"/>
    </row>
    <row r="144">
      <c r="D144" s="4"/>
      <c r="E144" s="4"/>
    </row>
    <row r="145">
      <c r="D145" s="4"/>
      <c r="E145" s="4"/>
    </row>
    <row r="146">
      <c r="D146" s="4"/>
      <c r="E146" s="4"/>
    </row>
    <row r="147">
      <c r="D147" s="4"/>
      <c r="E147" s="4"/>
    </row>
    <row r="148">
      <c r="D148" s="4"/>
      <c r="E148" s="4"/>
    </row>
    <row r="149">
      <c r="D149" s="4"/>
      <c r="E149" s="4"/>
    </row>
    <row r="150">
      <c r="D150" s="4"/>
      <c r="E150" s="4"/>
    </row>
    <row r="151">
      <c r="D151" s="4"/>
      <c r="E151" s="4"/>
    </row>
    <row r="152">
      <c r="D152" s="4"/>
      <c r="E152" s="4"/>
    </row>
    <row r="153">
      <c r="D153" s="4"/>
      <c r="E153" s="4"/>
    </row>
    <row r="154">
      <c r="D154" s="4"/>
      <c r="E154" s="4"/>
    </row>
    <row r="155">
      <c r="D155" s="4"/>
      <c r="E155" s="4"/>
    </row>
    <row r="156">
      <c r="D156" s="4"/>
      <c r="E156" s="4"/>
    </row>
    <row r="157">
      <c r="D157" s="4"/>
      <c r="E157" s="4"/>
    </row>
    <row r="158">
      <c r="D158" s="4"/>
      <c r="E158" s="4"/>
    </row>
    <row r="159">
      <c r="D159" s="4"/>
      <c r="E159" s="4"/>
    </row>
    <row r="160">
      <c r="D160" s="4"/>
      <c r="E160" s="4"/>
    </row>
    <row r="161">
      <c r="D161" s="4"/>
      <c r="E161" s="4"/>
    </row>
    <row r="162">
      <c r="D162" s="4"/>
      <c r="E162" s="4"/>
    </row>
    <row r="163">
      <c r="D163" s="4"/>
      <c r="E163" s="4"/>
    </row>
    <row r="164">
      <c r="D164" s="4"/>
      <c r="E164" s="4"/>
    </row>
    <row r="165">
      <c r="D165" s="4"/>
      <c r="E165" s="4"/>
    </row>
    <row r="166">
      <c r="D166" s="4"/>
      <c r="E166" s="4"/>
    </row>
    <row r="167">
      <c r="D167" s="4"/>
      <c r="E167" s="4"/>
    </row>
    <row r="168">
      <c r="D168" s="4"/>
      <c r="E168" s="4"/>
    </row>
    <row r="169">
      <c r="D169" s="4"/>
      <c r="E169" s="4"/>
    </row>
    <row r="170">
      <c r="D170" s="4"/>
      <c r="E170" s="4"/>
    </row>
    <row r="171">
      <c r="D171" s="4"/>
      <c r="E171" s="4"/>
    </row>
    <row r="172">
      <c r="D172" s="4"/>
      <c r="E172" s="4"/>
    </row>
    <row r="173">
      <c r="D173" s="4"/>
      <c r="E173" s="4"/>
    </row>
    <row r="174">
      <c r="D174" s="4"/>
      <c r="E174" s="4"/>
    </row>
    <row r="175">
      <c r="D175" s="4"/>
      <c r="E175" s="4"/>
    </row>
    <row r="176">
      <c r="D176" s="4"/>
      <c r="E176" s="4"/>
    </row>
    <row r="177">
      <c r="D177" s="4"/>
      <c r="E177" s="4"/>
    </row>
    <row r="178">
      <c r="D178" s="4"/>
      <c r="E178" s="4"/>
    </row>
    <row r="179">
      <c r="D179" s="4"/>
      <c r="E179" s="4"/>
    </row>
    <row r="180">
      <c r="D180" s="4"/>
      <c r="E180" s="4"/>
    </row>
    <row r="181">
      <c r="D181" s="4"/>
      <c r="E181" s="4"/>
    </row>
    <row r="182">
      <c r="D182" s="4"/>
      <c r="E182" s="4"/>
    </row>
    <row r="183">
      <c r="D183" s="4"/>
      <c r="E183" s="4"/>
    </row>
    <row r="184">
      <c r="D184" s="4"/>
      <c r="E184" s="4"/>
    </row>
    <row r="185">
      <c r="D185" s="4"/>
      <c r="E185" s="4"/>
    </row>
    <row r="186">
      <c r="D186" s="4"/>
      <c r="E186" s="4"/>
    </row>
    <row r="187">
      <c r="D187" s="4"/>
      <c r="E187" s="4"/>
    </row>
    <row r="188">
      <c r="D188" s="4"/>
      <c r="E188" s="4"/>
    </row>
    <row r="189">
      <c r="D189" s="4"/>
      <c r="E189" s="4"/>
    </row>
    <row r="190">
      <c r="D190" s="4"/>
      <c r="E190" s="4"/>
    </row>
    <row r="191">
      <c r="D191" s="4"/>
      <c r="E191" s="4"/>
    </row>
    <row r="192">
      <c r="D192" s="4"/>
      <c r="E192" s="4"/>
    </row>
    <row r="193">
      <c r="D193" s="4"/>
      <c r="E193" s="4"/>
    </row>
    <row r="194">
      <c r="D194" s="4"/>
      <c r="E194" s="4"/>
    </row>
    <row r="195">
      <c r="D195" s="4"/>
      <c r="E195" s="4"/>
    </row>
    <row r="196">
      <c r="D196" s="4"/>
      <c r="E196" s="4"/>
    </row>
    <row r="197">
      <c r="D197" s="4"/>
      <c r="E197" s="4"/>
    </row>
    <row r="198">
      <c r="D198" s="4"/>
      <c r="E198" s="4"/>
    </row>
    <row r="199">
      <c r="D199" s="4"/>
      <c r="E199" s="4"/>
    </row>
    <row r="200">
      <c r="D200" s="4"/>
      <c r="E200" s="4"/>
    </row>
    <row r="201">
      <c r="D201" s="4"/>
      <c r="E201" s="4"/>
    </row>
    <row r="202">
      <c r="D202" s="4"/>
      <c r="E202" s="4"/>
    </row>
    <row r="203">
      <c r="D203" s="4"/>
      <c r="E203" s="4"/>
    </row>
    <row r="204">
      <c r="D204" s="4"/>
      <c r="E204" s="4"/>
    </row>
    <row r="205">
      <c r="D205" s="4"/>
      <c r="E205" s="4"/>
    </row>
    <row r="206">
      <c r="D206" s="4"/>
      <c r="E206" s="4"/>
    </row>
    <row r="207">
      <c r="D207" s="4"/>
      <c r="E207" s="4"/>
    </row>
    <row r="208">
      <c r="D208" s="4"/>
      <c r="E208" s="4"/>
    </row>
    <row r="209">
      <c r="D209" s="4"/>
      <c r="E209" s="4"/>
    </row>
    <row r="210">
      <c r="D210" s="4"/>
      <c r="E210" s="4"/>
    </row>
    <row r="211">
      <c r="D211" s="4"/>
      <c r="E211" s="4"/>
    </row>
    <row r="212">
      <c r="D212" s="4"/>
      <c r="E212" s="4"/>
    </row>
    <row r="213">
      <c r="D213" s="4"/>
      <c r="E213" s="4"/>
    </row>
    <row r="214">
      <c r="D214" s="4"/>
      <c r="E214" s="4"/>
    </row>
    <row r="215">
      <c r="D215" s="4"/>
      <c r="E215" s="4"/>
    </row>
    <row r="216">
      <c r="D216" s="4"/>
      <c r="E216" s="4"/>
    </row>
    <row r="217">
      <c r="D217" s="4"/>
      <c r="E217" s="4"/>
    </row>
    <row r="218">
      <c r="D218" s="4"/>
      <c r="E218" s="4"/>
    </row>
    <row r="219">
      <c r="D219" s="4"/>
      <c r="E219" s="4"/>
    </row>
    <row r="220">
      <c r="D220" s="4"/>
      <c r="E220" s="4"/>
    </row>
    <row r="221">
      <c r="D221" s="4"/>
      <c r="E221" s="4"/>
    </row>
    <row r="222">
      <c r="D222" s="4"/>
      <c r="E222" s="4"/>
    </row>
    <row r="223">
      <c r="D223" s="4"/>
      <c r="E223" s="4"/>
    </row>
    <row r="224">
      <c r="D224" s="4"/>
      <c r="E224" s="4"/>
    </row>
    <row r="225">
      <c r="D225" s="4"/>
      <c r="E225" s="4"/>
    </row>
    <row r="226">
      <c r="D226" s="4"/>
      <c r="E226" s="4"/>
    </row>
    <row r="227">
      <c r="D227" s="4"/>
      <c r="E227" s="4"/>
    </row>
    <row r="228">
      <c r="D228" s="4"/>
      <c r="E228" s="4"/>
    </row>
    <row r="229">
      <c r="D229" s="4"/>
      <c r="E229" s="4"/>
    </row>
    <row r="230">
      <c r="D230" s="4"/>
      <c r="E230" s="4"/>
    </row>
    <row r="231">
      <c r="D231" s="4"/>
      <c r="E231" s="4"/>
    </row>
    <row r="232">
      <c r="D232" s="4"/>
      <c r="E232" s="4"/>
    </row>
    <row r="233">
      <c r="D233" s="4"/>
      <c r="E233" s="4"/>
    </row>
    <row r="234">
      <c r="D234" s="4"/>
      <c r="E234" s="4"/>
    </row>
    <row r="235">
      <c r="D235" s="4"/>
      <c r="E235" s="4"/>
    </row>
    <row r="236">
      <c r="D236" s="4"/>
      <c r="E236" s="4"/>
    </row>
    <row r="237">
      <c r="D237" s="4"/>
      <c r="E237" s="4"/>
    </row>
    <row r="238">
      <c r="D238" s="4"/>
      <c r="E238" s="4"/>
    </row>
    <row r="239">
      <c r="D239" s="4"/>
      <c r="E239" s="4"/>
    </row>
    <row r="240">
      <c r="D240" s="4"/>
      <c r="E240" s="4"/>
    </row>
    <row r="241">
      <c r="D241" s="4"/>
      <c r="E241" s="4"/>
    </row>
    <row r="242">
      <c r="D242" s="4"/>
      <c r="E242" s="4"/>
    </row>
    <row r="243">
      <c r="D243" s="4"/>
      <c r="E243" s="4"/>
    </row>
    <row r="244">
      <c r="D244" s="4"/>
      <c r="E244" s="4"/>
    </row>
    <row r="245">
      <c r="D245" s="4"/>
      <c r="E245" s="4"/>
    </row>
    <row r="246">
      <c r="D246" s="4"/>
      <c r="E246" s="4"/>
    </row>
    <row r="247">
      <c r="D247" s="4"/>
      <c r="E247" s="4"/>
    </row>
    <row r="248">
      <c r="D248" s="4"/>
      <c r="E248" s="4"/>
    </row>
    <row r="249">
      <c r="D249" s="4"/>
      <c r="E249" s="4"/>
    </row>
    <row r="250">
      <c r="D250" s="4"/>
      <c r="E250" s="4"/>
    </row>
    <row r="251">
      <c r="D251" s="4"/>
      <c r="E251" s="4"/>
    </row>
    <row r="252">
      <c r="D252" s="4"/>
      <c r="E252" s="4"/>
    </row>
    <row r="253">
      <c r="D253" s="4"/>
      <c r="E253" s="4"/>
    </row>
    <row r="254">
      <c r="D254" s="4"/>
      <c r="E254" s="4"/>
    </row>
    <row r="255">
      <c r="D255" s="4"/>
      <c r="E255" s="4"/>
    </row>
    <row r="256">
      <c r="D256" s="4"/>
      <c r="E256" s="4"/>
    </row>
    <row r="257">
      <c r="D257" s="4"/>
      <c r="E257" s="4"/>
    </row>
    <row r="258">
      <c r="D258" s="4"/>
      <c r="E258" s="4"/>
    </row>
    <row r="259">
      <c r="D259" s="4"/>
      <c r="E259" s="4"/>
    </row>
    <row r="260">
      <c r="D260" s="4"/>
      <c r="E260" s="4"/>
    </row>
    <row r="261">
      <c r="D261" s="4"/>
      <c r="E261" s="4"/>
    </row>
    <row r="262">
      <c r="D262" s="4"/>
      <c r="E262" s="4"/>
    </row>
    <row r="263">
      <c r="D263" s="4"/>
      <c r="E263" s="4"/>
    </row>
    <row r="264">
      <c r="D264" s="4"/>
      <c r="E264" s="4"/>
    </row>
    <row r="265">
      <c r="D265" s="4"/>
      <c r="E265" s="4"/>
    </row>
    <row r="266">
      <c r="D266" s="4"/>
      <c r="E266" s="4"/>
    </row>
    <row r="267">
      <c r="D267" s="4"/>
      <c r="E267" s="4"/>
    </row>
    <row r="268">
      <c r="D268" s="4"/>
      <c r="E268" s="4"/>
    </row>
    <row r="269">
      <c r="D269" s="4"/>
      <c r="E269" s="4"/>
    </row>
    <row r="270">
      <c r="D270" s="4"/>
      <c r="E270" s="4"/>
    </row>
    <row r="271">
      <c r="D271" s="4"/>
      <c r="E271" s="4"/>
    </row>
    <row r="272">
      <c r="D272" s="4"/>
      <c r="E272" s="4"/>
    </row>
    <row r="273">
      <c r="D273" s="4"/>
      <c r="E273" s="4"/>
    </row>
    <row r="274">
      <c r="D274" s="4"/>
      <c r="E274" s="4"/>
    </row>
    <row r="275">
      <c r="D275" s="4"/>
      <c r="E275" s="4"/>
    </row>
    <row r="276">
      <c r="D276" s="4"/>
      <c r="E276" s="4"/>
    </row>
    <row r="277">
      <c r="D277" s="4"/>
      <c r="E277" s="4"/>
    </row>
    <row r="278">
      <c r="D278" s="4"/>
      <c r="E278" s="4"/>
    </row>
    <row r="279">
      <c r="D279" s="4"/>
      <c r="E279" s="4"/>
    </row>
    <row r="280">
      <c r="D280" s="4"/>
      <c r="E280" s="4"/>
    </row>
    <row r="281">
      <c r="D281" s="4"/>
      <c r="E281" s="4"/>
    </row>
    <row r="282">
      <c r="D282" s="4"/>
      <c r="E282" s="4"/>
    </row>
    <row r="283">
      <c r="D283" s="4"/>
      <c r="E283" s="4"/>
    </row>
    <row r="284">
      <c r="D284" s="4"/>
      <c r="E284" s="4"/>
    </row>
    <row r="285">
      <c r="D285" s="4"/>
      <c r="E285" s="4"/>
    </row>
    <row r="286">
      <c r="D286" s="4"/>
      <c r="E286" s="4"/>
    </row>
    <row r="287">
      <c r="D287" s="4"/>
      <c r="E287" s="4"/>
    </row>
    <row r="288">
      <c r="D288" s="4"/>
      <c r="E288" s="4"/>
    </row>
    <row r="289">
      <c r="D289" s="4"/>
      <c r="E289" s="4"/>
    </row>
    <row r="290">
      <c r="D290" s="4"/>
      <c r="E290" s="4"/>
    </row>
    <row r="291">
      <c r="D291" s="4"/>
      <c r="E291" s="4"/>
    </row>
    <row r="292">
      <c r="D292" s="4"/>
      <c r="E292" s="4"/>
    </row>
    <row r="293">
      <c r="D293" s="4"/>
      <c r="E293" s="4"/>
    </row>
    <row r="294">
      <c r="D294" s="4"/>
      <c r="E294" s="4"/>
    </row>
    <row r="295">
      <c r="D295" s="4"/>
      <c r="E295" s="4"/>
    </row>
    <row r="296">
      <c r="D296" s="4"/>
      <c r="E296" s="4"/>
    </row>
    <row r="297">
      <c r="D297" s="4"/>
      <c r="E297" s="4"/>
    </row>
    <row r="298">
      <c r="D298" s="4"/>
      <c r="E298" s="4"/>
    </row>
    <row r="299">
      <c r="D299" s="4"/>
      <c r="E299" s="4"/>
    </row>
    <row r="300">
      <c r="D300" s="4"/>
      <c r="E300" s="4"/>
    </row>
    <row r="301">
      <c r="D301" s="4"/>
      <c r="E301" s="4"/>
    </row>
    <row r="302">
      <c r="D302" s="4"/>
      <c r="E302" s="4"/>
    </row>
    <row r="303">
      <c r="D303" s="4"/>
      <c r="E303" s="4"/>
    </row>
    <row r="304">
      <c r="D304" s="4"/>
      <c r="E304" s="4"/>
    </row>
    <row r="305">
      <c r="D305" s="4"/>
      <c r="E305" s="4"/>
    </row>
    <row r="306">
      <c r="D306" s="4"/>
      <c r="E306" s="4"/>
    </row>
    <row r="307">
      <c r="D307" s="4"/>
      <c r="E307" s="4"/>
    </row>
    <row r="308">
      <c r="D308" s="4"/>
      <c r="E308" s="4"/>
    </row>
    <row r="309">
      <c r="D309" s="4"/>
      <c r="E309" s="4"/>
    </row>
    <row r="310">
      <c r="D310" s="4"/>
      <c r="E310" s="4"/>
    </row>
    <row r="311">
      <c r="D311" s="4"/>
      <c r="E311" s="4"/>
    </row>
    <row r="312">
      <c r="D312" s="4"/>
      <c r="E312" s="4"/>
    </row>
    <row r="313">
      <c r="D313" s="4"/>
      <c r="E313" s="4"/>
    </row>
    <row r="314">
      <c r="D314" s="4"/>
      <c r="E314" s="4"/>
    </row>
    <row r="315">
      <c r="D315" s="4"/>
      <c r="E315" s="4"/>
    </row>
    <row r="316">
      <c r="D316" s="4"/>
      <c r="E316" s="4"/>
    </row>
    <row r="317">
      <c r="D317" s="4"/>
      <c r="E317" s="4"/>
    </row>
    <row r="318">
      <c r="D318" s="4"/>
      <c r="E318" s="4"/>
    </row>
    <row r="319">
      <c r="D319" s="4"/>
      <c r="E319" s="4"/>
    </row>
    <row r="320">
      <c r="D320" s="4"/>
      <c r="E320" s="4"/>
    </row>
    <row r="321">
      <c r="D321" s="4"/>
      <c r="E321" s="4"/>
    </row>
    <row r="322">
      <c r="D322" s="4"/>
      <c r="E322" s="4"/>
    </row>
    <row r="323">
      <c r="D323" s="4"/>
      <c r="E323" s="4"/>
    </row>
    <row r="324">
      <c r="D324" s="4"/>
      <c r="E324" s="4"/>
    </row>
    <row r="325">
      <c r="D325" s="4"/>
      <c r="E325" s="4"/>
    </row>
    <row r="326">
      <c r="D326" s="4"/>
      <c r="E326" s="4"/>
    </row>
    <row r="327">
      <c r="D327" s="4"/>
      <c r="E327" s="4"/>
    </row>
    <row r="328">
      <c r="D328" s="4"/>
      <c r="E328" s="4"/>
    </row>
    <row r="329">
      <c r="D329" s="4"/>
      <c r="E329" s="4"/>
    </row>
    <row r="330">
      <c r="D330" s="4"/>
      <c r="E330" s="4"/>
    </row>
    <row r="331">
      <c r="D331" s="4"/>
      <c r="E331" s="4"/>
    </row>
    <row r="332">
      <c r="D332" s="4"/>
      <c r="E332" s="4"/>
    </row>
    <row r="333">
      <c r="D333" s="4"/>
      <c r="E333" s="4"/>
    </row>
    <row r="334">
      <c r="D334" s="4"/>
      <c r="E334" s="4"/>
    </row>
    <row r="335">
      <c r="D335" s="4"/>
      <c r="E335" s="4"/>
    </row>
    <row r="336">
      <c r="D336" s="4"/>
      <c r="E336" s="4"/>
    </row>
    <row r="337">
      <c r="D337" s="4"/>
      <c r="E337" s="4"/>
    </row>
    <row r="338">
      <c r="D338" s="4"/>
      <c r="E338" s="4"/>
    </row>
    <row r="339">
      <c r="D339" s="4"/>
      <c r="E339" s="4"/>
    </row>
    <row r="340">
      <c r="D340" s="4"/>
      <c r="E340" s="4"/>
    </row>
    <row r="341">
      <c r="D341" s="4"/>
      <c r="E341" s="4"/>
    </row>
    <row r="342">
      <c r="D342" s="4"/>
      <c r="E342" s="4"/>
    </row>
    <row r="343">
      <c r="D343" s="4"/>
      <c r="E343" s="4"/>
    </row>
    <row r="344">
      <c r="D344" s="4"/>
      <c r="E344" s="4"/>
    </row>
    <row r="345">
      <c r="D345" s="4"/>
      <c r="E345" s="4"/>
    </row>
    <row r="346">
      <c r="D346" s="4"/>
      <c r="E346" s="4"/>
    </row>
    <row r="347">
      <c r="D347" s="4"/>
      <c r="E347" s="4"/>
    </row>
    <row r="348">
      <c r="D348" s="4"/>
      <c r="E348" s="4"/>
    </row>
    <row r="349">
      <c r="D349" s="4"/>
      <c r="E349" s="4"/>
    </row>
    <row r="350">
      <c r="D350" s="4"/>
      <c r="E350" s="4"/>
    </row>
    <row r="351">
      <c r="D351" s="4"/>
      <c r="E351" s="4"/>
    </row>
    <row r="352">
      <c r="D352" s="4"/>
      <c r="E352" s="4"/>
    </row>
    <row r="353">
      <c r="D353" s="4"/>
      <c r="E353" s="4"/>
    </row>
    <row r="354">
      <c r="D354" s="4"/>
      <c r="E354" s="4"/>
    </row>
    <row r="355">
      <c r="D355" s="4"/>
      <c r="E355" s="4"/>
    </row>
    <row r="356">
      <c r="D356" s="4"/>
      <c r="E356" s="4"/>
    </row>
    <row r="357">
      <c r="D357" s="4"/>
      <c r="E357" s="4"/>
    </row>
    <row r="358">
      <c r="D358" s="4"/>
      <c r="E358" s="4"/>
    </row>
    <row r="359">
      <c r="D359" s="4"/>
      <c r="E359" s="4"/>
    </row>
    <row r="360">
      <c r="D360" s="4"/>
      <c r="E360" s="4"/>
    </row>
    <row r="361">
      <c r="D361" s="4"/>
      <c r="E361" s="4"/>
    </row>
    <row r="362">
      <c r="D362" s="4"/>
      <c r="E362" s="4"/>
    </row>
    <row r="363">
      <c r="D363" s="4"/>
      <c r="E363" s="4"/>
    </row>
    <row r="364">
      <c r="D364" s="4"/>
      <c r="E364" s="4"/>
    </row>
    <row r="365">
      <c r="D365" s="4"/>
      <c r="E365" s="4"/>
    </row>
    <row r="366">
      <c r="D366" s="4"/>
      <c r="E366" s="4"/>
    </row>
    <row r="367">
      <c r="D367" s="4"/>
      <c r="E367" s="4"/>
    </row>
    <row r="368">
      <c r="D368" s="4"/>
      <c r="E368" s="4"/>
    </row>
    <row r="369">
      <c r="D369" s="4"/>
      <c r="E369" s="4"/>
    </row>
    <row r="370">
      <c r="D370" s="4"/>
      <c r="E370" s="4"/>
    </row>
    <row r="371">
      <c r="D371" s="4"/>
      <c r="E371" s="4"/>
    </row>
    <row r="372">
      <c r="D372" s="4"/>
      <c r="E372" s="4"/>
    </row>
    <row r="373">
      <c r="D373" s="4"/>
      <c r="E373" s="4"/>
    </row>
    <row r="374">
      <c r="D374" s="4"/>
      <c r="E374" s="4"/>
    </row>
    <row r="375">
      <c r="D375" s="4"/>
      <c r="E375" s="4"/>
    </row>
    <row r="376">
      <c r="D376" s="4"/>
      <c r="E376" s="4"/>
    </row>
    <row r="377">
      <c r="D377" s="4"/>
      <c r="E377" s="4"/>
    </row>
    <row r="378">
      <c r="D378" s="4"/>
      <c r="E378" s="4"/>
    </row>
    <row r="379">
      <c r="D379" s="4"/>
      <c r="E379" s="4"/>
    </row>
    <row r="380">
      <c r="D380" s="4"/>
      <c r="E380" s="4"/>
    </row>
    <row r="381">
      <c r="D381" s="4"/>
      <c r="E381" s="4"/>
    </row>
    <row r="382">
      <c r="D382" s="4"/>
      <c r="E382" s="4"/>
    </row>
    <row r="383">
      <c r="D383" s="4"/>
      <c r="E383" s="4"/>
    </row>
    <row r="384">
      <c r="D384" s="4"/>
      <c r="E384" s="4"/>
    </row>
    <row r="385">
      <c r="D385" s="4"/>
      <c r="E385" s="4"/>
    </row>
    <row r="386">
      <c r="D386" s="4"/>
      <c r="E386" s="4"/>
    </row>
    <row r="387">
      <c r="D387" s="4"/>
      <c r="E387" s="4"/>
    </row>
    <row r="388">
      <c r="D388" s="4"/>
      <c r="E388" s="4"/>
    </row>
    <row r="389">
      <c r="D389" s="4"/>
      <c r="E389" s="4"/>
    </row>
    <row r="390">
      <c r="D390" s="4"/>
      <c r="E390" s="4"/>
    </row>
    <row r="391">
      <c r="D391" s="4"/>
      <c r="E391" s="4"/>
    </row>
    <row r="392">
      <c r="D392" s="4"/>
      <c r="E392" s="4"/>
    </row>
    <row r="393">
      <c r="D393" s="4"/>
      <c r="E393" s="4"/>
    </row>
    <row r="394">
      <c r="D394" s="4"/>
      <c r="E394" s="4"/>
    </row>
    <row r="395">
      <c r="D395" s="4"/>
      <c r="E395" s="4"/>
    </row>
    <row r="396">
      <c r="D396" s="4"/>
      <c r="E396" s="4"/>
    </row>
    <row r="397">
      <c r="D397" s="4"/>
      <c r="E397" s="4"/>
    </row>
    <row r="398">
      <c r="D398" s="4"/>
      <c r="E398" s="4"/>
    </row>
    <row r="399">
      <c r="D399" s="4"/>
      <c r="E399" s="4"/>
    </row>
    <row r="400">
      <c r="D400" s="4"/>
      <c r="E400" s="4"/>
    </row>
    <row r="401">
      <c r="D401" s="4"/>
      <c r="E401" s="4"/>
    </row>
    <row r="402">
      <c r="D402" s="4"/>
      <c r="E402" s="4"/>
    </row>
    <row r="403">
      <c r="D403" s="4"/>
      <c r="E403" s="4"/>
    </row>
    <row r="404">
      <c r="D404" s="4"/>
      <c r="E404" s="4"/>
    </row>
    <row r="405">
      <c r="D405" s="4"/>
      <c r="E405" s="4"/>
    </row>
    <row r="406">
      <c r="D406" s="4"/>
      <c r="E406" s="4"/>
    </row>
    <row r="407">
      <c r="D407" s="4"/>
      <c r="E407" s="4"/>
    </row>
    <row r="408">
      <c r="D408" s="4"/>
      <c r="E408" s="4"/>
    </row>
    <row r="409">
      <c r="D409" s="4"/>
      <c r="E409" s="4"/>
    </row>
    <row r="410">
      <c r="D410" s="4"/>
      <c r="E410" s="4"/>
    </row>
    <row r="411">
      <c r="D411" s="4"/>
      <c r="E411" s="4"/>
    </row>
    <row r="412">
      <c r="D412" s="4"/>
      <c r="E412" s="4"/>
    </row>
    <row r="413">
      <c r="D413" s="4"/>
      <c r="E413" s="4"/>
    </row>
    <row r="414">
      <c r="D414" s="4"/>
      <c r="E414" s="4"/>
    </row>
    <row r="415">
      <c r="D415" s="4"/>
      <c r="E415" s="4"/>
    </row>
    <row r="416">
      <c r="D416" s="4"/>
      <c r="E416" s="4"/>
    </row>
    <row r="417">
      <c r="D417" s="4"/>
      <c r="E417" s="4"/>
    </row>
    <row r="418">
      <c r="D418" s="4"/>
      <c r="E418" s="4"/>
    </row>
    <row r="419">
      <c r="D419" s="4"/>
      <c r="E419" s="4"/>
    </row>
    <row r="420">
      <c r="D420" s="4"/>
      <c r="E420" s="4"/>
    </row>
    <row r="421">
      <c r="D421" s="4"/>
      <c r="E421" s="4"/>
    </row>
    <row r="422">
      <c r="D422" s="4"/>
      <c r="E422" s="4"/>
    </row>
    <row r="423">
      <c r="D423" s="4"/>
      <c r="E423" s="4"/>
    </row>
    <row r="424">
      <c r="D424" s="4"/>
      <c r="E424" s="4"/>
    </row>
    <row r="425">
      <c r="D425" s="4"/>
      <c r="E425" s="4"/>
    </row>
    <row r="426">
      <c r="D426" s="4"/>
      <c r="E426" s="4"/>
    </row>
    <row r="427">
      <c r="D427" s="4"/>
      <c r="E427" s="4"/>
    </row>
    <row r="428">
      <c r="D428" s="4"/>
      <c r="E428" s="4"/>
    </row>
    <row r="429">
      <c r="D429" s="4"/>
      <c r="E429" s="4"/>
    </row>
    <row r="430">
      <c r="D430" s="4"/>
      <c r="E430" s="4"/>
    </row>
    <row r="431">
      <c r="D431" s="4"/>
      <c r="E431" s="4"/>
    </row>
    <row r="432">
      <c r="D432" s="4"/>
      <c r="E432" s="4"/>
    </row>
    <row r="433">
      <c r="D433" s="4"/>
      <c r="E433" s="4"/>
    </row>
    <row r="434">
      <c r="D434" s="4"/>
      <c r="E434" s="4"/>
    </row>
    <row r="435">
      <c r="D435" s="4"/>
      <c r="E435" s="4"/>
    </row>
    <row r="436">
      <c r="D436" s="4"/>
      <c r="E436" s="4"/>
    </row>
    <row r="437">
      <c r="D437" s="4"/>
      <c r="E437" s="4"/>
    </row>
    <row r="438">
      <c r="D438" s="4"/>
      <c r="E438" s="4"/>
    </row>
    <row r="439">
      <c r="D439" s="4"/>
      <c r="E439" s="4"/>
    </row>
    <row r="440">
      <c r="D440" s="4"/>
      <c r="E440" s="4"/>
    </row>
    <row r="441">
      <c r="D441" s="4"/>
      <c r="E441" s="4"/>
    </row>
    <row r="442">
      <c r="D442" s="4"/>
      <c r="E442" s="4"/>
    </row>
    <row r="443">
      <c r="D443" s="4"/>
      <c r="E443" s="4"/>
    </row>
    <row r="444">
      <c r="D444" s="4"/>
      <c r="E444" s="4"/>
    </row>
    <row r="445">
      <c r="D445" s="4"/>
      <c r="E445" s="4"/>
    </row>
    <row r="446">
      <c r="D446" s="4"/>
      <c r="E446" s="4"/>
    </row>
    <row r="447">
      <c r="D447" s="4"/>
      <c r="E447" s="4"/>
    </row>
    <row r="448">
      <c r="D448" s="4"/>
      <c r="E448" s="4"/>
    </row>
    <row r="449">
      <c r="D449" s="4"/>
      <c r="E449" s="4"/>
    </row>
    <row r="450">
      <c r="D450" s="4"/>
      <c r="E450" s="4"/>
    </row>
    <row r="451">
      <c r="D451" s="4"/>
      <c r="E451" s="4"/>
    </row>
    <row r="452">
      <c r="D452" s="4"/>
      <c r="E452" s="4"/>
    </row>
    <row r="453">
      <c r="D453" s="4"/>
      <c r="E453" s="4"/>
    </row>
    <row r="454">
      <c r="D454" s="4"/>
      <c r="E454" s="4"/>
    </row>
    <row r="455">
      <c r="D455" s="4"/>
      <c r="E455" s="4"/>
    </row>
    <row r="456">
      <c r="D456" s="4"/>
      <c r="E456" s="4"/>
    </row>
    <row r="457">
      <c r="D457" s="4"/>
      <c r="E457" s="4"/>
    </row>
    <row r="458">
      <c r="D458" s="4"/>
      <c r="E458" s="4"/>
    </row>
    <row r="459">
      <c r="D459" s="4"/>
      <c r="E459" s="4"/>
    </row>
    <row r="460">
      <c r="D460" s="4"/>
      <c r="E460" s="4"/>
    </row>
    <row r="461">
      <c r="D461" s="4"/>
      <c r="E461" s="4"/>
    </row>
    <row r="462">
      <c r="D462" s="4"/>
      <c r="E462" s="4"/>
    </row>
    <row r="463">
      <c r="D463" s="4"/>
      <c r="E463" s="4"/>
    </row>
    <row r="464">
      <c r="D464" s="4"/>
      <c r="E464" s="4"/>
    </row>
    <row r="465">
      <c r="D465" s="4"/>
      <c r="E465" s="4"/>
    </row>
    <row r="466">
      <c r="D466" s="4"/>
      <c r="E466" s="4"/>
    </row>
    <row r="467">
      <c r="D467" s="4"/>
      <c r="E467" s="4"/>
    </row>
    <row r="468">
      <c r="D468" s="4"/>
      <c r="E468" s="4"/>
    </row>
    <row r="469">
      <c r="D469" s="4"/>
      <c r="E469" s="4"/>
    </row>
    <row r="470">
      <c r="D470" s="4"/>
      <c r="E470" s="4"/>
    </row>
    <row r="471">
      <c r="D471" s="4"/>
      <c r="E471" s="4"/>
    </row>
    <row r="472">
      <c r="D472" s="4"/>
      <c r="E472" s="4"/>
    </row>
    <row r="473">
      <c r="D473" s="4"/>
      <c r="E473" s="4"/>
    </row>
    <row r="474">
      <c r="D474" s="4"/>
      <c r="E474" s="4"/>
    </row>
    <row r="475">
      <c r="D475" s="4"/>
      <c r="E475" s="4"/>
    </row>
    <row r="476">
      <c r="D476" s="4"/>
      <c r="E476" s="4"/>
    </row>
    <row r="477">
      <c r="D477" s="4"/>
      <c r="E477" s="4"/>
    </row>
    <row r="478">
      <c r="D478" s="4"/>
      <c r="E478" s="4"/>
    </row>
    <row r="479">
      <c r="D479" s="4"/>
      <c r="E479" s="4"/>
    </row>
    <row r="480">
      <c r="D480" s="4"/>
      <c r="E480" s="4"/>
    </row>
    <row r="481">
      <c r="D481" s="4"/>
      <c r="E481" s="4"/>
    </row>
    <row r="482">
      <c r="D482" s="4"/>
      <c r="E482" s="4"/>
    </row>
    <row r="483">
      <c r="D483" s="4"/>
      <c r="E483" s="4"/>
    </row>
    <row r="484">
      <c r="D484" s="4"/>
      <c r="E484" s="4"/>
    </row>
    <row r="485">
      <c r="D485" s="4"/>
      <c r="E485" s="4"/>
    </row>
    <row r="486">
      <c r="D486" s="4"/>
      <c r="E486" s="4"/>
    </row>
    <row r="487">
      <c r="D487" s="4"/>
      <c r="E487" s="4"/>
    </row>
    <row r="488">
      <c r="D488" s="4"/>
      <c r="E488" s="4"/>
    </row>
    <row r="489">
      <c r="D489" s="4"/>
      <c r="E489" s="4"/>
    </row>
    <row r="490">
      <c r="D490" s="4"/>
      <c r="E490" s="4"/>
    </row>
    <row r="491">
      <c r="D491" s="4"/>
      <c r="E491" s="4"/>
    </row>
    <row r="492">
      <c r="D492" s="4"/>
      <c r="E492" s="4"/>
    </row>
    <row r="493">
      <c r="D493" s="4"/>
      <c r="E493" s="4"/>
    </row>
    <row r="494">
      <c r="D494" s="4"/>
      <c r="E494" s="4"/>
    </row>
    <row r="495">
      <c r="D495" s="4"/>
      <c r="E495" s="4"/>
    </row>
    <row r="496">
      <c r="D496" s="4"/>
      <c r="E496" s="4"/>
    </row>
    <row r="497">
      <c r="D497" s="4"/>
      <c r="E497" s="4"/>
    </row>
    <row r="498">
      <c r="D498" s="4"/>
      <c r="E498" s="4"/>
    </row>
    <row r="499">
      <c r="D499" s="4"/>
      <c r="E499" s="4"/>
    </row>
    <row r="500">
      <c r="D500" s="4"/>
      <c r="E500" s="4"/>
    </row>
    <row r="501">
      <c r="D501" s="4"/>
      <c r="E501" s="4"/>
    </row>
    <row r="502">
      <c r="D502" s="4"/>
      <c r="E502" s="4"/>
    </row>
    <row r="503">
      <c r="D503" s="4"/>
      <c r="E503" s="4"/>
    </row>
    <row r="504">
      <c r="D504" s="4"/>
      <c r="E504" s="4"/>
    </row>
    <row r="505">
      <c r="D505" s="4"/>
      <c r="E505" s="4"/>
    </row>
    <row r="506">
      <c r="D506" s="4"/>
      <c r="E506" s="4"/>
    </row>
    <row r="507">
      <c r="D507" s="4"/>
      <c r="E507" s="4"/>
    </row>
    <row r="508">
      <c r="D508" s="4"/>
      <c r="E508" s="4"/>
    </row>
    <row r="509">
      <c r="D509" s="4"/>
      <c r="E509" s="4"/>
    </row>
    <row r="510">
      <c r="D510" s="4"/>
      <c r="E510" s="4"/>
    </row>
    <row r="511">
      <c r="D511" s="4"/>
      <c r="E511" s="4"/>
    </row>
    <row r="512">
      <c r="D512" s="4"/>
      <c r="E512" s="4"/>
    </row>
    <row r="513">
      <c r="D513" s="4"/>
      <c r="E513" s="4"/>
    </row>
    <row r="514">
      <c r="D514" s="4"/>
      <c r="E514" s="4"/>
    </row>
    <row r="515">
      <c r="D515" s="4"/>
      <c r="E515" s="4"/>
    </row>
    <row r="516">
      <c r="D516" s="4"/>
      <c r="E516" s="4"/>
    </row>
    <row r="517">
      <c r="D517" s="4"/>
      <c r="E517" s="4"/>
    </row>
    <row r="518">
      <c r="D518" s="4"/>
      <c r="E518" s="4"/>
    </row>
    <row r="519">
      <c r="D519" s="4"/>
      <c r="E519" s="4"/>
    </row>
    <row r="520">
      <c r="D520" s="4"/>
      <c r="E520" s="4"/>
    </row>
    <row r="521">
      <c r="D521" s="4"/>
      <c r="E521" s="4"/>
    </row>
    <row r="522">
      <c r="D522" s="4"/>
      <c r="E522" s="4"/>
    </row>
    <row r="523">
      <c r="D523" s="4"/>
      <c r="E523" s="4"/>
    </row>
    <row r="524">
      <c r="D524" s="4"/>
      <c r="E524" s="4"/>
    </row>
    <row r="525">
      <c r="D525" s="4"/>
      <c r="E525" s="4"/>
    </row>
    <row r="526">
      <c r="D526" s="4"/>
      <c r="E526" s="4"/>
    </row>
    <row r="527">
      <c r="D527" s="4"/>
      <c r="E527" s="4"/>
    </row>
    <row r="528">
      <c r="D528" s="4"/>
      <c r="E528" s="4"/>
    </row>
    <row r="529">
      <c r="D529" s="4"/>
      <c r="E529" s="4"/>
    </row>
    <row r="530">
      <c r="D530" s="4"/>
      <c r="E530" s="4"/>
    </row>
    <row r="531">
      <c r="D531" s="4"/>
      <c r="E531" s="4"/>
    </row>
    <row r="532">
      <c r="D532" s="4"/>
      <c r="E532" s="4"/>
    </row>
    <row r="533">
      <c r="D533" s="4"/>
      <c r="E533" s="4"/>
    </row>
    <row r="534">
      <c r="D534" s="4"/>
      <c r="E534" s="4"/>
    </row>
    <row r="535">
      <c r="D535" s="4"/>
      <c r="E535" s="4"/>
    </row>
    <row r="536">
      <c r="D536" s="4"/>
      <c r="E536" s="4"/>
    </row>
    <row r="537">
      <c r="D537" s="4"/>
      <c r="E537" s="4"/>
    </row>
    <row r="538">
      <c r="D538" s="4"/>
      <c r="E538" s="4"/>
    </row>
    <row r="539">
      <c r="D539" s="4"/>
      <c r="E539" s="4"/>
    </row>
    <row r="540">
      <c r="D540" s="4"/>
      <c r="E540" s="4"/>
    </row>
    <row r="541">
      <c r="D541" s="4"/>
      <c r="E541" s="4"/>
    </row>
    <row r="542">
      <c r="D542" s="4"/>
      <c r="E542" s="4"/>
    </row>
    <row r="543">
      <c r="D543" s="4"/>
      <c r="E543" s="4"/>
    </row>
    <row r="544">
      <c r="D544" s="4"/>
      <c r="E544" s="4"/>
    </row>
    <row r="545">
      <c r="D545" s="4"/>
      <c r="E545" s="4"/>
    </row>
    <row r="546">
      <c r="D546" s="4"/>
      <c r="E546" s="4"/>
    </row>
    <row r="547">
      <c r="D547" s="4"/>
      <c r="E547" s="4"/>
    </row>
    <row r="548">
      <c r="D548" s="4"/>
      <c r="E548" s="4"/>
    </row>
    <row r="549">
      <c r="D549" s="4"/>
      <c r="E549" s="4"/>
    </row>
    <row r="550">
      <c r="D550" s="4"/>
      <c r="E550" s="4"/>
    </row>
    <row r="551">
      <c r="D551" s="4"/>
      <c r="E551" s="4"/>
    </row>
    <row r="552">
      <c r="D552" s="4"/>
      <c r="E552" s="4"/>
    </row>
    <row r="553">
      <c r="D553" s="4"/>
      <c r="E553" s="4"/>
    </row>
    <row r="554">
      <c r="D554" s="4"/>
      <c r="E554" s="4"/>
    </row>
    <row r="555">
      <c r="D555" s="4"/>
      <c r="E555" s="4"/>
    </row>
    <row r="556">
      <c r="D556" s="4"/>
      <c r="E556" s="4"/>
    </row>
    <row r="557">
      <c r="D557" s="4"/>
      <c r="E557" s="4"/>
    </row>
    <row r="558">
      <c r="D558" s="4"/>
      <c r="E558" s="4"/>
    </row>
    <row r="559">
      <c r="D559" s="4"/>
      <c r="E559" s="4"/>
    </row>
    <row r="560">
      <c r="D560" s="4"/>
      <c r="E560" s="4"/>
    </row>
    <row r="561">
      <c r="D561" s="4"/>
      <c r="E561" s="4"/>
    </row>
    <row r="562">
      <c r="D562" s="4"/>
      <c r="E562" s="4"/>
    </row>
    <row r="563">
      <c r="D563" s="4"/>
      <c r="E563" s="4"/>
    </row>
    <row r="564">
      <c r="D564" s="4"/>
      <c r="E564" s="4"/>
    </row>
    <row r="565">
      <c r="D565" s="4"/>
      <c r="E565" s="4"/>
    </row>
    <row r="566">
      <c r="D566" s="4"/>
      <c r="E566" s="4"/>
    </row>
    <row r="567">
      <c r="D567" s="4"/>
      <c r="E567" s="4"/>
    </row>
    <row r="568">
      <c r="D568" s="4"/>
      <c r="E568" s="4"/>
    </row>
    <row r="569">
      <c r="D569" s="4"/>
      <c r="E569" s="4"/>
    </row>
    <row r="570">
      <c r="D570" s="4"/>
      <c r="E570" s="4"/>
    </row>
    <row r="571">
      <c r="D571" s="4"/>
      <c r="E571" s="4"/>
    </row>
    <row r="572">
      <c r="D572" s="4"/>
      <c r="E572" s="4"/>
    </row>
    <row r="573">
      <c r="D573" s="4"/>
      <c r="E573" s="4"/>
    </row>
    <row r="574">
      <c r="D574" s="4"/>
      <c r="E574" s="4"/>
    </row>
    <row r="575">
      <c r="D575" s="4"/>
      <c r="E575" s="4"/>
    </row>
    <row r="576">
      <c r="D576" s="4"/>
      <c r="E576" s="4"/>
    </row>
    <row r="577">
      <c r="D577" s="4"/>
      <c r="E577" s="4"/>
    </row>
    <row r="578">
      <c r="D578" s="4"/>
      <c r="E578" s="4"/>
    </row>
    <row r="579">
      <c r="D579" s="4"/>
      <c r="E579" s="4"/>
    </row>
    <row r="580">
      <c r="D580" s="4"/>
      <c r="E580" s="4"/>
    </row>
    <row r="581">
      <c r="D581" s="4"/>
      <c r="E581" s="4"/>
    </row>
    <row r="582">
      <c r="D582" s="4"/>
      <c r="E582" s="4"/>
    </row>
    <row r="583">
      <c r="D583" s="4"/>
      <c r="E583" s="4"/>
    </row>
    <row r="584">
      <c r="D584" s="4"/>
      <c r="E584" s="4"/>
    </row>
    <row r="585">
      <c r="D585" s="4"/>
      <c r="E585" s="4"/>
    </row>
    <row r="586">
      <c r="D586" s="4"/>
      <c r="E586" s="4"/>
    </row>
    <row r="587">
      <c r="D587" s="4"/>
      <c r="E587" s="4"/>
    </row>
    <row r="588">
      <c r="D588" s="4"/>
      <c r="E588" s="4"/>
    </row>
    <row r="589">
      <c r="D589" s="4"/>
      <c r="E589" s="4"/>
    </row>
    <row r="590">
      <c r="D590" s="4"/>
      <c r="E590" s="4"/>
    </row>
    <row r="591">
      <c r="D591" s="4"/>
      <c r="E591" s="4"/>
    </row>
    <row r="592">
      <c r="D592" s="4"/>
      <c r="E592" s="4"/>
    </row>
    <row r="593">
      <c r="D593" s="4"/>
      <c r="E593" s="4"/>
    </row>
    <row r="594">
      <c r="D594" s="4"/>
      <c r="E594" s="4"/>
    </row>
    <row r="595">
      <c r="D595" s="4"/>
      <c r="E595" s="4"/>
    </row>
    <row r="596">
      <c r="D596" s="4"/>
      <c r="E596" s="4"/>
    </row>
    <row r="597">
      <c r="D597" s="4"/>
      <c r="E597" s="4"/>
    </row>
    <row r="598">
      <c r="D598" s="4"/>
      <c r="E598" s="4"/>
    </row>
    <row r="599">
      <c r="D599" s="4"/>
      <c r="E599" s="4"/>
    </row>
    <row r="600">
      <c r="D600" s="4"/>
      <c r="E600" s="4"/>
    </row>
    <row r="601">
      <c r="D601" s="4"/>
      <c r="E601" s="4"/>
    </row>
    <row r="602">
      <c r="D602" s="4"/>
      <c r="E602" s="4"/>
    </row>
    <row r="603">
      <c r="D603" s="4"/>
      <c r="E603" s="4"/>
    </row>
    <row r="604">
      <c r="D604" s="4"/>
      <c r="E604" s="4"/>
    </row>
    <row r="605">
      <c r="D605" s="4"/>
      <c r="E605" s="4"/>
    </row>
    <row r="606">
      <c r="D606" s="4"/>
      <c r="E606" s="4"/>
    </row>
    <row r="607">
      <c r="D607" s="4"/>
      <c r="E607" s="4"/>
    </row>
    <row r="608">
      <c r="D608" s="4"/>
      <c r="E608" s="4"/>
    </row>
    <row r="609">
      <c r="D609" s="4"/>
      <c r="E609" s="4"/>
    </row>
    <row r="610">
      <c r="D610" s="4"/>
      <c r="E610" s="4"/>
    </row>
    <row r="611">
      <c r="D611" s="4"/>
      <c r="E611" s="4"/>
    </row>
    <row r="612">
      <c r="D612" s="4"/>
      <c r="E612" s="4"/>
    </row>
    <row r="613">
      <c r="D613" s="4"/>
      <c r="E613" s="4"/>
    </row>
    <row r="614">
      <c r="D614" s="4"/>
      <c r="E614" s="4"/>
    </row>
    <row r="615">
      <c r="D615" s="4"/>
      <c r="E615" s="4"/>
    </row>
    <row r="616">
      <c r="D616" s="4"/>
      <c r="E616" s="4"/>
    </row>
    <row r="617">
      <c r="D617" s="4"/>
      <c r="E617" s="4"/>
    </row>
    <row r="618">
      <c r="D618" s="4"/>
      <c r="E618" s="4"/>
    </row>
    <row r="619">
      <c r="D619" s="4"/>
      <c r="E619" s="4"/>
    </row>
    <row r="620">
      <c r="D620" s="4"/>
      <c r="E620" s="4"/>
    </row>
    <row r="621">
      <c r="D621" s="4"/>
      <c r="E621" s="4"/>
    </row>
    <row r="622">
      <c r="D622" s="4"/>
      <c r="E622" s="4"/>
    </row>
    <row r="623">
      <c r="D623" s="4"/>
      <c r="E623" s="4"/>
    </row>
    <row r="624">
      <c r="D624" s="4"/>
      <c r="E624" s="4"/>
    </row>
    <row r="625">
      <c r="D625" s="4"/>
      <c r="E625" s="4"/>
    </row>
    <row r="626">
      <c r="D626" s="4"/>
      <c r="E626" s="4"/>
    </row>
    <row r="627">
      <c r="D627" s="4"/>
      <c r="E627" s="4"/>
    </row>
    <row r="628">
      <c r="D628" s="4"/>
      <c r="E628" s="4"/>
    </row>
    <row r="629">
      <c r="D629" s="4"/>
      <c r="E629" s="4"/>
    </row>
    <row r="630">
      <c r="D630" s="4"/>
      <c r="E630" s="4"/>
    </row>
    <row r="631">
      <c r="D631" s="4"/>
      <c r="E631" s="4"/>
    </row>
    <row r="632">
      <c r="D632" s="4"/>
      <c r="E632" s="4"/>
    </row>
    <row r="633">
      <c r="D633" s="4"/>
      <c r="E633" s="4"/>
    </row>
    <row r="634">
      <c r="D634" s="4"/>
      <c r="E634" s="4"/>
    </row>
    <row r="635">
      <c r="D635" s="4"/>
      <c r="E635" s="4"/>
    </row>
    <row r="636">
      <c r="D636" s="4"/>
      <c r="E636" s="4"/>
    </row>
    <row r="637">
      <c r="D637" s="4"/>
      <c r="E637" s="4"/>
    </row>
    <row r="638">
      <c r="D638" s="4"/>
      <c r="E638" s="4"/>
    </row>
    <row r="639">
      <c r="D639" s="4"/>
      <c r="E639" s="4"/>
    </row>
    <row r="640">
      <c r="D640" s="4"/>
      <c r="E640" s="4"/>
    </row>
    <row r="641">
      <c r="D641" s="4"/>
      <c r="E641" s="4"/>
    </row>
    <row r="642">
      <c r="D642" s="4"/>
      <c r="E642" s="4"/>
    </row>
    <row r="643">
      <c r="D643" s="4"/>
      <c r="E643" s="4"/>
    </row>
    <row r="644">
      <c r="D644" s="4"/>
      <c r="E644" s="4"/>
    </row>
    <row r="645">
      <c r="D645" s="4"/>
      <c r="E645" s="4"/>
    </row>
    <row r="646">
      <c r="D646" s="4"/>
      <c r="E646" s="4"/>
    </row>
    <row r="647">
      <c r="D647" s="4"/>
      <c r="E647" s="4"/>
    </row>
    <row r="648">
      <c r="D648" s="4"/>
      <c r="E648" s="4"/>
    </row>
    <row r="649">
      <c r="D649" s="4"/>
      <c r="E649" s="4"/>
    </row>
    <row r="650">
      <c r="D650" s="4"/>
      <c r="E650" s="4"/>
    </row>
    <row r="651">
      <c r="D651" s="4"/>
      <c r="E651" s="4"/>
    </row>
    <row r="652">
      <c r="D652" s="4"/>
      <c r="E652" s="4"/>
    </row>
    <row r="653">
      <c r="D653" s="4"/>
      <c r="E653" s="4"/>
    </row>
    <row r="654">
      <c r="D654" s="4"/>
      <c r="E654" s="4"/>
    </row>
    <row r="655">
      <c r="D655" s="4"/>
      <c r="E655" s="4"/>
    </row>
    <row r="656">
      <c r="D656" s="4"/>
      <c r="E656" s="4"/>
    </row>
    <row r="657">
      <c r="D657" s="4"/>
      <c r="E657" s="4"/>
    </row>
    <row r="658">
      <c r="D658" s="4"/>
      <c r="E658" s="4"/>
    </row>
    <row r="659">
      <c r="D659" s="4"/>
      <c r="E659" s="4"/>
    </row>
    <row r="660">
      <c r="D660" s="4"/>
      <c r="E660" s="4"/>
    </row>
    <row r="661">
      <c r="D661" s="4"/>
      <c r="E661" s="4"/>
    </row>
    <row r="662">
      <c r="D662" s="4"/>
      <c r="E662" s="4"/>
    </row>
    <row r="663">
      <c r="D663" s="4"/>
      <c r="E663" s="4"/>
    </row>
    <row r="664">
      <c r="D664" s="4"/>
      <c r="E664" s="4"/>
    </row>
    <row r="665">
      <c r="D665" s="4"/>
      <c r="E665" s="4"/>
    </row>
    <row r="666">
      <c r="D666" s="4"/>
      <c r="E666" s="4"/>
    </row>
    <row r="667">
      <c r="D667" s="4"/>
      <c r="E667" s="4"/>
    </row>
    <row r="668">
      <c r="D668" s="4"/>
      <c r="E668" s="4"/>
    </row>
    <row r="669">
      <c r="D669" s="4"/>
      <c r="E669" s="4"/>
    </row>
    <row r="670">
      <c r="D670" s="4"/>
      <c r="E670" s="4"/>
    </row>
    <row r="671">
      <c r="D671" s="4"/>
      <c r="E671" s="4"/>
    </row>
    <row r="672">
      <c r="D672" s="4"/>
      <c r="E672" s="4"/>
    </row>
    <row r="673">
      <c r="D673" s="4"/>
      <c r="E673" s="4"/>
    </row>
    <row r="674">
      <c r="D674" s="4"/>
      <c r="E674" s="4"/>
    </row>
    <row r="675">
      <c r="D675" s="4"/>
      <c r="E675" s="4"/>
    </row>
    <row r="676">
      <c r="D676" s="4"/>
      <c r="E676" s="4"/>
    </row>
    <row r="677">
      <c r="D677" s="4"/>
      <c r="E677" s="4"/>
    </row>
    <row r="678">
      <c r="D678" s="4"/>
      <c r="E678" s="4"/>
    </row>
    <row r="679">
      <c r="D679" s="4"/>
      <c r="E679" s="4"/>
    </row>
    <row r="680">
      <c r="D680" s="4"/>
      <c r="E680" s="4"/>
    </row>
    <row r="681">
      <c r="D681" s="4"/>
      <c r="E681" s="4"/>
    </row>
    <row r="682">
      <c r="D682" s="4"/>
      <c r="E682" s="4"/>
    </row>
    <row r="683">
      <c r="D683" s="4"/>
      <c r="E683" s="4"/>
    </row>
    <row r="684">
      <c r="D684" s="4"/>
      <c r="E684" s="4"/>
    </row>
    <row r="685">
      <c r="D685" s="4"/>
      <c r="E685" s="4"/>
    </row>
    <row r="686">
      <c r="D686" s="4"/>
      <c r="E686" s="4"/>
    </row>
    <row r="687">
      <c r="D687" s="4"/>
      <c r="E687" s="4"/>
    </row>
    <row r="688">
      <c r="D688" s="4"/>
      <c r="E688" s="4"/>
    </row>
    <row r="689">
      <c r="D689" s="4"/>
      <c r="E689" s="4"/>
    </row>
    <row r="690">
      <c r="D690" s="4"/>
      <c r="E690" s="4"/>
    </row>
    <row r="691">
      <c r="D691" s="4"/>
      <c r="E691" s="4"/>
    </row>
    <row r="692">
      <c r="D692" s="4"/>
      <c r="E692" s="4"/>
    </row>
    <row r="693">
      <c r="D693" s="4"/>
      <c r="E693" s="4"/>
    </row>
    <row r="694">
      <c r="D694" s="4"/>
      <c r="E694" s="4"/>
    </row>
    <row r="695">
      <c r="D695" s="4"/>
      <c r="E695" s="4"/>
    </row>
    <row r="696">
      <c r="D696" s="4"/>
      <c r="E696" s="4"/>
    </row>
    <row r="697">
      <c r="D697" s="4"/>
      <c r="E697" s="4"/>
    </row>
    <row r="698">
      <c r="D698" s="4"/>
      <c r="E698" s="4"/>
    </row>
    <row r="699">
      <c r="D699" s="4"/>
      <c r="E699" s="4"/>
    </row>
    <row r="700">
      <c r="D700" s="4"/>
      <c r="E700" s="4"/>
    </row>
    <row r="701">
      <c r="D701" s="4"/>
      <c r="E701" s="4"/>
    </row>
    <row r="702">
      <c r="D702" s="4"/>
      <c r="E702" s="4"/>
    </row>
    <row r="703">
      <c r="D703" s="4"/>
      <c r="E703" s="4"/>
    </row>
    <row r="704">
      <c r="D704" s="4"/>
      <c r="E704" s="4"/>
    </row>
    <row r="705">
      <c r="D705" s="4"/>
      <c r="E705" s="4"/>
    </row>
    <row r="706">
      <c r="D706" s="4"/>
      <c r="E706" s="4"/>
    </row>
    <row r="707">
      <c r="D707" s="4"/>
      <c r="E707" s="4"/>
    </row>
    <row r="708">
      <c r="D708" s="4"/>
      <c r="E708" s="4"/>
    </row>
    <row r="709">
      <c r="D709" s="4"/>
      <c r="E709" s="4"/>
    </row>
    <row r="710">
      <c r="D710" s="4"/>
      <c r="E710" s="4"/>
    </row>
    <row r="711">
      <c r="D711" s="4"/>
      <c r="E711" s="4"/>
    </row>
    <row r="712">
      <c r="D712" s="4"/>
      <c r="E712" s="4"/>
    </row>
    <row r="713">
      <c r="D713" s="4"/>
      <c r="E713" s="4"/>
    </row>
    <row r="714">
      <c r="D714" s="4"/>
      <c r="E714" s="4"/>
    </row>
    <row r="715">
      <c r="D715" s="4"/>
      <c r="E715" s="4"/>
    </row>
    <row r="716">
      <c r="D716" s="4"/>
      <c r="E716" s="4"/>
    </row>
    <row r="717">
      <c r="D717" s="4"/>
      <c r="E717" s="4"/>
    </row>
    <row r="718">
      <c r="D718" s="4"/>
      <c r="E718" s="4"/>
    </row>
    <row r="719">
      <c r="D719" s="4"/>
      <c r="E719" s="4"/>
    </row>
    <row r="720">
      <c r="D720" s="4"/>
      <c r="E720" s="4"/>
    </row>
    <row r="721">
      <c r="D721" s="4"/>
      <c r="E721" s="4"/>
    </row>
    <row r="722">
      <c r="D722" s="4"/>
      <c r="E722" s="4"/>
    </row>
    <row r="723">
      <c r="D723" s="4"/>
      <c r="E723" s="4"/>
    </row>
    <row r="724">
      <c r="D724" s="4"/>
      <c r="E724" s="4"/>
    </row>
    <row r="725">
      <c r="D725" s="4"/>
      <c r="E725" s="4"/>
    </row>
    <row r="726">
      <c r="D726" s="4"/>
      <c r="E726" s="4"/>
    </row>
    <row r="727">
      <c r="D727" s="4"/>
      <c r="E727" s="4"/>
    </row>
    <row r="728">
      <c r="D728" s="4"/>
      <c r="E728" s="4"/>
    </row>
    <row r="729">
      <c r="D729" s="4"/>
      <c r="E729" s="4"/>
    </row>
    <row r="730">
      <c r="D730" s="4"/>
      <c r="E730" s="4"/>
    </row>
    <row r="731">
      <c r="D731" s="4"/>
      <c r="E731" s="4"/>
    </row>
    <row r="732">
      <c r="D732" s="4"/>
      <c r="E732" s="4"/>
    </row>
    <row r="733">
      <c r="D733" s="4"/>
      <c r="E733" s="4"/>
    </row>
    <row r="734">
      <c r="D734" s="4"/>
      <c r="E734" s="4"/>
    </row>
    <row r="735">
      <c r="D735" s="4"/>
      <c r="E735" s="4"/>
    </row>
    <row r="736">
      <c r="D736" s="4"/>
      <c r="E736" s="4"/>
    </row>
    <row r="737">
      <c r="D737" s="4"/>
      <c r="E737" s="4"/>
    </row>
    <row r="738">
      <c r="D738" s="4"/>
      <c r="E738" s="4"/>
    </row>
    <row r="739">
      <c r="D739" s="4"/>
      <c r="E739" s="4"/>
    </row>
    <row r="740">
      <c r="D740" s="4"/>
      <c r="E740" s="4"/>
    </row>
    <row r="741">
      <c r="D741" s="4"/>
      <c r="E741" s="4"/>
    </row>
    <row r="742">
      <c r="D742" s="4"/>
      <c r="E742" s="4"/>
    </row>
    <row r="743">
      <c r="D743" s="4"/>
      <c r="E743" s="4"/>
    </row>
    <row r="744">
      <c r="D744" s="4"/>
      <c r="E744" s="4"/>
    </row>
    <row r="745">
      <c r="D745" s="4"/>
      <c r="E745" s="4"/>
    </row>
    <row r="746">
      <c r="D746" s="4"/>
      <c r="E746" s="4"/>
    </row>
    <row r="747">
      <c r="D747" s="4"/>
      <c r="E747" s="4"/>
    </row>
    <row r="748">
      <c r="D748" s="4"/>
      <c r="E748" s="4"/>
    </row>
    <row r="749">
      <c r="D749" s="4"/>
      <c r="E749" s="4"/>
    </row>
    <row r="750">
      <c r="D750" s="4"/>
      <c r="E750" s="4"/>
    </row>
    <row r="751">
      <c r="D751" s="4"/>
      <c r="E751" s="4"/>
    </row>
    <row r="752">
      <c r="D752" s="4"/>
      <c r="E752" s="4"/>
    </row>
    <row r="753">
      <c r="D753" s="4"/>
      <c r="E753" s="4"/>
    </row>
    <row r="754">
      <c r="D754" s="4"/>
      <c r="E754" s="4"/>
    </row>
    <row r="755">
      <c r="D755" s="4"/>
      <c r="E755" s="4"/>
    </row>
    <row r="756">
      <c r="D756" s="4"/>
      <c r="E756" s="4"/>
    </row>
    <row r="757">
      <c r="D757" s="4"/>
      <c r="E757" s="4"/>
    </row>
    <row r="758">
      <c r="D758" s="4"/>
      <c r="E758" s="4"/>
    </row>
    <row r="759">
      <c r="D759" s="4"/>
      <c r="E759" s="4"/>
    </row>
    <row r="760">
      <c r="D760" s="4"/>
      <c r="E760" s="4"/>
    </row>
    <row r="761">
      <c r="D761" s="4"/>
      <c r="E761" s="4"/>
    </row>
    <row r="762">
      <c r="D762" s="4"/>
      <c r="E762" s="4"/>
    </row>
    <row r="763">
      <c r="D763" s="4"/>
      <c r="E763" s="4"/>
    </row>
    <row r="764">
      <c r="D764" s="4"/>
      <c r="E764" s="4"/>
    </row>
    <row r="765">
      <c r="D765" s="4"/>
      <c r="E765" s="4"/>
    </row>
    <row r="766">
      <c r="D766" s="4"/>
      <c r="E766" s="4"/>
    </row>
    <row r="767">
      <c r="D767" s="4"/>
      <c r="E767" s="4"/>
    </row>
    <row r="768">
      <c r="D768" s="4"/>
      <c r="E768" s="4"/>
    </row>
    <row r="769">
      <c r="D769" s="4"/>
      <c r="E769" s="4"/>
    </row>
    <row r="770">
      <c r="D770" s="4"/>
      <c r="E770" s="4"/>
    </row>
    <row r="771">
      <c r="D771" s="4"/>
      <c r="E771" s="4"/>
    </row>
    <row r="772">
      <c r="D772" s="4"/>
      <c r="E772" s="4"/>
    </row>
    <row r="773">
      <c r="D773" s="4"/>
      <c r="E773" s="4"/>
    </row>
    <row r="774">
      <c r="D774" s="4"/>
      <c r="E774" s="4"/>
    </row>
    <row r="775">
      <c r="D775" s="4"/>
      <c r="E775" s="4"/>
    </row>
    <row r="776">
      <c r="D776" s="4"/>
      <c r="E776" s="4"/>
    </row>
    <row r="777">
      <c r="D777" s="4"/>
      <c r="E777" s="4"/>
    </row>
    <row r="778">
      <c r="D778" s="4"/>
      <c r="E778" s="4"/>
    </row>
    <row r="779">
      <c r="D779" s="4"/>
      <c r="E779" s="4"/>
    </row>
    <row r="780">
      <c r="D780" s="4"/>
      <c r="E780" s="4"/>
    </row>
    <row r="781">
      <c r="D781" s="4"/>
      <c r="E781" s="4"/>
    </row>
    <row r="782">
      <c r="D782" s="4"/>
      <c r="E782" s="4"/>
    </row>
    <row r="783">
      <c r="D783" s="4"/>
      <c r="E783" s="4"/>
    </row>
    <row r="784">
      <c r="D784" s="4"/>
      <c r="E784" s="4"/>
    </row>
    <row r="785">
      <c r="D785" s="4"/>
      <c r="E785" s="4"/>
    </row>
    <row r="786">
      <c r="D786" s="4"/>
      <c r="E786" s="4"/>
    </row>
    <row r="787">
      <c r="D787" s="4"/>
      <c r="E787" s="4"/>
    </row>
    <row r="788">
      <c r="D788" s="4"/>
      <c r="E788" s="4"/>
    </row>
    <row r="789">
      <c r="D789" s="4"/>
      <c r="E789" s="4"/>
    </row>
    <row r="790">
      <c r="D790" s="4"/>
      <c r="E790" s="4"/>
    </row>
    <row r="791">
      <c r="D791" s="4"/>
      <c r="E791" s="4"/>
    </row>
    <row r="792">
      <c r="D792" s="4"/>
      <c r="E792" s="4"/>
    </row>
    <row r="793">
      <c r="D793" s="4"/>
      <c r="E793" s="4"/>
    </row>
    <row r="794">
      <c r="D794" s="4"/>
      <c r="E794" s="4"/>
    </row>
    <row r="795">
      <c r="D795" s="4"/>
      <c r="E795" s="4"/>
    </row>
    <row r="796">
      <c r="D796" s="4"/>
      <c r="E796" s="4"/>
    </row>
    <row r="797">
      <c r="D797" s="4"/>
      <c r="E797" s="4"/>
    </row>
    <row r="798">
      <c r="D798" s="4"/>
      <c r="E798" s="4"/>
    </row>
    <row r="799">
      <c r="D799" s="4"/>
      <c r="E799" s="4"/>
    </row>
    <row r="800">
      <c r="D800" s="4"/>
      <c r="E800" s="4"/>
    </row>
    <row r="801">
      <c r="D801" s="4"/>
      <c r="E801" s="4"/>
    </row>
    <row r="802">
      <c r="D802" s="4"/>
      <c r="E802" s="4"/>
    </row>
    <row r="803">
      <c r="D803" s="4"/>
      <c r="E803" s="4"/>
    </row>
    <row r="804">
      <c r="D804" s="4"/>
      <c r="E804" s="4"/>
    </row>
    <row r="805">
      <c r="D805" s="4"/>
      <c r="E805" s="4"/>
    </row>
    <row r="806">
      <c r="D806" s="4"/>
      <c r="E806" s="4"/>
    </row>
    <row r="807">
      <c r="D807" s="4"/>
      <c r="E807" s="4"/>
    </row>
    <row r="808">
      <c r="D808" s="4"/>
      <c r="E808" s="4"/>
    </row>
    <row r="809">
      <c r="D809" s="4"/>
      <c r="E809" s="4"/>
    </row>
    <row r="810">
      <c r="D810" s="4"/>
      <c r="E810" s="4"/>
    </row>
    <row r="811">
      <c r="D811" s="4"/>
      <c r="E811" s="4"/>
    </row>
    <row r="812">
      <c r="D812" s="4"/>
      <c r="E812" s="4"/>
    </row>
    <row r="813">
      <c r="D813" s="4"/>
      <c r="E813" s="4"/>
    </row>
    <row r="814">
      <c r="D814" s="4"/>
      <c r="E814" s="4"/>
    </row>
    <row r="815">
      <c r="D815" s="4"/>
      <c r="E815" s="4"/>
    </row>
    <row r="816">
      <c r="D816" s="4"/>
      <c r="E816" s="4"/>
    </row>
    <row r="817">
      <c r="D817" s="4"/>
      <c r="E817" s="4"/>
    </row>
    <row r="818">
      <c r="D818" s="4"/>
      <c r="E818" s="4"/>
    </row>
    <row r="819">
      <c r="D819" s="4"/>
      <c r="E819" s="4"/>
    </row>
    <row r="820">
      <c r="D820" s="4"/>
      <c r="E820" s="4"/>
    </row>
    <row r="821">
      <c r="D821" s="4"/>
      <c r="E821" s="4"/>
    </row>
    <row r="822">
      <c r="D822" s="4"/>
      <c r="E822" s="4"/>
    </row>
    <row r="823">
      <c r="D823" s="4"/>
      <c r="E823" s="4"/>
    </row>
    <row r="824">
      <c r="D824" s="4"/>
      <c r="E824" s="4"/>
    </row>
    <row r="825">
      <c r="D825" s="4"/>
      <c r="E825" s="4"/>
    </row>
    <row r="826">
      <c r="D826" s="4"/>
      <c r="E826" s="4"/>
    </row>
    <row r="827">
      <c r="D827" s="4"/>
      <c r="E827" s="4"/>
    </row>
    <row r="828">
      <c r="D828" s="4"/>
      <c r="E828" s="4"/>
    </row>
    <row r="829">
      <c r="D829" s="4"/>
      <c r="E829" s="4"/>
    </row>
    <row r="830">
      <c r="D830" s="4"/>
      <c r="E830" s="4"/>
    </row>
    <row r="831">
      <c r="D831" s="4"/>
      <c r="E831" s="4"/>
    </row>
    <row r="832">
      <c r="D832" s="4"/>
      <c r="E832" s="4"/>
    </row>
    <row r="833">
      <c r="D833" s="4"/>
      <c r="E833" s="4"/>
    </row>
    <row r="834">
      <c r="D834" s="4"/>
      <c r="E834" s="4"/>
    </row>
    <row r="835">
      <c r="D835" s="4"/>
      <c r="E835" s="4"/>
    </row>
    <row r="836">
      <c r="D836" s="4"/>
      <c r="E836" s="4"/>
    </row>
    <row r="837">
      <c r="D837" s="4"/>
      <c r="E837" s="4"/>
    </row>
    <row r="838">
      <c r="D838" s="4"/>
      <c r="E838" s="4"/>
    </row>
    <row r="839">
      <c r="D839" s="4"/>
      <c r="E839" s="4"/>
    </row>
    <row r="840">
      <c r="D840" s="4"/>
      <c r="E840" s="4"/>
    </row>
    <row r="841">
      <c r="D841" s="4"/>
      <c r="E841" s="4"/>
    </row>
    <row r="842">
      <c r="D842" s="4"/>
      <c r="E842" s="4"/>
    </row>
    <row r="843">
      <c r="D843" s="4"/>
      <c r="E843" s="4"/>
    </row>
    <row r="844">
      <c r="D844" s="4"/>
      <c r="E844" s="4"/>
    </row>
    <row r="845">
      <c r="D845" s="4"/>
      <c r="E845" s="4"/>
    </row>
    <row r="846">
      <c r="D846" s="4"/>
      <c r="E846" s="4"/>
    </row>
    <row r="847">
      <c r="D847" s="4"/>
      <c r="E847" s="4"/>
    </row>
    <row r="848">
      <c r="D848" s="4"/>
      <c r="E848" s="4"/>
    </row>
    <row r="849">
      <c r="D849" s="4"/>
      <c r="E849" s="4"/>
    </row>
    <row r="850">
      <c r="D850" s="4"/>
      <c r="E850" s="4"/>
    </row>
    <row r="851">
      <c r="D851" s="4"/>
      <c r="E851" s="4"/>
    </row>
    <row r="852">
      <c r="D852" s="4"/>
      <c r="E852" s="4"/>
    </row>
    <row r="853">
      <c r="D853" s="4"/>
      <c r="E853" s="4"/>
    </row>
    <row r="854">
      <c r="D854" s="4"/>
      <c r="E854" s="4"/>
    </row>
    <row r="855">
      <c r="D855" s="4"/>
      <c r="E855" s="4"/>
    </row>
    <row r="856">
      <c r="D856" s="4"/>
      <c r="E856" s="4"/>
    </row>
    <row r="857">
      <c r="D857" s="4"/>
      <c r="E857" s="4"/>
    </row>
    <row r="858">
      <c r="D858" s="4"/>
      <c r="E858" s="4"/>
    </row>
    <row r="859">
      <c r="D859" s="4"/>
      <c r="E859" s="4"/>
    </row>
    <row r="860">
      <c r="D860" s="4"/>
      <c r="E860" s="4"/>
    </row>
    <row r="861">
      <c r="D861" s="4"/>
      <c r="E861" s="4"/>
    </row>
    <row r="862">
      <c r="D862" s="4"/>
      <c r="E862" s="4"/>
    </row>
    <row r="863">
      <c r="D863" s="4"/>
      <c r="E863" s="4"/>
    </row>
    <row r="864">
      <c r="D864" s="4"/>
      <c r="E864" s="4"/>
    </row>
    <row r="865">
      <c r="D865" s="4"/>
      <c r="E865" s="4"/>
    </row>
    <row r="866">
      <c r="D866" s="4"/>
      <c r="E866" s="4"/>
    </row>
    <row r="867">
      <c r="D867" s="4"/>
      <c r="E867" s="4"/>
    </row>
    <row r="868">
      <c r="D868" s="4"/>
      <c r="E868" s="4"/>
    </row>
    <row r="869">
      <c r="D869" s="4"/>
      <c r="E869" s="4"/>
    </row>
    <row r="870">
      <c r="D870" s="4"/>
      <c r="E870" s="4"/>
    </row>
    <row r="871">
      <c r="D871" s="4"/>
      <c r="E871" s="4"/>
    </row>
    <row r="872">
      <c r="D872" s="4"/>
      <c r="E872" s="4"/>
    </row>
    <row r="873">
      <c r="D873" s="4"/>
      <c r="E873" s="4"/>
    </row>
    <row r="874">
      <c r="D874" s="4"/>
      <c r="E874" s="4"/>
    </row>
    <row r="875">
      <c r="D875" s="4"/>
      <c r="E875" s="4"/>
    </row>
    <row r="876">
      <c r="D876" s="4"/>
      <c r="E876" s="4"/>
    </row>
    <row r="877">
      <c r="D877" s="4"/>
      <c r="E877" s="4"/>
    </row>
    <row r="878">
      <c r="D878" s="4"/>
      <c r="E878" s="4"/>
    </row>
    <row r="879">
      <c r="D879" s="4"/>
      <c r="E879" s="4"/>
    </row>
    <row r="880">
      <c r="D880" s="4"/>
      <c r="E880" s="4"/>
    </row>
    <row r="881">
      <c r="D881" s="4"/>
      <c r="E881" s="4"/>
    </row>
    <row r="882">
      <c r="D882" s="4"/>
      <c r="E882" s="4"/>
    </row>
    <row r="883">
      <c r="D883" s="4"/>
      <c r="E883" s="4"/>
    </row>
    <row r="884">
      <c r="D884" s="4"/>
      <c r="E884" s="4"/>
    </row>
    <row r="885">
      <c r="D885" s="4"/>
      <c r="E885" s="4"/>
    </row>
    <row r="886">
      <c r="D886" s="4"/>
      <c r="E886" s="4"/>
    </row>
    <row r="887">
      <c r="D887" s="4"/>
      <c r="E887" s="4"/>
    </row>
    <row r="888">
      <c r="D888" s="4"/>
      <c r="E888" s="4"/>
    </row>
    <row r="889">
      <c r="D889" s="4"/>
      <c r="E889" s="4"/>
    </row>
    <row r="890">
      <c r="D890" s="4"/>
      <c r="E890" s="4"/>
    </row>
    <row r="891">
      <c r="D891" s="4"/>
      <c r="E891" s="4"/>
    </row>
    <row r="892">
      <c r="D892" s="4"/>
      <c r="E892" s="4"/>
    </row>
    <row r="893">
      <c r="D893" s="4"/>
      <c r="E893" s="4"/>
    </row>
    <row r="894">
      <c r="D894" s="4"/>
      <c r="E894" s="4"/>
    </row>
    <row r="895">
      <c r="D895" s="4"/>
      <c r="E895" s="4"/>
    </row>
    <row r="896">
      <c r="D896" s="4"/>
      <c r="E896" s="4"/>
    </row>
    <row r="897">
      <c r="D897" s="4"/>
      <c r="E897" s="4"/>
    </row>
    <row r="898">
      <c r="D898" s="4"/>
      <c r="E898" s="4"/>
    </row>
    <row r="899">
      <c r="D899" s="4"/>
      <c r="E899" s="4"/>
    </row>
    <row r="900">
      <c r="D900" s="4"/>
      <c r="E900" s="4"/>
    </row>
    <row r="901">
      <c r="D901" s="4"/>
      <c r="E901" s="4"/>
    </row>
    <row r="902">
      <c r="D902" s="4"/>
      <c r="E902" s="4"/>
    </row>
    <row r="903">
      <c r="D903" s="4"/>
      <c r="E903" s="4"/>
    </row>
    <row r="904">
      <c r="D904" s="4"/>
      <c r="E904" s="4"/>
    </row>
    <row r="905">
      <c r="D905" s="4"/>
      <c r="E905" s="4"/>
    </row>
    <row r="906">
      <c r="D906" s="4"/>
      <c r="E906" s="4"/>
    </row>
    <row r="907">
      <c r="D907" s="4"/>
      <c r="E907" s="4"/>
    </row>
    <row r="908">
      <c r="D908" s="4"/>
      <c r="E908" s="4"/>
    </row>
    <row r="909">
      <c r="D909" s="4"/>
      <c r="E909" s="4"/>
    </row>
    <row r="910">
      <c r="D910" s="4"/>
      <c r="E910" s="4"/>
    </row>
    <row r="911">
      <c r="D911" s="4"/>
      <c r="E911" s="4"/>
    </row>
    <row r="912">
      <c r="D912" s="4"/>
      <c r="E912" s="4"/>
    </row>
    <row r="913">
      <c r="D913" s="4"/>
      <c r="E913" s="4"/>
    </row>
    <row r="914">
      <c r="D914" s="4"/>
      <c r="E914" s="4"/>
    </row>
    <row r="915">
      <c r="D915" s="4"/>
      <c r="E915" s="4"/>
    </row>
    <row r="916">
      <c r="D916" s="4"/>
      <c r="E916" s="4"/>
    </row>
    <row r="917">
      <c r="D917" s="4"/>
      <c r="E917" s="4"/>
    </row>
    <row r="918">
      <c r="D918" s="4"/>
      <c r="E918" s="4"/>
    </row>
    <row r="919">
      <c r="D919" s="4"/>
      <c r="E919" s="4"/>
    </row>
    <row r="920">
      <c r="D920" s="4"/>
      <c r="E920" s="4"/>
    </row>
    <row r="921">
      <c r="D921" s="4"/>
      <c r="E921" s="4"/>
    </row>
    <row r="922">
      <c r="D922" s="4"/>
      <c r="E922" s="4"/>
    </row>
    <row r="923">
      <c r="D923" s="4"/>
      <c r="E923" s="4"/>
    </row>
    <row r="924">
      <c r="D924" s="4"/>
      <c r="E924" s="4"/>
    </row>
    <row r="925">
      <c r="D925" s="4"/>
      <c r="E925" s="4"/>
    </row>
    <row r="926">
      <c r="D926" s="4"/>
      <c r="E926" s="4"/>
    </row>
    <row r="927">
      <c r="D927" s="4"/>
      <c r="E927" s="4"/>
    </row>
    <row r="928">
      <c r="D928" s="4"/>
      <c r="E928" s="4"/>
    </row>
    <row r="929">
      <c r="D929" s="4"/>
      <c r="E929" s="4"/>
    </row>
    <row r="930">
      <c r="D930" s="4"/>
      <c r="E930" s="4"/>
    </row>
    <row r="931">
      <c r="D931" s="4"/>
      <c r="E931" s="4"/>
    </row>
    <row r="932">
      <c r="D932" s="4"/>
      <c r="E932" s="4"/>
    </row>
    <row r="933">
      <c r="D933" s="4"/>
      <c r="E933" s="4"/>
    </row>
    <row r="934">
      <c r="D934" s="4"/>
      <c r="E934" s="4"/>
    </row>
    <row r="935">
      <c r="D935" s="4"/>
      <c r="E935" s="4"/>
    </row>
    <row r="936">
      <c r="D936" s="4"/>
      <c r="E936" s="4"/>
    </row>
    <row r="937">
      <c r="D937" s="4"/>
      <c r="E937" s="4"/>
    </row>
    <row r="938">
      <c r="D938" s="4"/>
      <c r="E938" s="4"/>
    </row>
    <row r="939">
      <c r="D939" s="4"/>
      <c r="E939" s="4"/>
    </row>
    <row r="940">
      <c r="D940" s="4"/>
      <c r="E940" s="4"/>
    </row>
    <row r="941">
      <c r="D941" s="4"/>
      <c r="E941" s="4"/>
    </row>
    <row r="942">
      <c r="D942" s="4"/>
      <c r="E942" s="4"/>
    </row>
    <row r="943">
      <c r="D943" s="4"/>
      <c r="E943" s="4"/>
    </row>
    <row r="944">
      <c r="D944" s="4"/>
      <c r="E944" s="4"/>
    </row>
    <row r="945">
      <c r="D945" s="4"/>
      <c r="E945" s="4"/>
    </row>
    <row r="946">
      <c r="D946" s="4"/>
      <c r="E946" s="4"/>
    </row>
    <row r="947">
      <c r="D947" s="4"/>
      <c r="E947" s="4"/>
    </row>
    <row r="948">
      <c r="D948" s="4"/>
      <c r="E948" s="4"/>
    </row>
    <row r="949">
      <c r="D949" s="4"/>
      <c r="E949" s="4"/>
    </row>
    <row r="950">
      <c r="D950" s="4"/>
      <c r="E950" s="4"/>
    </row>
    <row r="951">
      <c r="D951" s="4"/>
      <c r="E951" s="4"/>
    </row>
    <row r="952">
      <c r="D952" s="4"/>
      <c r="E952" s="4"/>
    </row>
    <row r="953">
      <c r="D953" s="4"/>
      <c r="E953" s="4"/>
    </row>
    <row r="954">
      <c r="D954" s="4"/>
      <c r="E954" s="4"/>
    </row>
    <row r="955">
      <c r="D955" s="4"/>
      <c r="E955" s="4"/>
    </row>
    <row r="956">
      <c r="D956" s="4"/>
      <c r="E956" s="4"/>
    </row>
    <row r="957">
      <c r="D957" s="4"/>
      <c r="E957" s="4"/>
    </row>
    <row r="958">
      <c r="D958" s="4"/>
      <c r="E958" s="4"/>
    </row>
    <row r="959">
      <c r="D959" s="4"/>
      <c r="E959" s="4"/>
    </row>
    <row r="960">
      <c r="D960" s="4"/>
      <c r="E960" s="4"/>
    </row>
    <row r="961">
      <c r="D961" s="4"/>
      <c r="E961" s="4"/>
    </row>
    <row r="962">
      <c r="D962" s="4"/>
      <c r="E962" s="4"/>
    </row>
    <row r="963">
      <c r="D963" s="4"/>
      <c r="E963" s="4"/>
    </row>
    <row r="964">
      <c r="D964" s="4"/>
      <c r="E964" s="4"/>
    </row>
    <row r="965">
      <c r="D965" s="4"/>
      <c r="E965" s="4"/>
    </row>
    <row r="966">
      <c r="D966" s="4"/>
      <c r="E966" s="4"/>
    </row>
    <row r="967">
      <c r="D967" s="4"/>
      <c r="E967" s="4"/>
    </row>
    <row r="968">
      <c r="D968" s="4"/>
      <c r="E968" s="4"/>
    </row>
    <row r="969">
      <c r="D969" s="4"/>
      <c r="E969" s="4"/>
    </row>
    <row r="970">
      <c r="D970" s="4"/>
      <c r="E970" s="4"/>
    </row>
    <row r="971">
      <c r="D971" s="4"/>
      <c r="E971" s="4"/>
    </row>
    <row r="972">
      <c r="D972" s="4"/>
      <c r="E972" s="4"/>
    </row>
    <row r="973">
      <c r="D973" s="4"/>
      <c r="E973" s="4"/>
    </row>
    <row r="974">
      <c r="D974" s="4"/>
      <c r="E974" s="4"/>
    </row>
    <row r="975">
      <c r="D975" s="4"/>
      <c r="E975" s="4"/>
    </row>
  </sheetData>
  <mergeCells count="8">
    <mergeCell ref="I1:M1"/>
    <mergeCell ref="B1:C1"/>
    <mergeCell ref="B2:C2"/>
    <mergeCell ref="B3:C3"/>
    <mergeCell ref="B4:C4"/>
    <mergeCell ref="B5:C5"/>
    <mergeCell ref="B6:C6"/>
    <mergeCell ref="B7:C7"/>
  </mergeCells>
  <dataValidations>
    <dataValidation type="list" allowBlank="1" sqref="B7 H10:H87">
      <formula1>"IN_PROGRESS,PENDING,RELEASED,OBSOLETE"</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2.86"/>
    <col customWidth="1" min="4" max="4" width="68.57"/>
    <col customWidth="1" min="5" max="5" width="17.86"/>
  </cols>
  <sheetData>
    <row r="1">
      <c r="A1" s="1" t="s">
        <v>0</v>
      </c>
      <c r="B1" s="2" t="s">
        <v>1</v>
      </c>
      <c r="C1" s="3"/>
    </row>
    <row r="2">
      <c r="A2" s="1" t="s">
        <v>4</v>
      </c>
      <c r="B2" s="5"/>
      <c r="C2" s="3"/>
    </row>
    <row r="3">
      <c r="A3" s="1" t="s">
        <v>5</v>
      </c>
      <c r="B3" s="2" t="s">
        <v>7</v>
      </c>
      <c r="C3" s="3"/>
      <c r="F3" s="8" t="s">
        <v>8</v>
      </c>
      <c r="G3" s="9" t="s">
        <v>11</v>
      </c>
    </row>
    <row r="4">
      <c r="F4" s="8" t="s">
        <v>14</v>
      </c>
      <c r="G4" s="11">
        <v>42708.36255491898</v>
      </c>
    </row>
    <row r="5">
      <c r="A5" s="12"/>
    </row>
    <row r="6">
      <c r="A6" s="12"/>
    </row>
    <row r="9">
      <c r="A9" s="13" t="s">
        <v>16</v>
      </c>
      <c r="B9" s="13" t="s">
        <v>20</v>
      </c>
      <c r="C9" s="13" t="s">
        <v>18</v>
      </c>
      <c r="D9" s="13" t="s">
        <v>19</v>
      </c>
      <c r="E9" s="13" t="s">
        <v>21</v>
      </c>
      <c r="F9" s="12"/>
      <c r="G9" s="12"/>
    </row>
    <row r="10">
      <c r="A10" s="15">
        <f t="shared" ref="A10:A28" si="1">ROW(A10)-9</f>
        <v>1</v>
      </c>
      <c r="B10" s="16">
        <v>2.0</v>
      </c>
      <c r="C10" s="19" t="s">
        <v>31</v>
      </c>
      <c r="D10" s="19" t="s">
        <v>42</v>
      </c>
      <c r="E10" s="26" t="str">
        <f>HYPERLINK("https://www.boltdepot.com/Product-Details.aspx?product=6048","boltdepot.com")</f>
        <v>boltdepot.com</v>
      </c>
      <c r="G10" s="12"/>
    </row>
    <row r="11">
      <c r="A11" s="15">
        <f t="shared" si="1"/>
        <v>2</v>
      </c>
      <c r="B11" s="17">
        <v>1.0</v>
      </c>
      <c r="C11" s="20" t="s">
        <v>49</v>
      </c>
      <c r="D11" s="20" t="s">
        <v>51</v>
      </c>
      <c r="E11" s="26" t="str">
        <f>HYPERLINK("https://www.boltdepot.com/Product-Details.aspx?product=6051","boltdepot.com")</f>
        <v>boltdepot.com</v>
      </c>
      <c r="G11" s="12"/>
    </row>
    <row r="12">
      <c r="A12" s="15">
        <f t="shared" si="1"/>
        <v>3</v>
      </c>
      <c r="B12" s="17">
        <v>1.0</v>
      </c>
      <c r="C12" s="20" t="s">
        <v>58</v>
      </c>
      <c r="D12" s="20" t="s">
        <v>60</v>
      </c>
      <c r="E12" s="26" t="str">
        <f>HYPERLINK("https://www.boltdepot.com/Product-Details.aspx?product=6053","boltdepot.com")</f>
        <v>boltdepot.com</v>
      </c>
      <c r="G12" s="12"/>
    </row>
    <row r="13">
      <c r="A13" s="15">
        <f t="shared" si="1"/>
        <v>4</v>
      </c>
      <c r="B13" s="17">
        <v>2.0</v>
      </c>
      <c r="C13" s="20" t="s">
        <v>63</v>
      </c>
      <c r="D13" s="20" t="s">
        <v>60</v>
      </c>
      <c r="E13" s="26" t="str">
        <f>HYPERLINK("https://www.boltdepot.com/Product-Details.aspx?product=4785","boltdepot.com")</f>
        <v>boltdepot.com</v>
      </c>
      <c r="G13" s="12"/>
    </row>
    <row r="14">
      <c r="A14" s="15">
        <f t="shared" si="1"/>
        <v>5</v>
      </c>
      <c r="B14" s="17">
        <v>6.0</v>
      </c>
      <c r="C14" s="20" t="s">
        <v>66</v>
      </c>
      <c r="D14" s="20" t="s">
        <v>67</v>
      </c>
      <c r="E14" s="26" t="str">
        <f>HYPERLINK("https://www.boltdepot.com/Product-Details.aspx?product=17884","boltdepot.com")</f>
        <v>boltdepot.com</v>
      </c>
      <c r="G14" s="12"/>
    </row>
    <row r="15">
      <c r="A15" s="15">
        <f t="shared" si="1"/>
        <v>6</v>
      </c>
      <c r="B15" s="17">
        <v>15.0</v>
      </c>
      <c r="C15" s="20" t="s">
        <v>70</v>
      </c>
      <c r="D15" s="20" t="s">
        <v>71</v>
      </c>
      <c r="E15" s="26" t="str">
        <f>HYPERLINK("https://www.boltdepot.com/Product-Details.aspx?product=6040","boltdepot.com")</f>
        <v>boltdepot.com</v>
      </c>
      <c r="G15" s="12"/>
    </row>
    <row r="16">
      <c r="A16" s="15">
        <f t="shared" si="1"/>
        <v>7</v>
      </c>
      <c r="B16" s="17">
        <v>15.0</v>
      </c>
      <c r="C16" s="20" t="s">
        <v>75</v>
      </c>
      <c r="D16" s="20" t="s">
        <v>76</v>
      </c>
      <c r="E16" s="37" t="str">
        <f>HYPERLINK("http://amzn.to/2gum1nS","Amazon.com")</f>
        <v>Amazon.com</v>
      </c>
      <c r="G16" s="12"/>
    </row>
    <row r="17">
      <c r="A17" s="15">
        <f t="shared" si="1"/>
        <v>8</v>
      </c>
      <c r="B17" s="17">
        <v>7.0</v>
      </c>
      <c r="C17" s="20" t="s">
        <v>89</v>
      </c>
      <c r="D17" s="20" t="s">
        <v>90</v>
      </c>
      <c r="E17" s="26" t="str">
        <f>HYPERLINK("https://www.boltdepot.com/Product-Details.aspx?product=4784","boltdepot.com")</f>
        <v>boltdepot.com</v>
      </c>
      <c r="G17" s="12"/>
    </row>
    <row r="18">
      <c r="A18" s="15">
        <f t="shared" si="1"/>
        <v>9</v>
      </c>
      <c r="B18" s="17">
        <v>9.0</v>
      </c>
      <c r="C18" s="20" t="s">
        <v>93</v>
      </c>
      <c r="D18" s="20" t="s">
        <v>94</v>
      </c>
      <c r="E18" s="22" t="str">
        <f>HYPERLINK("http://amzn.to/2gkfyxY","Amazon.com")</f>
        <v>Amazon.com</v>
      </c>
      <c r="G18" s="12"/>
    </row>
    <row r="19">
      <c r="A19" s="15">
        <f t="shared" si="1"/>
        <v>10</v>
      </c>
      <c r="B19" s="17">
        <v>9.0</v>
      </c>
      <c r="C19" s="32" t="s">
        <v>97</v>
      </c>
      <c r="D19" s="32" t="s">
        <v>98</v>
      </c>
      <c r="E19" s="22" t="str">
        <f>HYPERLINK("http://amzn.to/2vYBdDE","Amazon.com")</f>
        <v>Amazon.com</v>
      </c>
    </row>
    <row r="20">
      <c r="A20" s="15">
        <f t="shared" si="1"/>
        <v>11</v>
      </c>
      <c r="B20" s="17">
        <v>6.0</v>
      </c>
      <c r="C20" s="32" t="s">
        <v>101</v>
      </c>
      <c r="D20" s="32" t="s">
        <v>102</v>
      </c>
      <c r="E20" s="26" t="str">
        <f>HYPERLINK("https://www.boltdepot.com/Product-Details.aspx?product=17868","boltdepot.com")</f>
        <v>boltdepot.com</v>
      </c>
      <c r="G20" s="12"/>
    </row>
    <row r="21">
      <c r="A21" s="15">
        <f t="shared" si="1"/>
        <v>12</v>
      </c>
      <c r="B21" s="17">
        <v>18.0</v>
      </c>
      <c r="C21" s="32" t="s">
        <v>107</v>
      </c>
      <c r="D21" s="32" t="s">
        <v>108</v>
      </c>
      <c r="E21" s="40" t="str">
        <f>HYPERLINK("http://amzn.to/2gv55xc","Amazon.com")</f>
        <v>Amazon.com</v>
      </c>
      <c r="G21" s="12"/>
    </row>
    <row r="22">
      <c r="A22" s="15">
        <f t="shared" si="1"/>
        <v>13</v>
      </c>
      <c r="B22" s="17">
        <v>10.0</v>
      </c>
      <c r="C22" s="32" t="s">
        <v>114</v>
      </c>
      <c r="D22" s="32" t="s">
        <v>115</v>
      </c>
      <c r="E22" s="40" t="str">
        <f>HYPERLINK("http://www.ebay.com/itm/Wire-Dia-0-4mm-OD-3-6mm-Length-5-50mm-Steel-Helical-Compression-Spring-Select-/112200893194","eBay")</f>
        <v>eBay</v>
      </c>
      <c r="G22" s="12"/>
    </row>
    <row r="23">
      <c r="A23" s="15">
        <f t="shared" si="1"/>
        <v>14</v>
      </c>
      <c r="B23" s="17">
        <v>10.0</v>
      </c>
      <c r="C23" s="32" t="s">
        <v>126</v>
      </c>
      <c r="D23" s="32" t="s">
        <v>128</v>
      </c>
      <c r="E23" s="40" t="str">
        <f>HYPERLINK("http://amzn.to/2h7y4Y1","Amazon.com")</f>
        <v>Amazon.com</v>
      </c>
    </row>
    <row r="24">
      <c r="A24" s="15">
        <f t="shared" si="1"/>
        <v>15</v>
      </c>
      <c r="B24" s="17">
        <v>1.0</v>
      </c>
      <c r="C24" s="32" t="s">
        <v>134</v>
      </c>
      <c r="D24" s="32" t="s">
        <v>135</v>
      </c>
      <c r="E24" s="40" t="str">
        <f>HYPERLINK("http://www.ebay.com/itm/Wire-Dia-0-6mm-OD-4-5-6mm-Length-5-50mm-Steel-Helical-Compression-Spring-Select-/142177334443","eBay")</f>
        <v>eBay</v>
      </c>
    </row>
    <row r="25">
      <c r="A25" s="15">
        <f t="shared" si="1"/>
        <v>16</v>
      </c>
      <c r="B25" s="17">
        <v>2.0</v>
      </c>
      <c r="C25" s="32" t="s">
        <v>143</v>
      </c>
      <c r="D25" s="32" t="s">
        <v>144</v>
      </c>
      <c r="E25" s="26" t="str">
        <f>HYPERLINK("https://www.boltdepot.com/Product-Details.aspx?product=18026","boltdepot.com")</f>
        <v>boltdepot.com</v>
      </c>
    </row>
    <row r="26">
      <c r="A26" s="15">
        <f t="shared" si="1"/>
        <v>17</v>
      </c>
      <c r="B26" s="17">
        <v>1.0</v>
      </c>
      <c r="C26" s="32" t="s">
        <v>154</v>
      </c>
      <c r="D26" s="32" t="s">
        <v>156</v>
      </c>
      <c r="E26" s="37" t="str">
        <f>HYPERLINK("http://amzn.to/2gum1nS","Amazon.com")</f>
        <v>Amazon.com</v>
      </c>
    </row>
    <row r="27">
      <c r="A27" s="15">
        <f t="shared" si="1"/>
        <v>18</v>
      </c>
      <c r="B27" s="17">
        <v>1.0</v>
      </c>
      <c r="C27" s="32" t="s">
        <v>159</v>
      </c>
      <c r="D27" s="32" t="s">
        <v>161</v>
      </c>
      <c r="E27" s="40" t="str">
        <f>HYPERLINK("http://amzn.to/2p8pUTG","Amazon.com")</f>
        <v>Amazon.com</v>
      </c>
    </row>
    <row r="28">
      <c r="A28" s="42">
        <f t="shared" si="1"/>
        <v>19</v>
      </c>
      <c r="B28" s="34">
        <v>1.0</v>
      </c>
      <c r="C28" s="35" t="s">
        <v>170</v>
      </c>
      <c r="D28" s="35" t="s">
        <v>171</v>
      </c>
      <c r="E28" s="38" t="str">
        <f>HYPERLINK("http://www.ebay.com/itm/Wire-Dia-1-8mm-OD-10-30mm-Length-15-50mm-Steel-Helical-Compression-Spring-Select-/382135376192?var=&amp;hash=item58f90b1940","eBay")</f>
        <v>eBay</v>
      </c>
    </row>
  </sheetData>
  <mergeCells count="3">
    <mergeCell ref="B1:C1"/>
    <mergeCell ref="B2:C2"/>
    <mergeCell ref="B3:C3"/>
  </mergeCells>
  <dataValidations>
    <dataValidation type="list" allowBlank="1" sqref="B3">
      <formula1>"IN_PROGRESS,PENDING,RELEASED,OBSOLETE"</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57"/>
    <col customWidth="1" min="3" max="3" width="54.71"/>
    <col customWidth="1" min="4" max="4" width="16.43"/>
  </cols>
  <sheetData>
    <row r="1">
      <c r="A1" s="1" t="s">
        <v>0</v>
      </c>
      <c r="B1" s="2" t="s">
        <v>2</v>
      </c>
      <c r="C1" s="3"/>
    </row>
    <row r="2">
      <c r="A2" s="1" t="s">
        <v>4</v>
      </c>
      <c r="B2" s="5"/>
      <c r="C2" s="3"/>
    </row>
    <row r="3">
      <c r="A3" s="1" t="s">
        <v>5</v>
      </c>
      <c r="B3" s="2" t="s">
        <v>7</v>
      </c>
      <c r="C3" s="3"/>
      <c r="E3" s="8" t="s">
        <v>8</v>
      </c>
      <c r="F3" s="9" t="s">
        <v>11</v>
      </c>
    </row>
    <row r="4">
      <c r="E4" s="8" t="s">
        <v>14</v>
      </c>
      <c r="F4" s="11">
        <v>42708.36255491898</v>
      </c>
    </row>
    <row r="5">
      <c r="A5" s="12"/>
    </row>
    <row r="6">
      <c r="A6" s="12"/>
    </row>
    <row r="9">
      <c r="A9" s="13" t="s">
        <v>16</v>
      </c>
      <c r="B9" s="13" t="s">
        <v>18</v>
      </c>
      <c r="C9" s="13" t="s">
        <v>19</v>
      </c>
      <c r="D9" s="13" t="s">
        <v>21</v>
      </c>
      <c r="E9" s="12"/>
      <c r="F9" s="12"/>
    </row>
    <row r="10">
      <c r="A10" s="17">
        <f t="shared" ref="A10:A21" si="1">ROW(A10)-9</f>
        <v>1</v>
      </c>
      <c r="B10" s="20" t="s">
        <v>33</v>
      </c>
      <c r="C10" s="20" t="s">
        <v>35</v>
      </c>
      <c r="D10" s="21"/>
      <c r="F10" s="12"/>
    </row>
    <row r="11">
      <c r="A11" s="17">
        <f t="shared" si="1"/>
        <v>2</v>
      </c>
      <c r="B11" s="20" t="s">
        <v>36</v>
      </c>
      <c r="D11" s="22" t="str">
        <f>HYPERLINK("http://amzn.to/1TEx1Pa","Amazon.com")</f>
        <v>Amazon.com</v>
      </c>
      <c r="F11" s="12"/>
    </row>
    <row r="12">
      <c r="A12" s="17">
        <f t="shared" si="1"/>
        <v>3</v>
      </c>
      <c r="B12" s="20" t="s">
        <v>37</v>
      </c>
      <c r="C12" s="20" t="s">
        <v>38</v>
      </c>
      <c r="D12" s="22" t="str">
        <f>HYPERLINK("http://amzn.to/2gH5Aay","Amazon.com")</f>
        <v>Amazon.com</v>
      </c>
      <c r="F12" s="12"/>
    </row>
    <row r="13">
      <c r="A13" s="17">
        <f t="shared" si="1"/>
        <v>4</v>
      </c>
      <c r="B13" s="20" t="s">
        <v>39</v>
      </c>
      <c r="C13" s="20" t="s">
        <v>40</v>
      </c>
      <c r="D13" s="21"/>
      <c r="F13" s="12"/>
    </row>
    <row r="14">
      <c r="A14" s="17">
        <f t="shared" si="1"/>
        <v>5</v>
      </c>
      <c r="B14" s="20" t="s">
        <v>43</v>
      </c>
      <c r="C14" s="20" t="s">
        <v>44</v>
      </c>
      <c r="D14" s="22" t="str">
        <f>HYPERLINK("http://amzn.to/2fZYbnF","Amazon.com")</f>
        <v>Amazon.com</v>
      </c>
      <c r="F14" s="12"/>
    </row>
    <row r="15">
      <c r="A15" s="17">
        <f t="shared" si="1"/>
        <v>6</v>
      </c>
      <c r="B15" s="20" t="s">
        <v>45</v>
      </c>
      <c r="C15" s="20" t="s">
        <v>46</v>
      </c>
      <c r="D15" s="22" t="str">
        <f>HYPERLINK("http://amzn.to/2g05bkz","Amazon.com")</f>
        <v>Amazon.com</v>
      </c>
      <c r="F15" s="12"/>
    </row>
    <row r="16">
      <c r="A16" s="17">
        <f t="shared" si="1"/>
        <v>7</v>
      </c>
      <c r="B16" s="20" t="s">
        <v>48</v>
      </c>
      <c r="C16" s="20"/>
      <c r="D16" s="22" t="str">
        <f>HYPERLINK("http://amzn.to/2gtiCWm","Amazon.com")</f>
        <v>Amazon.com</v>
      </c>
      <c r="F16" s="12"/>
    </row>
    <row r="17">
      <c r="A17" s="17">
        <f t="shared" si="1"/>
        <v>8</v>
      </c>
      <c r="B17" s="20" t="s">
        <v>57</v>
      </c>
      <c r="C17" s="20" t="s">
        <v>59</v>
      </c>
      <c r="D17" s="22" t="str">
        <f>HYPERLINK("http://amzn.to/2gH1nU9","Amazon.com")</f>
        <v>Amazon.com</v>
      </c>
      <c r="F17" s="12"/>
    </row>
    <row r="18">
      <c r="A18" s="17">
        <f t="shared" si="1"/>
        <v>9</v>
      </c>
      <c r="B18" s="20" t="s">
        <v>62</v>
      </c>
      <c r="C18" s="20"/>
      <c r="D18" s="22" t="str">
        <f>HYPERLINK("http://amzn.to/2g022AW","Amazon.com")</f>
        <v>Amazon.com</v>
      </c>
      <c r="F18" s="12"/>
    </row>
    <row r="19">
      <c r="A19" s="17">
        <f t="shared" si="1"/>
        <v>10</v>
      </c>
      <c r="B19" s="20" t="s">
        <v>68</v>
      </c>
      <c r="C19" s="20"/>
      <c r="D19" s="22" t="str">
        <f>HYPERLINK("http://amzn.to/2gYxnns","Amazon.com")</f>
        <v>Amazon.com</v>
      </c>
      <c r="F19" s="12"/>
    </row>
    <row r="20">
      <c r="A20" s="17">
        <f t="shared" si="1"/>
        <v>11</v>
      </c>
      <c r="B20" s="32" t="s">
        <v>69</v>
      </c>
      <c r="D20" s="22" t="str">
        <f>HYPERLINK("http://amzn.to/2g3JWtd","Amazon.com")</f>
        <v>Amazon.com</v>
      </c>
    </row>
    <row r="21">
      <c r="A21" s="34">
        <f t="shared" si="1"/>
        <v>12</v>
      </c>
      <c r="B21" s="35" t="s">
        <v>79</v>
      </c>
      <c r="C21" s="36"/>
      <c r="D21" s="38" t="str">
        <f>HYPERLINK("http://amzn.to/2h5TxAu","Amazon.com")</f>
        <v>Amazon.com</v>
      </c>
    </row>
  </sheetData>
  <mergeCells count="3">
    <mergeCell ref="B1:C1"/>
    <mergeCell ref="B2:C2"/>
    <mergeCell ref="B3:C3"/>
  </mergeCells>
  <dataValidations>
    <dataValidation type="list" allowBlank="1" sqref="B3">
      <formula1>"IN_PROGRESS,PENDING,RELEASED,OBSOLETE"</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7.29"/>
    <col customWidth="1" min="3" max="3" width="35.14"/>
    <col customWidth="1" min="4" max="4" width="29.43"/>
    <col customWidth="1" min="5" max="5" width="15.43"/>
    <col customWidth="1" min="6" max="6" width="11.43"/>
    <col customWidth="1" min="7" max="7" width="18.0"/>
    <col customWidth="1" hidden="1" min="8" max="8" width="33.14"/>
    <col customWidth="1" hidden="1" min="9" max="9" width="26.57"/>
    <col customWidth="1" hidden="1" min="10" max="10" width="8.86"/>
    <col customWidth="1" hidden="1" min="11" max="12" width="27.14"/>
  </cols>
  <sheetData>
    <row r="1">
      <c r="A1" s="1" t="s">
        <v>0</v>
      </c>
      <c r="B1" s="2" t="s">
        <v>138</v>
      </c>
      <c r="C1" s="3"/>
      <c r="G1" s="6" t="str">
        <f>HYPERLINK("https://cad.onshape.com/documents/284343ba7fa12e797ade2e9a/w/8aa21473fbd1e721e7abe465/e/1d36b0900aa36e2fa23783b6","Open in Onshape")</f>
        <v>Open in Onshape</v>
      </c>
      <c r="H1" s="7" t="s">
        <v>6</v>
      </c>
    </row>
    <row r="2">
      <c r="A2" s="1" t="s">
        <v>9</v>
      </c>
      <c r="B2" s="2" t="s">
        <v>10</v>
      </c>
      <c r="C2" s="3"/>
    </row>
    <row r="3">
      <c r="A3" s="1" t="s">
        <v>12</v>
      </c>
      <c r="B3" s="10" t="s">
        <v>149</v>
      </c>
      <c r="C3" s="3"/>
      <c r="F3" s="8" t="s">
        <v>8</v>
      </c>
      <c r="G3" s="9" t="s">
        <v>11</v>
      </c>
    </row>
    <row r="4">
      <c r="A4" s="1" t="s">
        <v>4</v>
      </c>
      <c r="B4" s="5"/>
      <c r="C4" s="3"/>
      <c r="F4" s="8" t="s">
        <v>14</v>
      </c>
      <c r="G4" s="11">
        <v>42708.36255491898</v>
      </c>
    </row>
    <row r="5">
      <c r="A5" s="1" t="s">
        <v>15</v>
      </c>
      <c r="B5" s="5"/>
      <c r="C5" s="3"/>
    </row>
    <row r="6">
      <c r="A6" s="1" t="s">
        <v>17</v>
      </c>
      <c r="B6" s="5"/>
      <c r="C6" s="3"/>
    </row>
    <row r="7">
      <c r="A7" s="1" t="s">
        <v>5</v>
      </c>
      <c r="B7" s="2" t="s">
        <v>7</v>
      </c>
      <c r="C7" s="3"/>
    </row>
    <row r="9">
      <c r="A9" s="13" t="s">
        <v>16</v>
      </c>
      <c r="B9" s="13" t="s">
        <v>20</v>
      </c>
      <c r="C9" s="13" t="s">
        <v>18</v>
      </c>
      <c r="D9" s="13" t="s">
        <v>19</v>
      </c>
      <c r="E9" s="13" t="s">
        <v>23</v>
      </c>
      <c r="F9" s="13" t="s">
        <v>24</v>
      </c>
      <c r="G9" s="13" t="s">
        <v>25</v>
      </c>
      <c r="H9" s="13" t="s">
        <v>26</v>
      </c>
      <c r="I9" s="13" t="s">
        <v>27</v>
      </c>
      <c r="J9" s="13" t="s">
        <v>28</v>
      </c>
      <c r="K9" s="13" t="s">
        <v>29</v>
      </c>
      <c r="L9" s="13" t="s">
        <v>30</v>
      </c>
    </row>
    <row r="10">
      <c r="A10" s="41">
        <v>1.0</v>
      </c>
      <c r="B10" s="43">
        <v>1.0</v>
      </c>
      <c r="C10" s="44" t="s">
        <v>175</v>
      </c>
      <c r="D10" s="45"/>
      <c r="E10" s="46"/>
      <c r="F10" s="46"/>
      <c r="G10" s="47" t="s">
        <v>7</v>
      </c>
      <c r="H10" s="17" t="s">
        <v>77</v>
      </c>
      <c r="I10" s="17" t="s">
        <v>191</v>
      </c>
      <c r="J10" s="17" t="s">
        <v>53</v>
      </c>
      <c r="K10" s="17" t="s">
        <v>192</v>
      </c>
      <c r="L10" s="17" t="s">
        <v>195</v>
      </c>
    </row>
    <row r="12">
      <c r="G12" s="12"/>
    </row>
    <row r="13">
      <c r="G13" s="12"/>
    </row>
    <row r="14">
      <c r="G14" s="12"/>
    </row>
    <row r="15">
      <c r="G15" s="12"/>
    </row>
  </sheetData>
  <mergeCells count="8">
    <mergeCell ref="H1:L1"/>
    <mergeCell ref="B1:C1"/>
    <mergeCell ref="B2:C2"/>
    <mergeCell ref="B3:C3"/>
    <mergeCell ref="B4:C4"/>
    <mergeCell ref="B5:C5"/>
    <mergeCell ref="B6:C6"/>
    <mergeCell ref="B7:C7"/>
  </mergeCells>
  <dataValidations>
    <dataValidation type="list" allowBlank="1" sqref="B7 G10">
      <formula1>"IN_PROGRESS,PENDING,RELEASED,OBSOLETE"</formula1>
    </dataValidation>
  </dataValidations>
  <drawing r:id="rId2"/>
  <legacyDrawing r:id="rId3"/>
</worksheet>
</file>