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mop\Documents\"/>
    </mc:Choice>
  </mc:AlternateContent>
  <xr:revisionPtr revIDLastSave="0" documentId="13_ncr:9_{64C9263F-51DB-4601-9564-13B9DC68871B}" xr6:coauthVersionLast="47" xr6:coauthVersionMax="47" xr10:uidLastSave="{00000000-0000-0000-0000-000000000000}"/>
  <bookViews>
    <workbookView xWindow="1080" yWindow="-110" windowWidth="18230" windowHeight="1102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4" i="1" l="1"/>
  <c r="F4" i="1"/>
  <c r="D3" i="1"/>
  <c r="C21" i="1"/>
  <c r="D21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C17" i="1"/>
  <c r="D17" i="1" s="1"/>
  <c r="C18" i="1"/>
  <c r="D18" i="1" s="1"/>
  <c r="C19" i="1"/>
  <c r="D19" i="1" s="1"/>
  <c r="C20" i="1"/>
  <c r="D20" i="1" s="1"/>
  <c r="C22" i="1"/>
  <c r="D22" i="1" s="1"/>
  <c r="C23" i="1"/>
  <c r="D23" i="1" s="1"/>
  <c r="C24" i="1"/>
  <c r="D24" i="1" s="1"/>
  <c r="C25" i="1"/>
  <c r="D25" i="1" s="1"/>
  <c r="C26" i="1"/>
  <c r="D26" i="1" s="1"/>
  <c r="C7" i="1"/>
  <c r="D7" i="1" s="1"/>
  <c r="C8" i="1"/>
  <c r="D8" i="1" s="1"/>
  <c r="E16" i="1" l="1"/>
  <c r="E13" i="1"/>
  <c r="F13" i="1" s="1"/>
  <c r="E12" i="1"/>
  <c r="F12" i="1" s="1"/>
  <c r="E26" i="1"/>
  <c r="F26" i="1" s="1"/>
  <c r="E8" i="1"/>
  <c r="F8" i="1" s="1"/>
  <c r="E21" i="1"/>
  <c r="F21" i="1" s="1"/>
  <c r="E25" i="1"/>
  <c r="F25" i="1" s="1"/>
  <c r="E20" i="1"/>
  <c r="F20" i="1" s="1"/>
  <c r="E24" i="1"/>
  <c r="F24" i="1" s="1"/>
  <c r="D16" i="1"/>
  <c r="E23" i="1"/>
  <c r="F23" i="1" s="1"/>
  <c r="E15" i="1"/>
  <c r="F15" i="1" s="1"/>
  <c r="E7" i="1"/>
  <c r="F7" i="1" s="1"/>
  <c r="E11" i="1"/>
  <c r="F11" i="1" s="1"/>
  <c r="E18" i="1"/>
  <c r="F18" i="1" s="1"/>
  <c r="E10" i="1"/>
  <c r="F10" i="1" s="1"/>
  <c r="E22" i="1"/>
  <c r="F22" i="1" s="1"/>
  <c r="E19" i="1"/>
  <c r="F19" i="1" s="1"/>
  <c r="E17" i="1"/>
  <c r="F17" i="1" s="1"/>
  <c r="E9" i="1"/>
  <c r="F9" i="1" s="1"/>
  <c r="E14" i="1"/>
  <c r="F14" i="1" s="1"/>
  <c r="F16" i="1" l="1"/>
</calcChain>
</file>

<file path=xl/sharedStrings.xml><?xml version="1.0" encoding="utf-8"?>
<sst xmlns="http://purl.oclc.org/ooxml/spreadsheetml/main" count="18" uniqueCount="16">
  <si>
    <t>1) Erlebte Veränderung von Preis u. Pot. Absatz</t>
  </si>
  <si>
    <t>5) Variable Kosten in Periode 0</t>
  </si>
  <si>
    <t>Umsatz</t>
  </si>
  <si>
    <t>Deckungsbeitrag I</t>
  </si>
  <si>
    <t>6) Pot. Variable Kosten</t>
  </si>
  <si>
    <t>Variable Kosten</t>
  </si>
  <si>
    <t>7) Deckungsbeitrag</t>
  </si>
  <si>
    <t>pro Einheit</t>
  </si>
  <si>
    <t>3) Pot Umsatz</t>
  </si>
  <si>
    <t>2) Pot. Absatz</t>
  </si>
  <si>
    <t>8) Periode 0</t>
  </si>
  <si>
    <t>Preis</t>
  </si>
  <si>
    <t>Pot. Absatz</t>
  </si>
  <si>
    <t>Pot. Umsatz</t>
  </si>
  <si>
    <t>Stützpunkte</t>
  </si>
  <si>
    <t>2) Preis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</si>
</sst>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&quot; &quot;[$€];[Red]&quot;-&quot;#,##0&quot; &quot;[$€]"/>
    <numFmt numFmtId="165" formatCode="_-* #,##0\ &quot;€&quot;_-;\-* #,##0\ &quot;€&quot;_-;_-* &quot;-&quot;??\ &quot;€&quot;_-;_-@_-"/>
    <numFmt numFmtId="170" formatCode="_-* #,##0\ [$€-407]_-;\-* #,##0\ [$€-407]_-;_-* &quot;-&quot;??\ [$€-407]_-;_-@_-"/>
  </numFmts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3" fontId="0" fillId="0" borderId="0" xfId="1" applyNumberFormat="1" applyFont="1"/>
    <xf numFmtId="164" fontId="0" fillId="2" borderId="0" xfId="0" applyNumberFormat="1" applyFill="1"/>
    <xf numFmtId="164" fontId="2" fillId="2" borderId="0" xfId="0" applyNumberFormat="1" applyFont="1" applyFill="1"/>
    <xf numFmtId="0" fontId="2" fillId="3" borderId="0" xfId="0" applyFont="1" applyFill="1"/>
    <xf numFmtId="164" fontId="2" fillId="5" borderId="0" xfId="0" applyNumberFormat="1" applyFont="1" applyFill="1"/>
    <xf numFmtId="3" fontId="2" fillId="5" borderId="0" xfId="1" applyNumberFormat="1" applyFont="1" applyFill="1"/>
    <xf numFmtId="0" fontId="2" fillId="7" borderId="0" xfId="0" applyFont="1" applyFill="1"/>
    <xf numFmtId="0" fontId="2" fillId="6" borderId="0" xfId="0" applyFont="1" applyFill="1"/>
    <xf numFmtId="0" fontId="0" fillId="8" borderId="0" xfId="0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4" fontId="0" fillId="2" borderId="0" xfId="2" applyFont="1" applyFill="1" applyBorder="1"/>
    <xf numFmtId="0" fontId="0" fillId="0" borderId="5" xfId="0" applyBorder="1"/>
    <xf numFmtId="0" fontId="0" fillId="0" borderId="6" xfId="0" applyBorder="1"/>
    <xf numFmtId="44" fontId="0" fillId="0" borderId="7" xfId="2" applyFont="1" applyBorder="1"/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3" fontId="0" fillId="2" borderId="0" xfId="0" applyNumberFormat="1" applyFill="1" applyBorder="1"/>
    <xf numFmtId="42" fontId="0" fillId="0" borderId="5" xfId="2" applyNumberFormat="1" applyFont="1" applyBorder="1"/>
    <xf numFmtId="44" fontId="0" fillId="2" borderId="7" xfId="2" applyFont="1" applyFill="1" applyBorder="1"/>
    <xf numFmtId="3" fontId="0" fillId="2" borderId="7" xfId="0" applyNumberFormat="1" applyFill="1" applyBorder="1"/>
    <xf numFmtId="170" fontId="0" fillId="0" borderId="8" xfId="2" applyNumberFormat="1" applyFont="1" applyBorder="1"/>
    <xf numFmtId="165" fontId="0" fillId="4" borderId="0" xfId="0" applyNumberFormat="1" applyFill="1" applyBorder="1"/>
    <xf numFmtId="164" fontId="0" fillId="4" borderId="0" xfId="0" applyNumberFormat="1" applyFill="1" applyBorder="1"/>
    <xf numFmtId="165" fontId="2" fillId="5" borderId="0" xfId="0" applyNumberFormat="1" applyFont="1" applyFill="1" applyBorder="1"/>
    <xf numFmtId="164" fontId="2" fillId="5" borderId="0" xfId="0" applyNumberFormat="1" applyFont="1" applyFill="1" applyBorder="1"/>
  </cellXfs>
  <cellStyles count="3">
    <cellStyle name="Komma" xfId="1" builtinId="3"/>
    <cellStyle name="Standard" xfId="0" builtinId="0" customBuiltin="1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Preis</a:t>
            </a:r>
            <a:r>
              <a:rPr lang="de-DE" baseline="0%"/>
              <a:t> - Absatz - Umsatz - Deckungsbeitrag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Pot. Absatz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Tabelle1!$B$7:$B$26</c:f>
              <c:numCache>
                <c:formatCode>#,##0" "[$€];[Red]"-"#,##0" "[$€]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Tabelle1!$C$7:$C$26</c:f>
              <c:numCache>
                <c:formatCode>#,##0</c:formatCode>
                <c:ptCount val="20"/>
                <c:pt idx="0">
                  <c:v>91314</c:v>
                </c:pt>
                <c:pt idx="1">
                  <c:v>87126.5</c:v>
                </c:pt>
                <c:pt idx="2">
                  <c:v>82939</c:v>
                </c:pt>
                <c:pt idx="3">
                  <c:v>78751.5</c:v>
                </c:pt>
                <c:pt idx="4">
                  <c:v>74564</c:v>
                </c:pt>
                <c:pt idx="5">
                  <c:v>70376.5</c:v>
                </c:pt>
                <c:pt idx="6">
                  <c:v>66189</c:v>
                </c:pt>
                <c:pt idx="7">
                  <c:v>62001.5</c:v>
                </c:pt>
                <c:pt idx="8">
                  <c:v>57814</c:v>
                </c:pt>
                <c:pt idx="9">
                  <c:v>53626.5</c:v>
                </c:pt>
                <c:pt idx="10">
                  <c:v>49439</c:v>
                </c:pt>
                <c:pt idx="11">
                  <c:v>45251.5</c:v>
                </c:pt>
                <c:pt idx="12">
                  <c:v>41064</c:v>
                </c:pt>
                <c:pt idx="13">
                  <c:v>36876.5</c:v>
                </c:pt>
                <c:pt idx="14">
                  <c:v>32689</c:v>
                </c:pt>
                <c:pt idx="15">
                  <c:v>28501.5</c:v>
                </c:pt>
                <c:pt idx="16">
                  <c:v>24314</c:v>
                </c:pt>
                <c:pt idx="17">
                  <c:v>20126.5</c:v>
                </c:pt>
                <c:pt idx="18">
                  <c:v>15939</c:v>
                </c:pt>
                <c:pt idx="19">
                  <c:v>11751.5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F-4BA3-856C-55061B2FC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543472"/>
        <c:axId val="632548048"/>
      </c:scatterChart>
      <c:scatterChart>
        <c:scatterStyle val="smoothMarker"/>
        <c:varyColors val="0"/>
        <c:ser>
          <c:idx val="1"/>
          <c:order val="1"/>
          <c:tx>
            <c:v>Pot. Umsatz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Tabelle1!$B$7:$B$26</c:f>
              <c:numCache>
                <c:formatCode>#,##0" "[$€];[Red]"-"#,##0" "[$€]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Tabelle1!$D$7:$D$26</c:f>
              <c:numCache>
                <c:formatCode>#,##0" "[$€];[Red]"-"#,##0" "[$€]</c:formatCode>
                <c:ptCount val="20"/>
                <c:pt idx="0">
                  <c:v>913140</c:v>
                </c:pt>
                <c:pt idx="1">
                  <c:v>1742530</c:v>
                </c:pt>
                <c:pt idx="2">
                  <c:v>2488170</c:v>
                </c:pt>
                <c:pt idx="3">
                  <c:v>3150060</c:v>
                </c:pt>
                <c:pt idx="4">
                  <c:v>3728200</c:v>
                </c:pt>
                <c:pt idx="5">
                  <c:v>4222590</c:v>
                </c:pt>
                <c:pt idx="6">
                  <c:v>4633230</c:v>
                </c:pt>
                <c:pt idx="7">
                  <c:v>4960120</c:v>
                </c:pt>
                <c:pt idx="8">
                  <c:v>5203260</c:v>
                </c:pt>
                <c:pt idx="9">
                  <c:v>5362650</c:v>
                </c:pt>
                <c:pt idx="10">
                  <c:v>5438290</c:v>
                </c:pt>
                <c:pt idx="11">
                  <c:v>5430180</c:v>
                </c:pt>
                <c:pt idx="12">
                  <c:v>5338320</c:v>
                </c:pt>
                <c:pt idx="13">
                  <c:v>5162710</c:v>
                </c:pt>
                <c:pt idx="14">
                  <c:v>4903350</c:v>
                </c:pt>
                <c:pt idx="15">
                  <c:v>4560240</c:v>
                </c:pt>
                <c:pt idx="16">
                  <c:v>4133380</c:v>
                </c:pt>
                <c:pt idx="17">
                  <c:v>3622770</c:v>
                </c:pt>
                <c:pt idx="18">
                  <c:v>3028410</c:v>
                </c:pt>
                <c:pt idx="19">
                  <c:v>2350300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0F-4BA3-856C-55061B2FC5C0}"/>
            </c:ext>
          </c:extLst>
        </c:ser>
        <c:ser>
          <c:idx val="2"/>
          <c:order val="2"/>
          <c:tx>
            <c:v>Pot. Deck. Beitrag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Tabelle1!$B$7:$B$26</c:f>
              <c:numCache>
                <c:formatCode>#,##0" "[$€];[Red]"-"#,##0" "[$€]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Tabelle1!$F$7:$F$26</c:f>
              <c:numCache>
                <c:formatCode>#,##0" "[$€];[Red]"-"#,##0" "[$€]</c:formatCode>
                <c:ptCount val="20"/>
                <c:pt idx="0">
                  <c:v>-6848550</c:v>
                </c:pt>
                <c:pt idx="1">
                  <c:v>-5663222.5</c:v>
                </c:pt>
                <c:pt idx="2">
                  <c:v>-4561645</c:v>
                </c:pt>
                <c:pt idx="3">
                  <c:v>-3543817.5</c:v>
                </c:pt>
                <c:pt idx="4">
                  <c:v>-2609740</c:v>
                </c:pt>
                <c:pt idx="5">
                  <c:v>-1759412.5</c:v>
                </c:pt>
                <c:pt idx="6">
                  <c:v>-992835</c:v>
                </c:pt>
                <c:pt idx="7">
                  <c:v>-310007.5</c:v>
                </c:pt>
                <c:pt idx="8">
                  <c:v>289070</c:v>
                </c:pt>
                <c:pt idx="9">
                  <c:v>804397.5</c:v>
                </c:pt>
                <c:pt idx="10">
                  <c:v>1235975</c:v>
                </c:pt>
                <c:pt idx="11">
                  <c:v>1583802.5</c:v>
                </c:pt>
                <c:pt idx="12">
                  <c:v>1847880</c:v>
                </c:pt>
                <c:pt idx="13">
                  <c:v>2028207.5</c:v>
                </c:pt>
                <c:pt idx="14">
                  <c:v>2124785</c:v>
                </c:pt>
                <c:pt idx="15">
                  <c:v>2137612.5</c:v>
                </c:pt>
                <c:pt idx="16">
                  <c:v>2066690</c:v>
                </c:pt>
                <c:pt idx="17">
                  <c:v>1912017.5</c:v>
                </c:pt>
                <c:pt idx="18">
                  <c:v>1673595</c:v>
                </c:pt>
                <c:pt idx="19">
                  <c:v>1351422.5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0F-4BA3-856C-55061B2FC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02880"/>
        <c:axId val="628204544"/>
      </c:scatterChart>
      <c:valAx>
        <c:axId val="63254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&quot; &quot;[$€];[Red]&quot;-&quot;#,##0&quot; &quot;[$€]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548048"/>
        <c:crosses val="autoZero"/>
        <c:crossBetween val="midCat"/>
      </c:valAx>
      <c:valAx>
        <c:axId val="632548048"/>
        <c:scaling>
          <c:orientation val="minMax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543472"/>
        <c:crossesAt val="0"/>
        <c:crossBetween val="midCat"/>
      </c:valAx>
      <c:valAx>
        <c:axId val="628204544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Wert [€]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&quot; &quot;[$€];[Red]&quot;-&quot;#,##0&quot; &quot;[$€]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8202880"/>
        <c:crosses val="max"/>
        <c:crossBetween val="midCat"/>
      </c:valAx>
      <c:valAx>
        <c:axId val="628202880"/>
        <c:scaling>
          <c:orientation val="minMax"/>
        </c:scaling>
        <c:delete val="1"/>
        <c:axPos val="t"/>
        <c:numFmt formatCode="#,##0&quot; &quot;[$€];[Red]&quot;-&quot;#,##0&quot; &quot;[$€]" sourceLinked="1"/>
        <c:majorTickMark val="out"/>
        <c:minorTickMark val="none"/>
        <c:tickLblPos val="nextTo"/>
        <c:crossAx val="62820454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157199</xdr:colOff>
      <xdr:row>5</xdr:row>
      <xdr:rowOff>25916</xdr:rowOff>
    </xdr:from>
    <xdr:to>
      <xdr:col>13</xdr:col>
      <xdr:colOff>395324</xdr:colOff>
      <xdr:row>26</xdr:row>
      <xdr:rowOff>16391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AC7A72-F53E-D8D1-ADAE-8857009D5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B7" sqref="B7"/>
    </sheetView>
  </sheetViews>
  <sheetFormatPr baseColWidth="10" defaultRowHeight="14.5" x14ac:dyDescent="0.35"/>
  <cols>
    <col min="1" max="1" width="12.08984375" customWidth="1"/>
    <col min="3" max="3" width="12.7265625" customWidth="1"/>
    <col min="4" max="4" width="13.54296875" customWidth="1"/>
    <col min="5" max="5" width="20.08984375" customWidth="1"/>
    <col min="6" max="6" width="18.54296875" customWidth="1"/>
  </cols>
  <sheetData>
    <row r="1" spans="1:7" x14ac:dyDescent="0.35">
      <c r="A1" s="11" t="s">
        <v>0</v>
      </c>
      <c r="B1" s="20"/>
      <c r="C1" s="20"/>
      <c r="D1" s="21"/>
      <c r="E1" s="11" t="s">
        <v>1</v>
      </c>
      <c r="F1" s="12"/>
      <c r="G1" s="13"/>
    </row>
    <row r="2" spans="1:7" x14ac:dyDescent="0.35">
      <c r="A2" s="22" t="s">
        <v>14</v>
      </c>
      <c r="B2" s="23" t="s">
        <v>11</v>
      </c>
      <c r="C2" s="23" t="s">
        <v>12</v>
      </c>
      <c r="D2" s="24" t="s">
        <v>13</v>
      </c>
      <c r="E2" s="14" t="s">
        <v>2</v>
      </c>
      <c r="F2" s="15">
        <v>150</v>
      </c>
      <c r="G2" s="16" t="s">
        <v>7</v>
      </c>
    </row>
    <row r="3" spans="1:7" x14ac:dyDescent="0.35">
      <c r="A3" s="14"/>
      <c r="B3" s="15">
        <v>150</v>
      </c>
      <c r="C3" s="25">
        <v>32689</v>
      </c>
      <c r="D3" s="26">
        <f>C3*B3</f>
        <v>4903350</v>
      </c>
      <c r="E3" s="14" t="s">
        <v>3</v>
      </c>
      <c r="F3" s="15">
        <v>65</v>
      </c>
      <c r="G3" s="16" t="s">
        <v>7</v>
      </c>
    </row>
    <row r="4" spans="1:7" ht="15" thickBot="1" x14ac:dyDescent="0.4">
      <c r="A4" s="17"/>
      <c r="B4" s="27">
        <v>138</v>
      </c>
      <c r="C4" s="28">
        <v>37714</v>
      </c>
      <c r="D4" s="29">
        <f>C4*B4</f>
        <v>5204532</v>
      </c>
      <c r="E4" s="17" t="s">
        <v>5</v>
      </c>
      <c r="F4" s="18">
        <f>F2-F3</f>
        <v>85</v>
      </c>
      <c r="G4" s="19" t="s">
        <v>7</v>
      </c>
    </row>
    <row r="6" spans="1:7" x14ac:dyDescent="0.35">
      <c r="B6" t="s">
        <v>15</v>
      </c>
      <c r="C6" s="8" t="s">
        <v>9</v>
      </c>
      <c r="D6" s="9" t="s">
        <v>8</v>
      </c>
      <c r="E6" t="s">
        <v>4</v>
      </c>
      <c r="F6" s="10" t="s">
        <v>6</v>
      </c>
    </row>
    <row r="7" spans="1:7" x14ac:dyDescent="0.35">
      <c r="B7" s="3">
        <v>10</v>
      </c>
      <c r="C7" s="2">
        <f>($C$4-$C$3)/($B$3-$B$4) * ($B$21-B7) + $C$3</f>
        <v>91314</v>
      </c>
      <c r="D7" s="1">
        <f t="shared" ref="D7:D26" si="0">B7*C7</f>
        <v>913140</v>
      </c>
      <c r="E7" s="30">
        <f t="shared" ref="E7:E24" si="1">C7*$F$4</f>
        <v>7761690</v>
      </c>
      <c r="F7" s="31">
        <f t="shared" ref="F7:F26" si="2">D7-E7</f>
        <v>-6848550</v>
      </c>
    </row>
    <row r="8" spans="1:7" x14ac:dyDescent="0.35">
      <c r="B8" s="3">
        <v>20</v>
      </c>
      <c r="C8" s="2">
        <f>($C$4-$C$3)/($B$3-$B$4) * ($B$21-B8) + $C$3</f>
        <v>87126.5</v>
      </c>
      <c r="D8" s="1">
        <f t="shared" si="0"/>
        <v>1742530</v>
      </c>
      <c r="E8" s="30">
        <f t="shared" si="1"/>
        <v>7405752.5</v>
      </c>
      <c r="F8" s="31">
        <f t="shared" si="2"/>
        <v>-5663222.5</v>
      </c>
    </row>
    <row r="9" spans="1:7" x14ac:dyDescent="0.35">
      <c r="B9" s="3">
        <v>30</v>
      </c>
      <c r="C9" s="2">
        <f>($C$4-$C$3)/($B$3-$B$4) * ($B$21-B9) + $C$3</f>
        <v>82939</v>
      </c>
      <c r="D9" s="1">
        <f t="shared" si="0"/>
        <v>2488170</v>
      </c>
      <c r="E9" s="30">
        <f t="shared" si="1"/>
        <v>7049815</v>
      </c>
      <c r="F9" s="31">
        <f t="shared" si="2"/>
        <v>-4561645</v>
      </c>
    </row>
    <row r="10" spans="1:7" x14ac:dyDescent="0.35">
      <c r="B10" s="3">
        <v>40</v>
      </c>
      <c r="C10" s="2">
        <f>($C$4-$C$3)/($B$3-$B$4) * ($B$21-B10) + $C$3</f>
        <v>78751.5</v>
      </c>
      <c r="D10" s="1">
        <f t="shared" si="0"/>
        <v>3150060</v>
      </c>
      <c r="E10" s="30">
        <f t="shared" si="1"/>
        <v>6693877.5</v>
      </c>
      <c r="F10" s="31">
        <f t="shared" si="2"/>
        <v>-3543817.5</v>
      </c>
    </row>
    <row r="11" spans="1:7" x14ac:dyDescent="0.35">
      <c r="B11" s="3">
        <v>50</v>
      </c>
      <c r="C11" s="2">
        <f>($C$4-$C$3)/($B$3-$B$4) * ($B$21-B11) + $C$3</f>
        <v>74564</v>
      </c>
      <c r="D11" s="1">
        <f t="shared" si="0"/>
        <v>3728200</v>
      </c>
      <c r="E11" s="30">
        <f t="shared" si="1"/>
        <v>6337940</v>
      </c>
      <c r="F11" s="31">
        <f t="shared" si="2"/>
        <v>-2609740</v>
      </c>
    </row>
    <row r="12" spans="1:7" x14ac:dyDescent="0.35">
      <c r="B12" s="3">
        <v>60</v>
      </c>
      <c r="C12" s="2">
        <f>($C$4-$C$3)/($B$3-$B$4) * ($B$21-B12) + $C$3</f>
        <v>70376.5</v>
      </c>
      <c r="D12" s="1">
        <f t="shared" si="0"/>
        <v>4222590</v>
      </c>
      <c r="E12" s="30">
        <f t="shared" si="1"/>
        <v>5982002.5</v>
      </c>
      <c r="F12" s="31">
        <f t="shared" si="2"/>
        <v>-1759412.5</v>
      </c>
    </row>
    <row r="13" spans="1:7" x14ac:dyDescent="0.35">
      <c r="B13" s="3">
        <v>70</v>
      </c>
      <c r="C13" s="2">
        <f>($C$4-$C$3)/($B$3-$B$4) * ($B$21-B13) + $C$3</f>
        <v>66189</v>
      </c>
      <c r="D13" s="1">
        <f t="shared" si="0"/>
        <v>4633230</v>
      </c>
      <c r="E13" s="30">
        <f t="shared" si="1"/>
        <v>5626065</v>
      </c>
      <c r="F13" s="31">
        <f t="shared" si="2"/>
        <v>-992835</v>
      </c>
    </row>
    <row r="14" spans="1:7" x14ac:dyDescent="0.35">
      <c r="B14" s="3">
        <v>80</v>
      </c>
      <c r="C14" s="2">
        <f>($C$4-$C$3)/($B$3-$B$4) * ($B$21-B14) + $C$3</f>
        <v>62001.5</v>
      </c>
      <c r="D14" s="1">
        <f t="shared" si="0"/>
        <v>4960120</v>
      </c>
      <c r="E14" s="30">
        <f t="shared" si="1"/>
        <v>5270127.5</v>
      </c>
      <c r="F14" s="31">
        <f t="shared" si="2"/>
        <v>-310007.5</v>
      </c>
    </row>
    <row r="15" spans="1:7" x14ac:dyDescent="0.35">
      <c r="B15" s="3">
        <v>90</v>
      </c>
      <c r="C15" s="2">
        <f>($C$4-$C$3)/($B$3-$B$4) * ($B$21-B15) + $C$3</f>
        <v>57814</v>
      </c>
      <c r="D15" s="1">
        <f t="shared" si="0"/>
        <v>5203260</v>
      </c>
      <c r="E15" s="30">
        <f t="shared" si="1"/>
        <v>4914190</v>
      </c>
      <c r="F15" s="31">
        <f t="shared" si="2"/>
        <v>289070</v>
      </c>
    </row>
    <row r="16" spans="1:7" x14ac:dyDescent="0.35">
      <c r="B16" s="3">
        <v>100</v>
      </c>
      <c r="C16" s="2">
        <f>($C$4-$C$3)/($B$3-$B$4) * ($B$21-B16) + $C$3</f>
        <v>53626.5</v>
      </c>
      <c r="D16" s="1">
        <f t="shared" si="0"/>
        <v>5362650</v>
      </c>
      <c r="E16" s="30">
        <f t="shared" si="1"/>
        <v>4558252.5</v>
      </c>
      <c r="F16" s="31">
        <f t="shared" si="2"/>
        <v>804397.5</v>
      </c>
    </row>
    <row r="17" spans="1:6" x14ac:dyDescent="0.35">
      <c r="B17" s="3">
        <v>110</v>
      </c>
      <c r="C17" s="2">
        <f>($C$4-$C$3)/($B$3-$B$4) * ($B$21-B17) + $C$3</f>
        <v>49439</v>
      </c>
      <c r="D17" s="1">
        <f t="shared" si="0"/>
        <v>5438290</v>
      </c>
      <c r="E17" s="30">
        <f t="shared" si="1"/>
        <v>4202315</v>
      </c>
      <c r="F17" s="31">
        <f t="shared" si="2"/>
        <v>1235975</v>
      </c>
    </row>
    <row r="18" spans="1:6" x14ac:dyDescent="0.35">
      <c r="B18" s="3">
        <v>120</v>
      </c>
      <c r="C18" s="2">
        <f>($C$4-$C$3)/($B$3-$B$4) * ($B$21-B18) + $C$3</f>
        <v>45251.5</v>
      </c>
      <c r="D18" s="1">
        <f t="shared" si="0"/>
        <v>5430180</v>
      </c>
      <c r="E18" s="30">
        <f t="shared" si="1"/>
        <v>3846377.5</v>
      </c>
      <c r="F18" s="31">
        <f t="shared" si="2"/>
        <v>1583802.5</v>
      </c>
    </row>
    <row r="19" spans="1:6" x14ac:dyDescent="0.35">
      <c r="B19" s="3">
        <v>130</v>
      </c>
      <c r="C19" s="2">
        <f>($C$4-$C$3)/($B$3-$B$4) * ($B$21-B19) + $C$3</f>
        <v>41064</v>
      </c>
      <c r="D19" s="1">
        <f t="shared" si="0"/>
        <v>5338320</v>
      </c>
      <c r="E19" s="30">
        <f t="shared" si="1"/>
        <v>3490440</v>
      </c>
      <c r="F19" s="31">
        <f t="shared" si="2"/>
        <v>1847880</v>
      </c>
    </row>
    <row r="20" spans="1:6" x14ac:dyDescent="0.35">
      <c r="B20" s="3">
        <v>140</v>
      </c>
      <c r="C20" s="2">
        <f>($C$4-$C$3)/($B$3-$B$4) * ($B$21-B20) + $C$3</f>
        <v>36876.5</v>
      </c>
      <c r="D20" s="1">
        <f t="shared" si="0"/>
        <v>5162710</v>
      </c>
      <c r="E20" s="30">
        <f t="shared" si="1"/>
        <v>3134502.5</v>
      </c>
      <c r="F20" s="31">
        <f t="shared" si="2"/>
        <v>2028207.5</v>
      </c>
    </row>
    <row r="21" spans="1:6" x14ac:dyDescent="0.35">
      <c r="A21" s="5" t="s">
        <v>10</v>
      </c>
      <c r="B21" s="4">
        <v>150</v>
      </c>
      <c r="C21" s="7">
        <f>($C$4-$C$3)/($B$3-$B$4) * ($B$21-B21) + $C$3</f>
        <v>32689</v>
      </c>
      <c r="D21" s="6">
        <f t="shared" si="0"/>
        <v>4903350</v>
      </c>
      <c r="E21" s="32">
        <f>C21*$F$4</f>
        <v>2778565</v>
      </c>
      <c r="F21" s="33">
        <f>D21-E21</f>
        <v>2124785</v>
      </c>
    </row>
    <row r="22" spans="1:6" x14ac:dyDescent="0.35">
      <c r="B22" s="3">
        <v>160</v>
      </c>
      <c r="C22" s="2">
        <f>($C$4-$C$3)/($B$3-$B$4) * ($B$21-B22) + $C$3</f>
        <v>28501.5</v>
      </c>
      <c r="D22" s="1">
        <f t="shared" si="0"/>
        <v>4560240</v>
      </c>
      <c r="E22" s="30">
        <f t="shared" si="1"/>
        <v>2422627.5</v>
      </c>
      <c r="F22" s="31">
        <f t="shared" si="2"/>
        <v>2137612.5</v>
      </c>
    </row>
    <row r="23" spans="1:6" x14ac:dyDescent="0.35">
      <c r="B23" s="3">
        <v>170</v>
      </c>
      <c r="C23" s="2">
        <f>($C$4-$C$3)/($B$3-$B$4) * ($B$21-B23) + $C$3</f>
        <v>24314</v>
      </c>
      <c r="D23" s="1">
        <f t="shared" si="0"/>
        <v>4133380</v>
      </c>
      <c r="E23" s="30">
        <f t="shared" si="1"/>
        <v>2066690</v>
      </c>
      <c r="F23" s="31">
        <f t="shared" si="2"/>
        <v>2066690</v>
      </c>
    </row>
    <row r="24" spans="1:6" x14ac:dyDescent="0.35">
      <c r="B24" s="3">
        <v>180</v>
      </c>
      <c r="C24" s="2">
        <f>($C$4-$C$3)/($B$3-$B$4) * ($B$21-B24) + $C$3</f>
        <v>20126.5</v>
      </c>
      <c r="D24" s="1">
        <f t="shared" si="0"/>
        <v>3622770</v>
      </c>
      <c r="E24" s="30">
        <f t="shared" si="1"/>
        <v>1710752.5</v>
      </c>
      <c r="F24" s="31">
        <f t="shared" si="2"/>
        <v>1912017.5</v>
      </c>
    </row>
    <row r="25" spans="1:6" x14ac:dyDescent="0.35">
      <c r="B25" s="3">
        <v>190</v>
      </c>
      <c r="C25" s="2">
        <f>($C$4-$C$3)/($B$3-$B$4) * ($B$21-B25) + $C$3</f>
        <v>15939</v>
      </c>
      <c r="D25" s="1">
        <f t="shared" si="0"/>
        <v>3028410</v>
      </c>
      <c r="E25" s="30">
        <f>C25*$F$4</f>
        <v>1354815</v>
      </c>
      <c r="F25" s="31">
        <f>D25-E25</f>
        <v>1673595</v>
      </c>
    </row>
    <row r="26" spans="1:6" x14ac:dyDescent="0.35">
      <c r="B26" s="3">
        <v>200</v>
      </c>
      <c r="C26" s="2">
        <f>($C$4-$C$3)/($B$3-$B$4) * ($B$21-B26) + $C$3</f>
        <v>11751.5</v>
      </c>
      <c r="D26" s="1">
        <f t="shared" si="0"/>
        <v>2350300</v>
      </c>
      <c r="E26" s="30">
        <f>C26*$F$4</f>
        <v>998877.5</v>
      </c>
      <c r="F26" s="31">
        <f t="shared" si="2"/>
        <v>1351422.5</v>
      </c>
    </row>
  </sheetData>
  <pageMargins left="0.70000000000000007" right="0.70000000000000007" top="0.78740157500000008" bottom="0.78740157500000008" header="0.30000000000000004" footer="0.30000000000000004"/>
  <pageSetup paperSize="9" orientation="portrait" horizontalDpi="4294967293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Namo Nuckie</dc:creator>
  <cp:lastModifiedBy>Namo Nuckie</cp:lastModifiedBy>
  <dcterms:created xsi:type="dcterms:W3CDTF">2022-10-04T14:43:29Z</dcterms:created>
  <dcterms:modified xsi:type="dcterms:W3CDTF">2022-10-05T11:30:14Z</dcterms:modified>
</cp:coreProperties>
</file>