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955" windowHeight="13005" activeTab="1"/>
  </bookViews>
  <sheets>
    <sheet name="2차" sheetId="4" r:id="rId1"/>
    <sheet name="3차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P18" i="1" l="1"/>
  <c r="L13" i="1"/>
  <c r="L14" i="1"/>
  <c r="L15" i="1"/>
  <c r="L16" i="1"/>
  <c r="L17" i="1"/>
  <c r="L18" i="1"/>
  <c r="L12" i="1"/>
  <c r="J13" i="1"/>
  <c r="J14" i="1"/>
  <c r="J15" i="1"/>
  <c r="J16" i="1"/>
  <c r="J17" i="1"/>
  <c r="J18" i="1"/>
  <c r="J12" i="1"/>
  <c r="H13" i="1"/>
  <c r="H14" i="1"/>
  <c r="H15" i="1"/>
  <c r="H16" i="1"/>
  <c r="H17" i="1"/>
  <c r="H12" i="1"/>
  <c r="Q18" i="1"/>
  <c r="O18" i="1"/>
  <c r="N18" i="1"/>
  <c r="K18" i="1"/>
  <c r="I18" i="1"/>
  <c r="G18" i="1"/>
  <c r="F18" i="1"/>
  <c r="D18" i="1"/>
  <c r="E18" i="1" s="1"/>
  <c r="C18" i="1"/>
  <c r="G13" i="4"/>
  <c r="F13" i="4"/>
  <c r="E13" i="4"/>
  <c r="C13" i="4"/>
  <c r="K37" i="4"/>
  <c r="I37" i="4"/>
  <c r="H37" i="4"/>
  <c r="G37" i="4"/>
  <c r="F37" i="4"/>
  <c r="E37" i="4"/>
  <c r="D37" i="4"/>
  <c r="C37" i="4"/>
  <c r="J36" i="4"/>
  <c r="J37" i="4" s="1"/>
  <c r="J35" i="4"/>
  <c r="J34" i="4"/>
  <c r="J33" i="4"/>
  <c r="J32" i="4"/>
  <c r="J31" i="4"/>
  <c r="G27" i="4"/>
  <c r="F27" i="4"/>
  <c r="E27" i="4"/>
  <c r="D27" i="4"/>
  <c r="C27" i="4"/>
  <c r="I26" i="4"/>
  <c r="I25" i="4"/>
  <c r="I24" i="4"/>
  <c r="I23" i="4"/>
  <c r="I22" i="4"/>
  <c r="I21" i="4"/>
  <c r="D7" i="4"/>
  <c r="D6" i="4"/>
  <c r="H18" i="1" l="1"/>
  <c r="E13" i="1"/>
  <c r="E14" i="1"/>
  <c r="E15" i="1"/>
  <c r="E16" i="1"/>
  <c r="E17" i="1"/>
  <c r="E12" i="1"/>
  <c r="D5" i="1"/>
  <c r="D28" i="1" l="1"/>
  <c r="E28" i="1"/>
  <c r="F28" i="1"/>
  <c r="G28" i="1"/>
  <c r="C28" i="1"/>
  <c r="D38" i="1"/>
  <c r="E38" i="1"/>
  <c r="F38" i="1"/>
  <c r="G38" i="1"/>
  <c r="H38" i="1"/>
  <c r="I38" i="1"/>
  <c r="K38" i="1"/>
  <c r="C38" i="1"/>
  <c r="I23" i="1"/>
  <c r="I24" i="1"/>
  <c r="I25" i="1"/>
  <c r="I26" i="1"/>
  <c r="I27" i="1"/>
  <c r="I22" i="1"/>
  <c r="J33" i="1"/>
  <c r="J34" i="1"/>
  <c r="J35" i="1"/>
  <c r="J36" i="1"/>
  <c r="J37" i="1"/>
  <c r="J38" i="1" s="1"/>
  <c r="J32" i="1"/>
  <c r="D7" i="1"/>
  <c r="D6" i="1"/>
</calcChain>
</file>

<file path=xl/sharedStrings.xml><?xml version="1.0" encoding="utf-8"?>
<sst xmlns="http://schemas.openxmlformats.org/spreadsheetml/2006/main" count="140" uniqueCount="82">
  <si>
    <t>고객수</t>
    <phoneticPr fontId="18" type="noConversion"/>
  </si>
  <si>
    <t>구분</t>
    <phoneticPr fontId="18" type="noConversion"/>
  </si>
  <si>
    <t>AP몰 구매건수</t>
    <phoneticPr fontId="18" type="noConversion"/>
  </si>
  <si>
    <t>마몽드</t>
  </si>
  <si>
    <t>에뛰드 하우스</t>
  </si>
  <si>
    <t>일리윤</t>
  </si>
  <si>
    <t>기타브랜드</t>
  </si>
  <si>
    <t>10대</t>
  </si>
  <si>
    <t>20대</t>
  </si>
  <si>
    <t>30대</t>
  </si>
  <si>
    <t>40대</t>
  </si>
  <si>
    <t>50대</t>
  </si>
  <si>
    <t>타겟고객수 
대비 전환율</t>
    <phoneticPr fontId="18" type="noConversion"/>
  </si>
  <si>
    <t>총합</t>
    <phoneticPr fontId="18" type="noConversion"/>
  </si>
  <si>
    <t>이니스프리</t>
    <phoneticPr fontId="18" type="noConversion"/>
  </si>
  <si>
    <t>립스틱(고체)</t>
  </si>
  <si>
    <t>마스크</t>
  </si>
  <si>
    <t>아이섀도우</t>
  </si>
  <si>
    <t>쿠션</t>
  </si>
  <si>
    <t>스킨</t>
  </si>
  <si>
    <t>마스카라</t>
  </si>
  <si>
    <t>메이크업 클렌징</t>
  </si>
  <si>
    <t>기타</t>
    <phoneticPr fontId="18" type="noConversion"/>
  </si>
  <si>
    <t>고객 전환 현황 (1/18 ~ 2/8)</t>
    <phoneticPr fontId="18" type="noConversion"/>
  </si>
  <si>
    <t>연령대 x 브랜드 구매 (1/18 ~ 2/8)</t>
    <phoneticPr fontId="18" type="noConversion"/>
  </si>
  <si>
    <t>연령대 x 카테고리 구매 (1/18 ~ 2/8)</t>
    <phoneticPr fontId="18" type="noConversion"/>
  </si>
  <si>
    <t>- 타겟 모수 중 0.5%가 AP몰에 가입하고, 0.1%가 구매완료</t>
    <phoneticPr fontId="18" type="noConversion"/>
  </si>
  <si>
    <t>비율</t>
    <phoneticPr fontId="18" type="noConversion"/>
  </si>
  <si>
    <t>- 구매한 고객 83%가 10대,20대 고객임</t>
    <phoneticPr fontId="18" type="noConversion"/>
  </si>
  <si>
    <t>- 구매한 고객의 60%가 저가유형의 메이크업 제품</t>
    <phoneticPr fontId="18" type="noConversion"/>
  </si>
  <si>
    <t>- 구매한 고객의 80%가 원브랜드와 마몽드 제품</t>
    <phoneticPr fontId="18" type="noConversion"/>
  </si>
  <si>
    <t>--&gt; 3차 페이스북 광고는 10대/20대 층을 대상으로 관심을 끌 수 있는 메이크업 제품 위주로 전개</t>
    <phoneticPr fontId="18" type="noConversion"/>
  </si>
  <si>
    <t>3차 페이스북 광고 사후 분석결과</t>
    <phoneticPr fontId="18" type="noConversion"/>
  </si>
  <si>
    <t>신규가입자 (~2/18)</t>
    <phoneticPr fontId="18" type="noConversion"/>
  </si>
  <si>
    <t>SNS 수신동의 고객수</t>
    <phoneticPr fontId="18" type="noConversion"/>
  </si>
  <si>
    <t>10/20대 고객수</t>
    <phoneticPr fontId="18" type="noConversion"/>
  </si>
  <si>
    <t>주요 6개 브랜드
구매 고객수</t>
    <phoneticPr fontId="18" type="noConversion"/>
  </si>
  <si>
    <t>??</t>
    <phoneticPr fontId="18" type="noConversion"/>
  </si>
  <si>
    <t>모수</t>
    <phoneticPr fontId="18" type="noConversion"/>
  </si>
  <si>
    <t>타켓규모</t>
    <phoneticPr fontId="18" type="noConversion"/>
  </si>
  <si>
    <t>매칭율</t>
    <phoneticPr fontId="18" type="noConversion"/>
  </si>
  <si>
    <t>노출</t>
  </si>
  <si>
    <t>클릭수</t>
  </si>
  <si>
    <t>광고비</t>
  </si>
  <si>
    <t>도달</t>
  </si>
  <si>
    <t>링크클릭</t>
  </si>
  <si>
    <t>CPM</t>
  </si>
  <si>
    <t>매출</t>
  </si>
  <si>
    <t>ROAS</t>
  </si>
  <si>
    <t>구매건수</t>
  </si>
  <si>
    <t>장바구니</t>
  </si>
  <si>
    <t>주문시작</t>
  </si>
  <si>
    <t>구매 당 비용</t>
  </si>
  <si>
    <t>웹사이트
콘텐츠 조회</t>
  </si>
  <si>
    <t>2차 페이스북 광고 사후 분석결과</t>
    <phoneticPr fontId="18" type="noConversion"/>
  </si>
  <si>
    <t>신규가입자</t>
    <phoneticPr fontId="18" type="noConversion"/>
  </si>
  <si>
    <t>타겟고객수</t>
    <phoneticPr fontId="18" type="noConversion"/>
  </si>
  <si>
    <t>AP몰 가입 고객수</t>
    <phoneticPr fontId="18" type="noConversion"/>
  </si>
  <si>
    <t>AP몰 구매고객수</t>
    <phoneticPr fontId="18" type="noConversion"/>
  </si>
  <si>
    <t>270건</t>
    <phoneticPr fontId="18" type="noConversion"/>
  </si>
  <si>
    <t>3차 페이스북 광고 개요</t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</si>
  <si>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타겟대상 : </t>
    </r>
    <r>
      <rPr>
        <sz val="11"/>
        <color theme="1"/>
        <rFont val="맑은 고딕"/>
        <family val="2"/>
        <charset val="129"/>
        <scheme val="minor"/>
      </rPr>
      <t>3차 모수는 약 27만명 정도 예상되며, 이중 10대, 20대 비율은 약 8만6천명(32%)임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</si>
  <si>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노출방식 :</t>
    </r>
    <r>
      <rPr>
        <sz val="11"/>
        <color theme="1"/>
        <rFont val="맑은 고딕"/>
        <family val="2"/>
        <charset val="129"/>
        <scheme val="minor"/>
      </rPr>
      <t xml:space="preserve"> 마지막 또는 주로 구매하는 브랜드의 메이크업 상품 + 3,000원 쿠폰</t>
    </r>
    <phoneticPr fontId="18" type="noConversion"/>
  </si>
  <si>
    <t xml:space="preserve">고려사항 : </t>
    <phoneticPr fontId="18" type="noConversion"/>
  </si>
  <si>
    <t>AP몰 내 판매하지 않는 메이크업 제품 조사 필요. 특히 에뛰드, 이니스프리 메이크업 제품은 많이 판매하지 않음</t>
    <phoneticPr fontId="18" type="noConversion"/>
  </si>
  <si>
    <t>주로 저가 제품을 구매할 것으로 예상되어 실제 쿠폰을 제외하면 실구매가는 0에 가까울 수 있음</t>
    <phoneticPr fontId="18" type="noConversion"/>
  </si>
  <si>
    <t>구매 당 
비용</t>
    <phoneticPr fontId="18" type="noConversion"/>
  </si>
  <si>
    <t>웹사이트
콘텐츠 조회</t>
    <phoneticPr fontId="18" type="noConversion"/>
  </si>
  <si>
    <t>타겟고객</t>
    <phoneticPr fontId="18" type="noConversion"/>
  </si>
  <si>
    <t>페북 타겟 규모
(남녀13-65+)</t>
    <phoneticPr fontId="18" type="noConversion"/>
  </si>
  <si>
    <t>도달고객수</t>
    <phoneticPr fontId="18" type="noConversion"/>
  </si>
  <si>
    <t>앱홀기준</t>
    <phoneticPr fontId="18" type="noConversion"/>
  </si>
  <si>
    <t>타겟규모대비
도달율</t>
    <phoneticPr fontId="18" type="noConversion"/>
  </si>
  <si>
    <t>도달고객 수 대비
클릭율</t>
    <phoneticPr fontId="18" type="noConversion"/>
  </si>
  <si>
    <t>도달고객 수 대비
링크클릭율</t>
    <phoneticPr fontId="18" type="noConversion"/>
  </si>
  <si>
    <t>Total</t>
    <phoneticPr fontId="18" type="noConversion"/>
  </si>
  <si>
    <t>GROUP1_이니스프리</t>
  </si>
  <si>
    <t>GROUP2_아리따움</t>
  </si>
  <si>
    <t>GROUP3_에뛰드하우스</t>
  </si>
  <si>
    <t>GROUP4_마몽드</t>
  </si>
  <si>
    <t>GROUP5_아이오페</t>
  </si>
  <si>
    <t>GROUP6_라네즈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</si>
</sst>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</cellStyleXfs>
  <cellXfs count="43">
    <xf numFmtId="0" fontId="0" fillId="0" borderId="0" xfId="0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  <xf numFmtId="0" fontId="0" fillId="0" borderId="10" xfId="0" applyBorder="1">
      <alignment vertical="center"/>
    </xf>
    <xf numFmtId="176" fontId="0" fillId="0" borderId="10" xfId="2" applyNumberFormat="1" applyFont="1" applyBorder="1">
      <alignment vertical="center"/>
    </xf>
    <xf numFmtId="41" fontId="0" fillId="0" borderId="10" xfId="1" applyFont="1" applyBorder="1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41" fontId="0" fillId="0" borderId="10" xfId="1" applyFont="1" applyBorder="1">
      <alignment vertical="center"/>
    </xf>
    <xf numFmtId="0" fontId="19" fillId="0" borderId="10" xfId="0" applyNumberFormat="1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41" fontId="0" fillId="0" borderId="10" xfId="1" applyFont="1" applyFill="1" applyBorder="1" applyAlignment="1">
      <alignment horizontal="right" vertical="center"/>
    </xf>
    <xf numFmtId="41" fontId="19" fillId="0" borderId="12" xfId="1" applyFont="1" applyFill="1" applyBorder="1">
      <alignment vertical="center"/>
    </xf>
    <xf numFmtId="41" fontId="19" fillId="34" borderId="11" xfId="1" applyFont="1" applyFill="1" applyBorder="1" applyAlignment="1">
      <alignment horizontal="center" vertical="center"/>
    </xf>
    <xf numFmtId="41" fontId="20" fillId="0" borderId="12" xfId="1" applyFont="1" applyFill="1" applyBorder="1">
      <alignment vertical="center"/>
    </xf>
    <xf numFmtId="41" fontId="19" fillId="33" borderId="10" xfId="1" applyFont="1" applyFill="1" applyBorder="1" applyAlignment="1">
      <alignment horizontal="center" vertical="center"/>
    </xf>
    <xf numFmtId="41" fontId="19" fillId="34" borderId="10" xfId="1" applyFont="1" applyFill="1" applyBorder="1" applyAlignment="1">
      <alignment horizontal="center" vertical="center"/>
    </xf>
    <xf numFmtId="41" fontId="19" fillId="33" borderId="12" xfId="1" applyFont="1" applyFill="1" applyBorder="1" applyAlignment="1">
      <alignment horizontal="center" vertical="center"/>
    </xf>
    <xf numFmtId="41" fontId="19" fillId="0" borderId="11" xfId="1" applyFont="1" applyFill="1" applyBorder="1">
      <alignment vertical="center"/>
    </xf>
    <xf numFmtId="41" fontId="20" fillId="0" borderId="10" xfId="1" applyFont="1" applyFill="1" applyBorder="1">
      <alignment vertical="center"/>
    </xf>
    <xf numFmtId="41" fontId="19" fillId="0" borderId="10" xfId="1" applyFont="1" applyFill="1" applyBorder="1">
      <alignment vertical="center"/>
    </xf>
    <xf numFmtId="0" fontId="20" fillId="0" borderId="10" xfId="0" applyNumberFormat="1" applyFont="1" applyBorder="1">
      <alignment vertical="center"/>
    </xf>
    <xf numFmtId="41" fontId="19" fillId="34" borderId="13" xfId="1" applyFont="1" applyFill="1" applyBorder="1" applyAlignment="1">
      <alignment horizontal="center" vertical="center"/>
    </xf>
    <xf numFmtId="41" fontId="19" fillId="0" borderId="10" xfId="0" applyNumberFormat="1" applyFont="1" applyFill="1" applyBorder="1">
      <alignment vertical="center"/>
    </xf>
    <xf numFmtId="41" fontId="19" fillId="33" borderId="13" xfId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41" fontId="20" fillId="0" borderId="10" xfId="0" applyNumberFormat="1" applyFont="1" applyBorder="1">
      <alignment vertical="center"/>
    </xf>
    <xf numFmtId="0" fontId="16" fillId="35" borderId="10" xfId="0" applyFont="1" applyFill="1" applyBorder="1" applyAlignment="1">
      <alignment horizontal="center" vertical="center"/>
    </xf>
    <xf numFmtId="0" fontId="21" fillId="0" borderId="0" xfId="0" quotePrefix="1" applyFont="1">
      <alignment vertical="center"/>
    </xf>
    <xf numFmtId="0" fontId="0" fillId="0" borderId="0" xfId="0" quotePrefix="1">
      <alignment vertical="center"/>
    </xf>
    <xf numFmtId="0" fontId="22" fillId="0" borderId="0" xfId="0" applyFont="1">
      <alignment vertical="center"/>
    </xf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9" fillId="0" borderId="0" xfId="0" applyFont="1" applyFill="1" applyBorder="1" applyAlignment="1">
      <alignment horizontal="center" vertical="center"/>
    </xf>
    <xf numFmtId="41" fontId="0" fillId="0" borderId="14" xfId="1" applyFont="1" applyBorder="1">
      <alignment vertical="center"/>
    </xf>
    <xf numFmtId="176" fontId="0" fillId="0" borderId="14" xfId="2" applyNumberFormat="1" applyFont="1" applyBorder="1">
      <alignment vertical="center"/>
    </xf>
    <xf numFmtId="0" fontId="19" fillId="34" borderId="10" xfId="0" applyFont="1" applyFill="1" applyBorder="1" applyAlignment="1">
      <alignment horizontal="center" vertical="center" wrapText="1"/>
    </xf>
    <xf numFmtId="41" fontId="19" fillId="0" borderId="10" xfId="0" applyNumberFormat="1" applyFont="1" applyBorder="1">
      <alignment vertical="center"/>
    </xf>
    <xf numFmtId="176" fontId="19" fillId="0" borderId="10" xfId="2" applyNumberFormat="1" applyFont="1" applyBorder="1">
      <alignment vertical="center"/>
    </xf>
    <xf numFmtId="0" fontId="19" fillId="33" borderId="10" xfId="0" applyFont="1" applyFill="1" applyBorder="1" applyAlignment="1">
      <alignment horizontal="left" vertical="center"/>
    </xf>
  </cellXfs>
  <cellStyles count="47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백분율 2 13" xfId="4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쉼표 [0] 2 10 2" xfId="44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F13" sqref="F13"/>
    </sheetView>
  </sheetViews>
  <sheetFormatPr defaultRowHeight="16.5" x14ac:dyDescent="0.3"/>
  <cols>
    <col min="1" max="1" width="4.75" style="31" customWidth="1"/>
    <col min="2" max="2" width="17.75" style="31" customWidth="1"/>
    <col min="3" max="11" width="14.125" style="31" customWidth="1"/>
    <col min="12" max="12" width="11.125" style="31" customWidth="1"/>
    <col min="13" max="13" width="9" style="31"/>
    <col min="14" max="14" width="10.875" style="31" customWidth="1"/>
    <col min="15" max="15" width="14.25" style="31" customWidth="1"/>
    <col min="16" max="16" width="13.5" style="31" customWidth="1"/>
    <col min="17" max="16384" width="9" style="31"/>
  </cols>
  <sheetData>
    <row r="1" spans="1:16" ht="24.75" customHeight="1" x14ac:dyDescent="0.3">
      <c r="A1" s="30" t="s">
        <v>54</v>
      </c>
    </row>
    <row r="2" spans="1:16" ht="22.5" customHeight="1" x14ac:dyDescent="0.3">
      <c r="B2" s="25" t="s">
        <v>23</v>
      </c>
    </row>
    <row r="3" spans="1:16" ht="33" x14ac:dyDescent="0.3">
      <c r="B3" s="6" t="s">
        <v>1</v>
      </c>
      <c r="C3" s="6" t="s">
        <v>0</v>
      </c>
      <c r="D3" s="9" t="s">
        <v>12</v>
      </c>
    </row>
    <row r="4" spans="1:16" x14ac:dyDescent="0.3">
      <c r="B4" s="6" t="s">
        <v>55</v>
      </c>
      <c r="C4" s="5">
        <v>519451</v>
      </c>
      <c r="D4" s="3"/>
    </row>
    <row r="5" spans="1:16" x14ac:dyDescent="0.3">
      <c r="B5" s="6" t="s">
        <v>56</v>
      </c>
      <c r="C5" s="7">
        <v>154027</v>
      </c>
      <c r="D5" s="3"/>
    </row>
    <row r="6" spans="1:16" x14ac:dyDescent="0.3">
      <c r="B6" s="6" t="s">
        <v>57</v>
      </c>
      <c r="C6" s="7">
        <v>827</v>
      </c>
      <c r="D6" s="4">
        <f>C6/$C$5</f>
        <v>5.3691885188960377E-3</v>
      </c>
    </row>
    <row r="7" spans="1:16" x14ac:dyDescent="0.3">
      <c r="B7" s="6" t="s">
        <v>58</v>
      </c>
      <c r="C7" s="7">
        <v>126</v>
      </c>
      <c r="D7" s="4">
        <f>C7/$C$5</f>
        <v>8.180383958656599E-4</v>
      </c>
    </row>
    <row r="8" spans="1:16" x14ac:dyDescent="0.3">
      <c r="B8" s="10" t="s">
        <v>2</v>
      </c>
      <c r="C8" s="11" t="s">
        <v>59</v>
      </c>
      <c r="D8" s="3"/>
    </row>
    <row r="10" spans="1:16" x14ac:dyDescent="0.3">
      <c r="B10" s="36" t="s">
        <v>71</v>
      </c>
    </row>
    <row r="11" spans="1:16" ht="33" x14ac:dyDescent="0.3">
      <c r="B11" s="6" t="s">
        <v>68</v>
      </c>
      <c r="C11" s="9" t="s">
        <v>69</v>
      </c>
      <c r="D11" s="6" t="s">
        <v>41</v>
      </c>
      <c r="E11" s="6" t="s">
        <v>70</v>
      </c>
      <c r="F11" s="6" t="s">
        <v>42</v>
      </c>
      <c r="G11" s="6" t="s">
        <v>45</v>
      </c>
      <c r="H11" s="6" t="s">
        <v>46</v>
      </c>
      <c r="I11" s="6" t="s">
        <v>43</v>
      </c>
      <c r="J11" s="6" t="s">
        <v>47</v>
      </c>
      <c r="K11" s="6" t="s">
        <v>48</v>
      </c>
      <c r="L11" s="6" t="s">
        <v>49</v>
      </c>
      <c r="M11" s="6" t="s">
        <v>50</v>
      </c>
      <c r="N11" s="6" t="s">
        <v>51</v>
      </c>
      <c r="O11" s="9" t="s">
        <v>66</v>
      </c>
      <c r="P11" s="9" t="s">
        <v>67</v>
      </c>
    </row>
    <row r="12" spans="1:16" x14ac:dyDescent="0.3">
      <c r="B12" s="7">
        <v>154027</v>
      </c>
      <c r="C12" s="7">
        <v>83400</v>
      </c>
      <c r="D12" s="7">
        <v>162475</v>
      </c>
      <c r="E12" s="7">
        <v>51019</v>
      </c>
      <c r="F12" s="7">
        <v>1178</v>
      </c>
      <c r="G12" s="7">
        <v>852</v>
      </c>
      <c r="H12" s="7">
        <v>10149</v>
      </c>
      <c r="I12" s="7">
        <v>1648994</v>
      </c>
      <c r="J12" s="7">
        <v>750530</v>
      </c>
      <c r="K12" s="4">
        <v>0.45514416668587032</v>
      </c>
      <c r="L12" s="7">
        <v>191</v>
      </c>
      <c r="M12" s="7">
        <v>769</v>
      </c>
      <c r="N12" s="7">
        <v>1296</v>
      </c>
      <c r="O12" s="7">
        <v>8633.4764397905765</v>
      </c>
      <c r="P12" s="7">
        <v>766</v>
      </c>
    </row>
    <row r="13" spans="1:16" x14ac:dyDescent="0.3">
      <c r="C13" s="2">
        <f>C12/B12</f>
        <v>0.54146350964441303</v>
      </c>
      <c r="D13" s="2"/>
      <c r="E13" s="2">
        <f>E12/C12</f>
        <v>0.61173860911270983</v>
      </c>
      <c r="F13" s="2">
        <f>F12/E12</f>
        <v>2.3089437268468609E-2</v>
      </c>
      <c r="G13" s="2">
        <f>G12/E12</f>
        <v>1.6699660910641134E-2</v>
      </c>
    </row>
    <row r="19" spans="2:11" ht="21.75" customHeight="1" x14ac:dyDescent="0.3">
      <c r="B19" s="25" t="s">
        <v>24</v>
      </c>
    </row>
    <row r="20" spans="2:11" x14ac:dyDescent="0.3">
      <c r="B20" s="15"/>
      <c r="C20" s="15" t="s">
        <v>3</v>
      </c>
      <c r="D20" s="15" t="s">
        <v>4</v>
      </c>
      <c r="E20" s="15" t="s">
        <v>5</v>
      </c>
      <c r="F20" s="15" t="s">
        <v>14</v>
      </c>
      <c r="G20" s="17" t="s">
        <v>6</v>
      </c>
      <c r="H20" s="13" t="s">
        <v>13</v>
      </c>
      <c r="I20" s="15" t="s">
        <v>27</v>
      </c>
    </row>
    <row r="21" spans="2:11" x14ac:dyDescent="0.3">
      <c r="B21" s="15" t="s">
        <v>7</v>
      </c>
      <c r="C21" s="19">
        <v>96</v>
      </c>
      <c r="D21" s="19">
        <v>21</v>
      </c>
      <c r="E21" s="19">
        <v>2</v>
      </c>
      <c r="F21" s="19">
        <v>8</v>
      </c>
      <c r="G21" s="14">
        <v>9</v>
      </c>
      <c r="H21" s="18">
        <v>136</v>
      </c>
      <c r="I21" s="4">
        <f>H21/$H$26</f>
        <v>0.50370370370370365</v>
      </c>
    </row>
    <row r="22" spans="2:11" x14ac:dyDescent="0.3">
      <c r="B22" s="15" t="s">
        <v>8</v>
      </c>
      <c r="C22" s="19">
        <v>62</v>
      </c>
      <c r="D22" s="19">
        <v>2</v>
      </c>
      <c r="E22" s="19">
        <v>1</v>
      </c>
      <c r="F22" s="19">
        <v>5</v>
      </c>
      <c r="G22" s="14">
        <v>21</v>
      </c>
      <c r="H22" s="18">
        <v>91</v>
      </c>
      <c r="I22" s="4">
        <f t="shared" ref="I22:I26" si="0">H22/$H$26</f>
        <v>0.33703703703703702</v>
      </c>
    </row>
    <row r="23" spans="2:11" x14ac:dyDescent="0.3">
      <c r="B23" s="15" t="s">
        <v>9</v>
      </c>
      <c r="C23" s="19">
        <v>7</v>
      </c>
      <c r="D23" s="19">
        <v>2</v>
      </c>
      <c r="E23" s="19">
        <v>15</v>
      </c>
      <c r="F23" s="19"/>
      <c r="G23" s="14">
        <v>6</v>
      </c>
      <c r="H23" s="18">
        <v>30</v>
      </c>
      <c r="I23" s="4">
        <f t="shared" si="0"/>
        <v>0.1111111111111111</v>
      </c>
    </row>
    <row r="24" spans="2:11" x14ac:dyDescent="0.3">
      <c r="B24" s="15" t="s">
        <v>10</v>
      </c>
      <c r="C24" s="19">
        <v>3</v>
      </c>
      <c r="D24" s="19">
        <v>2</v>
      </c>
      <c r="E24" s="19"/>
      <c r="F24" s="19"/>
      <c r="G24" s="14">
        <v>5</v>
      </c>
      <c r="H24" s="18">
        <v>10</v>
      </c>
      <c r="I24" s="4">
        <f t="shared" si="0"/>
        <v>3.7037037037037035E-2</v>
      </c>
    </row>
    <row r="25" spans="2:11" x14ac:dyDescent="0.3">
      <c r="B25" s="15" t="s">
        <v>11</v>
      </c>
      <c r="C25" s="19">
        <v>2</v>
      </c>
      <c r="D25" s="19"/>
      <c r="E25" s="19"/>
      <c r="F25" s="19"/>
      <c r="G25" s="14">
        <v>1</v>
      </c>
      <c r="H25" s="18">
        <v>3</v>
      </c>
      <c r="I25" s="4">
        <f t="shared" si="0"/>
        <v>1.1111111111111112E-2</v>
      </c>
    </row>
    <row r="26" spans="2:11" x14ac:dyDescent="0.3">
      <c r="B26" s="16" t="s">
        <v>13</v>
      </c>
      <c r="C26" s="20">
        <v>170</v>
      </c>
      <c r="D26" s="20">
        <v>27</v>
      </c>
      <c r="E26" s="20">
        <v>18</v>
      </c>
      <c r="F26" s="20">
        <v>13</v>
      </c>
      <c r="G26" s="12">
        <v>42</v>
      </c>
      <c r="H26" s="18">
        <v>270</v>
      </c>
      <c r="I26" s="4">
        <f t="shared" si="0"/>
        <v>1</v>
      </c>
    </row>
    <row r="27" spans="2:11" x14ac:dyDescent="0.3">
      <c r="C27" s="2">
        <f>C26/$H$26</f>
        <v>0.62962962962962965</v>
      </c>
      <c r="D27" s="2">
        <f t="shared" ref="D27:G27" si="1">D26/$H$26</f>
        <v>0.1</v>
      </c>
      <c r="E27" s="2">
        <f t="shared" si="1"/>
        <v>6.6666666666666666E-2</v>
      </c>
      <c r="F27" s="2">
        <f t="shared" si="1"/>
        <v>4.8148148148148148E-2</v>
      </c>
      <c r="G27" s="2">
        <f t="shared" si="1"/>
        <v>0.15555555555555556</v>
      </c>
    </row>
    <row r="29" spans="2:11" ht="22.5" customHeight="1" x14ac:dyDescent="0.3">
      <c r="B29" s="25" t="s">
        <v>25</v>
      </c>
    </row>
    <row r="30" spans="2:11" x14ac:dyDescent="0.3">
      <c r="B30" s="24"/>
      <c r="C30" s="27" t="s">
        <v>15</v>
      </c>
      <c r="D30" s="27" t="s">
        <v>16</v>
      </c>
      <c r="E30" s="27" t="s">
        <v>17</v>
      </c>
      <c r="F30" s="27" t="s">
        <v>18</v>
      </c>
      <c r="G30" s="27" t="s">
        <v>19</v>
      </c>
      <c r="H30" s="27" t="s">
        <v>20</v>
      </c>
      <c r="I30" s="27" t="s">
        <v>21</v>
      </c>
      <c r="J30" s="27" t="s">
        <v>22</v>
      </c>
      <c r="K30" s="13" t="s">
        <v>13</v>
      </c>
    </row>
    <row r="31" spans="2:11" x14ac:dyDescent="0.3">
      <c r="B31" s="24" t="s">
        <v>7</v>
      </c>
      <c r="C31" s="21">
        <v>79</v>
      </c>
      <c r="D31" s="21">
        <v>21</v>
      </c>
      <c r="E31" s="21">
        <v>14</v>
      </c>
      <c r="F31" s="21">
        <v>2</v>
      </c>
      <c r="G31" s="21">
        <v>1</v>
      </c>
      <c r="H31" s="21">
        <v>4</v>
      </c>
      <c r="I31" s="21">
        <v>3</v>
      </c>
      <c r="J31" s="26">
        <f>K31-SUM(C31:I31)</f>
        <v>12</v>
      </c>
      <c r="K31" s="18">
        <v>136</v>
      </c>
    </row>
    <row r="32" spans="2:11" x14ac:dyDescent="0.3">
      <c r="B32" s="24" t="s">
        <v>8</v>
      </c>
      <c r="C32" s="21">
        <v>37</v>
      </c>
      <c r="D32" s="21">
        <v>1</v>
      </c>
      <c r="E32" s="21">
        <v>2</v>
      </c>
      <c r="F32" s="21">
        <v>12</v>
      </c>
      <c r="G32" s="21">
        <v>6</v>
      </c>
      <c r="H32" s="21"/>
      <c r="I32" s="21"/>
      <c r="J32" s="26">
        <f t="shared" ref="J32:J36" si="2">K32-SUM(C32:I32)</f>
        <v>33</v>
      </c>
      <c r="K32" s="18">
        <v>91</v>
      </c>
    </row>
    <row r="33" spans="1:11" x14ac:dyDescent="0.3">
      <c r="B33" s="24" t="s">
        <v>9</v>
      </c>
      <c r="C33" s="21"/>
      <c r="D33" s="21">
        <v>20</v>
      </c>
      <c r="E33" s="21">
        <v>2</v>
      </c>
      <c r="F33" s="21"/>
      <c r="G33" s="21">
        <v>5</v>
      </c>
      <c r="H33" s="21">
        <v>2</v>
      </c>
      <c r="I33" s="21"/>
      <c r="J33" s="26">
        <f t="shared" si="2"/>
        <v>1</v>
      </c>
      <c r="K33" s="18">
        <v>30</v>
      </c>
    </row>
    <row r="34" spans="1:11" x14ac:dyDescent="0.3">
      <c r="B34" s="24" t="s">
        <v>10</v>
      </c>
      <c r="C34" s="21">
        <v>1</v>
      </c>
      <c r="D34" s="21"/>
      <c r="E34" s="21"/>
      <c r="F34" s="21">
        <v>1</v>
      </c>
      <c r="G34" s="21">
        <v>1</v>
      </c>
      <c r="H34" s="21"/>
      <c r="I34" s="21">
        <v>1</v>
      </c>
      <c r="J34" s="26">
        <f t="shared" si="2"/>
        <v>6</v>
      </c>
      <c r="K34" s="18">
        <v>10</v>
      </c>
    </row>
    <row r="35" spans="1:11" x14ac:dyDescent="0.3">
      <c r="B35" s="24" t="s">
        <v>11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6">
        <f t="shared" si="2"/>
        <v>3</v>
      </c>
      <c r="K35" s="18">
        <v>3</v>
      </c>
    </row>
    <row r="36" spans="1:11" x14ac:dyDescent="0.3">
      <c r="B36" s="22" t="s">
        <v>13</v>
      </c>
      <c r="C36" s="8">
        <v>117</v>
      </c>
      <c r="D36" s="8">
        <v>42</v>
      </c>
      <c r="E36" s="8">
        <v>18</v>
      </c>
      <c r="F36" s="8">
        <v>15</v>
      </c>
      <c r="G36" s="8">
        <v>13</v>
      </c>
      <c r="H36" s="8">
        <v>6</v>
      </c>
      <c r="I36" s="8">
        <v>4</v>
      </c>
      <c r="J36" s="23">
        <f t="shared" si="2"/>
        <v>55</v>
      </c>
      <c r="K36" s="18">
        <v>270</v>
      </c>
    </row>
    <row r="37" spans="1:11" x14ac:dyDescent="0.3">
      <c r="C37" s="1">
        <f>C36/$K$36</f>
        <v>0.43333333333333335</v>
      </c>
      <c r="D37" s="1">
        <f t="shared" ref="D37:K37" si="3">D36/$K$36</f>
        <v>0.15555555555555556</v>
      </c>
      <c r="E37" s="1">
        <f t="shared" si="3"/>
        <v>6.6666666666666666E-2</v>
      </c>
      <c r="F37" s="1">
        <f t="shared" si="3"/>
        <v>5.5555555555555552E-2</v>
      </c>
      <c r="G37" s="1">
        <f t="shared" si="3"/>
        <v>4.8148148148148148E-2</v>
      </c>
      <c r="H37" s="1">
        <f t="shared" si="3"/>
        <v>2.2222222222222223E-2</v>
      </c>
      <c r="I37" s="1">
        <f t="shared" si="3"/>
        <v>1.4814814814814815E-2</v>
      </c>
      <c r="J37" s="1">
        <f t="shared" si="3"/>
        <v>0.20370370370370369</v>
      </c>
      <c r="K37" s="1">
        <f t="shared" si="3"/>
        <v>1</v>
      </c>
    </row>
    <row r="39" spans="1:11" x14ac:dyDescent="0.3">
      <c r="B39" s="29" t="s">
        <v>26</v>
      </c>
    </row>
    <row r="40" spans="1:11" x14ac:dyDescent="0.3">
      <c r="B40" s="29" t="s">
        <v>28</v>
      </c>
    </row>
    <row r="41" spans="1:11" x14ac:dyDescent="0.3">
      <c r="B41" s="29" t="s">
        <v>29</v>
      </c>
    </row>
    <row r="42" spans="1:11" x14ac:dyDescent="0.3">
      <c r="B42" s="29" t="s">
        <v>30</v>
      </c>
    </row>
    <row r="43" spans="1:11" x14ac:dyDescent="0.3">
      <c r="B43" s="28" t="s">
        <v>31</v>
      </c>
    </row>
    <row r="45" spans="1:11" ht="20.25" x14ac:dyDescent="0.3">
      <c r="A45" s="30" t="s">
        <v>60</v>
      </c>
    </row>
    <row r="46" spans="1:11" x14ac:dyDescent="0.3">
      <c r="B46" s="33" t="s">
        <v>61</v>
      </c>
    </row>
    <row r="47" spans="1:11" x14ac:dyDescent="0.3">
      <c r="B47" s="33" t="s">
        <v>62</v>
      </c>
    </row>
    <row r="48" spans="1:11" x14ac:dyDescent="0.3">
      <c r="B48" s="34" t="s">
        <v>63</v>
      </c>
    </row>
    <row r="49" spans="2:2" x14ac:dyDescent="0.3">
      <c r="B49" s="35" t="s">
        <v>64</v>
      </c>
    </row>
    <row r="50" spans="2:2" x14ac:dyDescent="0.3">
      <c r="B50" s="35" t="s">
        <v>65</v>
      </c>
    </row>
  </sheetData>
  <phoneticPr fontId="18" type="noConversion"/>
  <conditionalFormatting sqref="C21:G25">
    <cfRule type="colorScale" priority="2">
      <colorScale>
        <cfvo type="min"/>
        <cfvo type="max"/>
        <color rgb="FFFCFCFF"/>
        <color rgb="FFF8696B"/>
      </colorScale>
    </cfRule>
  </conditionalFormatting>
  <conditionalFormatting sqref="C31:J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I7" sqref="I7"/>
    </sheetView>
  </sheetViews>
  <sheetFormatPr defaultRowHeight="16.5" x14ac:dyDescent="0.3"/>
  <cols>
    <col min="1" max="1" width="4.75" customWidth="1"/>
    <col min="2" max="2" width="23" customWidth="1"/>
    <col min="3" max="8" width="14.125" customWidth="1"/>
    <col min="9" max="9" width="16.125" bestFit="1" customWidth="1"/>
    <col min="10" max="10" width="16.75" bestFit="1" customWidth="1"/>
    <col min="11" max="11" width="11.25" customWidth="1"/>
    <col min="12" max="12" width="16.75" bestFit="1" customWidth="1"/>
    <col min="13" max="13" width="9.125" customWidth="1"/>
    <col min="14" max="14" width="13.375" customWidth="1"/>
    <col min="15" max="15" width="15.25" customWidth="1"/>
    <col min="16" max="16" width="11.125" customWidth="1"/>
    <col min="17" max="17" width="12.625" bestFit="1" customWidth="1"/>
    <col min="18" max="18" width="20.25" bestFit="1" customWidth="1"/>
  </cols>
  <sheetData>
    <row r="1" spans="1:21" ht="24.75" customHeight="1" x14ac:dyDescent="0.3">
      <c r="A1" s="30" t="s">
        <v>32</v>
      </c>
    </row>
    <row r="2" spans="1:21" ht="22.5" customHeight="1" x14ac:dyDescent="0.3">
      <c r="B2" s="25" t="s">
        <v>23</v>
      </c>
    </row>
    <row r="3" spans="1:21" ht="33" x14ac:dyDescent="0.3">
      <c r="B3" s="6" t="s">
        <v>1</v>
      </c>
      <c r="C3" s="6" t="s">
        <v>0</v>
      </c>
      <c r="D3" s="9" t="s">
        <v>12</v>
      </c>
    </row>
    <row r="4" spans="1:21" x14ac:dyDescent="0.3">
      <c r="B4" s="6" t="s">
        <v>33</v>
      </c>
      <c r="C4" s="5">
        <v>819730</v>
      </c>
      <c r="D4" s="3"/>
    </row>
    <row r="5" spans="1:21" x14ac:dyDescent="0.3">
      <c r="B5" s="6" t="s">
        <v>34</v>
      </c>
      <c r="C5" s="7">
        <v>302257</v>
      </c>
      <c r="D5" s="4">
        <f>C5/$C$4</f>
        <v>0.36872750783794667</v>
      </c>
    </row>
    <row r="6" spans="1:21" x14ac:dyDescent="0.3">
      <c r="B6" s="6" t="s">
        <v>35</v>
      </c>
      <c r="C6" s="7">
        <v>99811</v>
      </c>
      <c r="D6" s="4">
        <f>C6/$C$5</f>
        <v>0.33021898582993942</v>
      </c>
    </row>
    <row r="7" spans="1:21" ht="33" x14ac:dyDescent="0.3">
      <c r="B7" s="9" t="s">
        <v>36</v>
      </c>
      <c r="C7" s="7">
        <v>86390</v>
      </c>
      <c r="D7" s="4">
        <f>C7/$C$5</f>
        <v>0.28581637480686967</v>
      </c>
      <c r="G7" s="31"/>
      <c r="H7" s="31"/>
      <c r="I7" s="31"/>
      <c r="J7" s="31"/>
      <c r="K7" s="31"/>
      <c r="L7" s="31"/>
    </row>
    <row r="8" spans="1:21" x14ac:dyDescent="0.3">
      <c r="B8" s="10" t="s">
        <v>2</v>
      </c>
      <c r="C8" s="11" t="s">
        <v>37</v>
      </c>
      <c r="D8" s="3"/>
    </row>
    <row r="10" spans="1:21" s="31" customFormat="1" x14ac:dyDescent="0.3"/>
    <row r="11" spans="1:21" s="31" customFormat="1" ht="33" x14ac:dyDescent="0.3">
      <c r="B11" s="32"/>
      <c r="C11" s="6" t="s">
        <v>38</v>
      </c>
      <c r="D11" s="6" t="s">
        <v>39</v>
      </c>
      <c r="E11" s="6" t="s">
        <v>40</v>
      </c>
      <c r="F11" s="6" t="s">
        <v>41</v>
      </c>
      <c r="G11" s="6" t="s">
        <v>44</v>
      </c>
      <c r="H11" s="39" t="s">
        <v>72</v>
      </c>
      <c r="I11" s="6" t="s">
        <v>42</v>
      </c>
      <c r="J11" s="39" t="s">
        <v>73</v>
      </c>
      <c r="K11" s="6" t="s">
        <v>45</v>
      </c>
      <c r="L11" s="39" t="s">
        <v>74</v>
      </c>
      <c r="M11" s="6" t="s">
        <v>46</v>
      </c>
      <c r="N11" s="6" t="s">
        <v>43</v>
      </c>
      <c r="O11" s="6" t="s">
        <v>47</v>
      </c>
      <c r="P11" s="6" t="s">
        <v>48</v>
      </c>
      <c r="Q11" s="6" t="s">
        <v>49</v>
      </c>
      <c r="R11" s="6" t="s">
        <v>50</v>
      </c>
      <c r="S11" s="6" t="s">
        <v>51</v>
      </c>
      <c r="T11" s="6" t="s">
        <v>52</v>
      </c>
      <c r="U11" s="6" t="s">
        <v>53</v>
      </c>
    </row>
    <row r="12" spans="1:21" s="31" customFormat="1" x14ac:dyDescent="0.3">
      <c r="B12" s="42" t="s">
        <v>76</v>
      </c>
      <c r="C12" s="7">
        <v>39183</v>
      </c>
      <c r="D12" s="7">
        <v>32000</v>
      </c>
      <c r="E12" s="4">
        <f>D12/C12</f>
        <v>0.81668070336625576</v>
      </c>
      <c r="F12" s="37">
        <v>58046</v>
      </c>
      <c r="G12" s="37">
        <v>12160</v>
      </c>
      <c r="H12" s="38">
        <f>G12/D12</f>
        <v>0.38</v>
      </c>
      <c r="I12" s="37">
        <v>1270</v>
      </c>
      <c r="J12" s="38">
        <f>I12/G12</f>
        <v>0.10444078947368421</v>
      </c>
      <c r="K12" s="7">
        <v>143</v>
      </c>
      <c r="L12" s="4">
        <f>K12/G12</f>
        <v>1.1759868421052632E-2</v>
      </c>
      <c r="M12" s="7">
        <v>10392.154498</v>
      </c>
      <c r="N12" s="7">
        <v>603223</v>
      </c>
      <c r="O12" s="7">
        <v>0</v>
      </c>
      <c r="P12" s="4">
        <v>0</v>
      </c>
      <c r="Q12" s="7">
        <v>2</v>
      </c>
      <c r="R12" s="3"/>
      <c r="S12" s="3"/>
      <c r="T12" s="3"/>
      <c r="U12" s="3"/>
    </row>
    <row r="13" spans="1:21" s="31" customFormat="1" x14ac:dyDescent="0.3">
      <c r="B13" s="42" t="s">
        <v>77</v>
      </c>
      <c r="C13" s="7">
        <v>21390</v>
      </c>
      <c r="D13" s="7">
        <v>18000</v>
      </c>
      <c r="E13" s="4">
        <f t="shared" ref="E13:E18" si="0">D13/C13</f>
        <v>0.84151472650771386</v>
      </c>
      <c r="F13" s="7">
        <v>38792</v>
      </c>
      <c r="G13" s="7">
        <v>8688</v>
      </c>
      <c r="H13" s="38">
        <f t="shared" ref="H13:H18" si="1">G13/D13</f>
        <v>0.48266666666666669</v>
      </c>
      <c r="I13" s="7">
        <v>1595</v>
      </c>
      <c r="J13" s="38">
        <f t="shared" ref="J13:J18" si="2">I13/G13</f>
        <v>0.18358655616942909</v>
      </c>
      <c r="K13" s="7">
        <v>319</v>
      </c>
      <c r="L13" s="4">
        <f t="shared" ref="L13:L18" si="3">K13/G13</f>
        <v>3.6717311233885823E-2</v>
      </c>
      <c r="M13" s="7">
        <v>8795.8084139999992</v>
      </c>
      <c r="N13" s="7">
        <v>341207</v>
      </c>
      <c r="O13" s="7">
        <v>49870</v>
      </c>
      <c r="P13" s="4">
        <v>0.14615761106894057</v>
      </c>
      <c r="Q13" s="7">
        <v>10</v>
      </c>
      <c r="R13" s="3"/>
      <c r="S13" s="3"/>
      <c r="T13" s="3"/>
      <c r="U13" s="3"/>
    </row>
    <row r="14" spans="1:21" s="31" customFormat="1" x14ac:dyDescent="0.3">
      <c r="B14" s="42" t="s">
        <v>78</v>
      </c>
      <c r="C14" s="7">
        <v>12369</v>
      </c>
      <c r="D14" s="7">
        <v>10000</v>
      </c>
      <c r="E14" s="4">
        <f t="shared" si="0"/>
        <v>0.80847279489045198</v>
      </c>
      <c r="F14" s="7">
        <v>20216</v>
      </c>
      <c r="G14" s="7">
        <v>4973</v>
      </c>
      <c r="H14" s="38">
        <f t="shared" si="1"/>
        <v>0.49730000000000002</v>
      </c>
      <c r="I14" s="7">
        <v>910</v>
      </c>
      <c r="J14" s="38">
        <f t="shared" si="2"/>
        <v>0.18298813593404384</v>
      </c>
      <c r="K14" s="7">
        <v>139</v>
      </c>
      <c r="L14" s="4">
        <f t="shared" si="3"/>
        <v>2.7950935049266035E-2</v>
      </c>
      <c r="M14" s="7">
        <v>9456.5195879999992</v>
      </c>
      <c r="N14" s="7">
        <v>191173</v>
      </c>
      <c r="O14" s="7">
        <v>25450</v>
      </c>
      <c r="P14" s="4">
        <v>0.13312549366280804</v>
      </c>
      <c r="Q14" s="7">
        <v>3</v>
      </c>
      <c r="R14" s="3"/>
      <c r="S14" s="3"/>
      <c r="T14" s="3"/>
      <c r="U14" s="3"/>
    </row>
    <row r="15" spans="1:21" s="31" customFormat="1" x14ac:dyDescent="0.3">
      <c r="B15" s="42" t="s">
        <v>79</v>
      </c>
      <c r="C15" s="7">
        <v>6837</v>
      </c>
      <c r="D15" s="7">
        <v>5800</v>
      </c>
      <c r="E15" s="4">
        <f t="shared" si="0"/>
        <v>0.84832528886938718</v>
      </c>
      <c r="F15" s="7">
        <v>14460</v>
      </c>
      <c r="G15" s="7">
        <v>2906</v>
      </c>
      <c r="H15" s="38">
        <f t="shared" si="1"/>
        <v>0.50103448275862073</v>
      </c>
      <c r="I15" s="7">
        <v>694</v>
      </c>
      <c r="J15" s="38">
        <f t="shared" si="2"/>
        <v>0.23881624225739848</v>
      </c>
      <c r="K15" s="7">
        <v>109</v>
      </c>
      <c r="L15" s="4">
        <f t="shared" si="3"/>
        <v>3.750860289057123E-2</v>
      </c>
      <c r="M15" s="7">
        <v>8948.2019359999995</v>
      </c>
      <c r="N15" s="7">
        <v>129391</v>
      </c>
      <c r="O15" s="7">
        <v>131590</v>
      </c>
      <c r="P15" s="4">
        <v>1.016994999652217</v>
      </c>
      <c r="Q15" s="7">
        <v>11</v>
      </c>
      <c r="R15" s="3"/>
      <c r="S15" s="3"/>
      <c r="T15" s="3"/>
      <c r="U15" s="3"/>
    </row>
    <row r="16" spans="1:21" s="31" customFormat="1" x14ac:dyDescent="0.3">
      <c r="B16" s="42" t="s">
        <v>80</v>
      </c>
      <c r="C16" s="7">
        <v>2499</v>
      </c>
      <c r="D16" s="7">
        <v>2000</v>
      </c>
      <c r="E16" s="4">
        <f t="shared" si="0"/>
        <v>0.80032012805122044</v>
      </c>
      <c r="F16" s="7">
        <v>3534</v>
      </c>
      <c r="G16" s="7">
        <v>963</v>
      </c>
      <c r="H16" s="38">
        <f t="shared" si="1"/>
        <v>0.48149999999999998</v>
      </c>
      <c r="I16" s="7">
        <v>26</v>
      </c>
      <c r="J16" s="38">
        <f t="shared" si="2"/>
        <v>2.6998961578400829E-2</v>
      </c>
      <c r="K16" s="7">
        <v>5</v>
      </c>
      <c r="L16" s="4">
        <f t="shared" si="3"/>
        <v>5.1921079958463139E-3</v>
      </c>
      <c r="M16" s="7">
        <v>11580.362196</v>
      </c>
      <c r="N16" s="7">
        <v>40925</v>
      </c>
      <c r="O16" s="7">
        <v>0</v>
      </c>
      <c r="P16" s="4">
        <v>0</v>
      </c>
      <c r="Q16" s="7">
        <v>0</v>
      </c>
      <c r="R16" s="3"/>
      <c r="S16" s="3"/>
      <c r="T16" s="3"/>
      <c r="U16" s="3"/>
    </row>
    <row r="17" spans="2:21" s="31" customFormat="1" x14ac:dyDescent="0.3">
      <c r="B17" s="42" t="s">
        <v>81</v>
      </c>
      <c r="C17" s="7">
        <v>4112</v>
      </c>
      <c r="D17" s="7">
        <v>3200</v>
      </c>
      <c r="E17" s="4">
        <f t="shared" si="0"/>
        <v>0.77821011673151752</v>
      </c>
      <c r="F17" s="7">
        <v>8005</v>
      </c>
      <c r="G17" s="7">
        <v>1748</v>
      </c>
      <c r="H17" s="38">
        <f t="shared" si="1"/>
        <v>0.54625000000000001</v>
      </c>
      <c r="I17" s="7">
        <v>136</v>
      </c>
      <c r="J17" s="38">
        <f t="shared" si="2"/>
        <v>7.780320366132723E-2</v>
      </c>
      <c r="K17" s="7">
        <v>26</v>
      </c>
      <c r="L17" s="4">
        <f t="shared" si="3"/>
        <v>1.4874141876430207E-2</v>
      </c>
      <c r="M17" s="7">
        <v>10569.269206999999</v>
      </c>
      <c r="N17" s="7">
        <v>84607</v>
      </c>
      <c r="O17" s="7">
        <v>19000</v>
      </c>
      <c r="P17" s="4">
        <v>0.22456770716370986</v>
      </c>
      <c r="Q17" s="7">
        <v>1</v>
      </c>
      <c r="R17" s="3"/>
      <c r="S17" s="3"/>
      <c r="T17" s="3"/>
      <c r="U17" s="3"/>
    </row>
    <row r="18" spans="2:21" s="31" customFormat="1" ht="21.75" customHeight="1" x14ac:dyDescent="0.3">
      <c r="B18" s="6" t="s">
        <v>75</v>
      </c>
      <c r="C18" s="40">
        <f>SUM(C12:C17)</f>
        <v>86390</v>
      </c>
      <c r="D18" s="40">
        <f>SUM(D12:D17)</f>
        <v>71000</v>
      </c>
      <c r="E18" s="41">
        <f t="shared" si="0"/>
        <v>0.82185438129413124</v>
      </c>
      <c r="F18" s="40">
        <f>SUM(F12:F17)</f>
        <v>143053</v>
      </c>
      <c r="G18" s="40">
        <f>SUM(G12:G17)</f>
        <v>31438</v>
      </c>
      <c r="H18" s="41">
        <f t="shared" si="1"/>
        <v>0.44278873239436622</v>
      </c>
      <c r="I18" s="40">
        <f>SUM(I12:I17)</f>
        <v>4631</v>
      </c>
      <c r="J18" s="41">
        <f t="shared" si="2"/>
        <v>0.14730580825752274</v>
      </c>
      <c r="K18" s="40">
        <f>SUM(K12:K17)</f>
        <v>741</v>
      </c>
      <c r="L18" s="41">
        <f t="shared" si="3"/>
        <v>2.3570201666772695E-2</v>
      </c>
      <c r="M18" s="40">
        <v>9720</v>
      </c>
      <c r="N18" s="40">
        <f>SUM(N12:N17)</f>
        <v>1390526</v>
      </c>
      <c r="O18" s="40">
        <f>SUM(O12:O17)</f>
        <v>225910</v>
      </c>
      <c r="P18" s="41">
        <f>O18/N18</f>
        <v>0.16246370078660882</v>
      </c>
      <c r="Q18" s="40">
        <f>SUM(Q12:Q17)</f>
        <v>27</v>
      </c>
      <c r="R18" s="3"/>
      <c r="S18" s="3"/>
      <c r="T18" s="3"/>
      <c r="U18" s="3"/>
    </row>
    <row r="19" spans="2:21" s="31" customFormat="1" x14ac:dyDescent="0.3"/>
    <row r="20" spans="2:21" ht="21.75" customHeight="1" x14ac:dyDescent="0.3">
      <c r="B20" s="25" t="s">
        <v>24</v>
      </c>
    </row>
    <row r="21" spans="2:21" x14ac:dyDescent="0.3">
      <c r="B21" s="15"/>
      <c r="C21" s="15" t="s">
        <v>3</v>
      </c>
      <c r="D21" s="15" t="s">
        <v>4</v>
      </c>
      <c r="E21" s="15" t="s">
        <v>5</v>
      </c>
      <c r="F21" s="15" t="s">
        <v>14</v>
      </c>
      <c r="G21" s="17" t="s">
        <v>6</v>
      </c>
      <c r="H21" s="13" t="s">
        <v>13</v>
      </c>
      <c r="I21" s="15" t="s">
        <v>27</v>
      </c>
    </row>
    <row r="22" spans="2:21" x14ac:dyDescent="0.3">
      <c r="B22" s="15" t="s">
        <v>7</v>
      </c>
      <c r="C22" s="19"/>
      <c r="D22" s="19"/>
      <c r="E22" s="19"/>
      <c r="F22" s="19"/>
      <c r="G22" s="14"/>
      <c r="H22" s="18">
        <v>136</v>
      </c>
      <c r="I22" s="4">
        <f>H22/$H$27</f>
        <v>0.50370370370370365</v>
      </c>
    </row>
    <row r="23" spans="2:21" x14ac:dyDescent="0.3">
      <c r="B23" s="15" t="s">
        <v>8</v>
      </c>
      <c r="C23" s="19"/>
      <c r="D23" s="19"/>
      <c r="E23" s="19"/>
      <c r="F23" s="19"/>
      <c r="G23" s="14"/>
      <c r="H23" s="18">
        <v>91</v>
      </c>
      <c r="I23" s="4">
        <f t="shared" ref="I23:I27" si="4">H23/$H$27</f>
        <v>0.33703703703703702</v>
      </c>
    </row>
    <row r="24" spans="2:21" x14ac:dyDescent="0.3">
      <c r="B24" s="15" t="s">
        <v>9</v>
      </c>
      <c r="C24" s="19"/>
      <c r="D24" s="19"/>
      <c r="E24" s="19"/>
      <c r="F24" s="19"/>
      <c r="G24" s="14"/>
      <c r="H24" s="18">
        <v>30</v>
      </c>
      <c r="I24" s="4">
        <f t="shared" si="4"/>
        <v>0.1111111111111111</v>
      </c>
    </row>
    <row r="25" spans="2:21" x14ac:dyDescent="0.3">
      <c r="B25" s="15" t="s">
        <v>10</v>
      </c>
      <c r="C25" s="19"/>
      <c r="D25" s="19"/>
      <c r="E25" s="19"/>
      <c r="F25" s="19"/>
      <c r="G25" s="14"/>
      <c r="H25" s="18">
        <v>10</v>
      </c>
      <c r="I25" s="4">
        <f t="shared" si="4"/>
        <v>3.7037037037037035E-2</v>
      </c>
    </row>
    <row r="26" spans="2:21" x14ac:dyDescent="0.3">
      <c r="B26" s="15" t="s">
        <v>11</v>
      </c>
      <c r="C26" s="19"/>
      <c r="D26" s="19"/>
      <c r="E26" s="19"/>
      <c r="F26" s="19"/>
      <c r="G26" s="14"/>
      <c r="H26" s="18">
        <v>3</v>
      </c>
      <c r="I26" s="4">
        <f t="shared" si="4"/>
        <v>1.1111111111111112E-2</v>
      </c>
    </row>
    <row r="27" spans="2:21" x14ac:dyDescent="0.3">
      <c r="B27" s="16" t="s">
        <v>13</v>
      </c>
      <c r="C27" s="20">
        <v>170</v>
      </c>
      <c r="D27" s="20">
        <v>27</v>
      </c>
      <c r="E27" s="20">
        <v>18</v>
      </c>
      <c r="F27" s="20">
        <v>13</v>
      </c>
      <c r="G27" s="12">
        <v>42</v>
      </c>
      <c r="H27" s="18">
        <v>270</v>
      </c>
      <c r="I27" s="4">
        <f t="shared" si="4"/>
        <v>1</v>
      </c>
    </row>
    <row r="28" spans="2:21" x14ac:dyDescent="0.3">
      <c r="C28" s="2">
        <f>C27/$H$27</f>
        <v>0.62962962962962965</v>
      </c>
      <c r="D28" s="2">
        <f t="shared" ref="D28:G28" si="5">D27/$H$27</f>
        <v>0.1</v>
      </c>
      <c r="E28" s="2">
        <f t="shared" si="5"/>
        <v>6.6666666666666666E-2</v>
      </c>
      <c r="F28" s="2">
        <f t="shared" si="5"/>
        <v>4.8148148148148148E-2</v>
      </c>
      <c r="G28" s="2">
        <f t="shared" si="5"/>
        <v>0.15555555555555556</v>
      </c>
    </row>
    <row r="29" spans="2:21" s="31" customFormat="1" x14ac:dyDescent="0.3"/>
    <row r="30" spans="2:21" ht="22.5" customHeight="1" x14ac:dyDescent="0.3">
      <c r="B30" s="25" t="s">
        <v>25</v>
      </c>
    </row>
    <row r="31" spans="2:21" x14ac:dyDescent="0.3">
      <c r="B31" s="24"/>
      <c r="C31" s="27" t="s">
        <v>15</v>
      </c>
      <c r="D31" s="27" t="s">
        <v>16</v>
      </c>
      <c r="E31" s="27" t="s">
        <v>17</v>
      </c>
      <c r="F31" s="27" t="s">
        <v>18</v>
      </c>
      <c r="G31" s="27" t="s">
        <v>19</v>
      </c>
      <c r="H31" s="27" t="s">
        <v>20</v>
      </c>
      <c r="I31" s="27" t="s">
        <v>21</v>
      </c>
      <c r="J31" s="27" t="s">
        <v>22</v>
      </c>
      <c r="K31" s="13" t="s">
        <v>13</v>
      </c>
    </row>
    <row r="32" spans="2:21" x14ac:dyDescent="0.3">
      <c r="B32" s="24" t="s">
        <v>7</v>
      </c>
      <c r="C32" s="21"/>
      <c r="D32" s="21"/>
      <c r="E32" s="21"/>
      <c r="F32" s="21"/>
      <c r="G32" s="21"/>
      <c r="H32" s="21"/>
      <c r="I32" s="21"/>
      <c r="J32" s="26">
        <f>K32-SUM(C32:I32)</f>
        <v>136</v>
      </c>
      <c r="K32" s="18">
        <v>136</v>
      </c>
    </row>
    <row r="33" spans="2:11" x14ac:dyDescent="0.3">
      <c r="B33" s="24" t="s">
        <v>8</v>
      </c>
      <c r="C33" s="21"/>
      <c r="D33" s="21"/>
      <c r="E33" s="21"/>
      <c r="F33" s="21"/>
      <c r="G33" s="21"/>
      <c r="H33" s="21"/>
      <c r="I33" s="21"/>
      <c r="J33" s="26">
        <f t="shared" ref="J33:J37" si="6">K33-SUM(C33:I33)</f>
        <v>91</v>
      </c>
      <c r="K33" s="18">
        <v>91</v>
      </c>
    </row>
    <row r="34" spans="2:11" x14ac:dyDescent="0.3">
      <c r="B34" s="24" t="s">
        <v>9</v>
      </c>
      <c r="C34" s="21"/>
      <c r="D34" s="21"/>
      <c r="E34" s="21"/>
      <c r="F34" s="21"/>
      <c r="G34" s="21"/>
      <c r="H34" s="21"/>
      <c r="I34" s="21"/>
      <c r="J34" s="26">
        <f t="shared" si="6"/>
        <v>30</v>
      </c>
      <c r="K34" s="18">
        <v>30</v>
      </c>
    </row>
    <row r="35" spans="2:11" x14ac:dyDescent="0.3">
      <c r="B35" s="24" t="s">
        <v>10</v>
      </c>
      <c r="C35" s="21"/>
      <c r="D35" s="21"/>
      <c r="E35" s="21"/>
      <c r="F35" s="21"/>
      <c r="G35" s="21"/>
      <c r="H35" s="21"/>
      <c r="I35" s="21"/>
      <c r="J35" s="26">
        <f t="shared" si="6"/>
        <v>10</v>
      </c>
      <c r="K35" s="18">
        <v>10</v>
      </c>
    </row>
    <row r="36" spans="2:11" x14ac:dyDescent="0.3">
      <c r="B36" s="24" t="s">
        <v>11</v>
      </c>
      <c r="C36" s="21"/>
      <c r="D36" s="21"/>
      <c r="E36" s="21"/>
      <c r="F36" s="21"/>
      <c r="G36" s="21"/>
      <c r="H36" s="21"/>
      <c r="I36" s="21"/>
      <c r="J36" s="26">
        <f t="shared" si="6"/>
        <v>3</v>
      </c>
      <c r="K36" s="18">
        <v>3</v>
      </c>
    </row>
    <row r="37" spans="2:11" x14ac:dyDescent="0.3">
      <c r="B37" s="22" t="s">
        <v>13</v>
      </c>
      <c r="C37" s="8">
        <v>117</v>
      </c>
      <c r="D37" s="8">
        <v>42</v>
      </c>
      <c r="E37" s="8">
        <v>18</v>
      </c>
      <c r="F37" s="8">
        <v>15</v>
      </c>
      <c r="G37" s="8">
        <v>13</v>
      </c>
      <c r="H37" s="8">
        <v>6</v>
      </c>
      <c r="I37" s="8">
        <v>4</v>
      </c>
      <c r="J37" s="23">
        <f t="shared" si="6"/>
        <v>55</v>
      </c>
      <c r="K37" s="18">
        <v>270</v>
      </c>
    </row>
    <row r="38" spans="2:11" x14ac:dyDescent="0.3">
      <c r="C38" s="1">
        <f>C37/$K$37</f>
        <v>0.43333333333333335</v>
      </c>
      <c r="D38" s="1">
        <f t="shared" ref="D38:K38" si="7">D37/$K$37</f>
        <v>0.15555555555555556</v>
      </c>
      <c r="E38" s="1">
        <f t="shared" si="7"/>
        <v>6.6666666666666666E-2</v>
      </c>
      <c r="F38" s="1">
        <f t="shared" si="7"/>
        <v>5.5555555555555552E-2</v>
      </c>
      <c r="G38" s="1">
        <f t="shared" si="7"/>
        <v>4.8148148148148148E-2</v>
      </c>
      <c r="H38" s="1">
        <f t="shared" si="7"/>
        <v>2.2222222222222223E-2</v>
      </c>
      <c r="I38" s="1">
        <f t="shared" si="7"/>
        <v>1.4814814814814815E-2</v>
      </c>
      <c r="J38" s="1">
        <f t="shared" si="7"/>
        <v>0.20370370370370369</v>
      </c>
      <c r="K38" s="1">
        <f t="shared" si="7"/>
        <v>1</v>
      </c>
    </row>
    <row r="40" spans="2:11" x14ac:dyDescent="0.3">
      <c r="B40" s="29" t="s">
        <v>26</v>
      </c>
    </row>
    <row r="41" spans="2:11" x14ac:dyDescent="0.3">
      <c r="B41" s="29" t="s">
        <v>28</v>
      </c>
    </row>
    <row r="42" spans="2:11" x14ac:dyDescent="0.3">
      <c r="B42" s="29" t="s">
        <v>29</v>
      </c>
    </row>
    <row r="43" spans="2:11" x14ac:dyDescent="0.3">
      <c r="B43" s="29" t="s">
        <v>30</v>
      </c>
    </row>
    <row r="44" spans="2:11" x14ac:dyDescent="0.3">
      <c r="B44" s="28" t="s">
        <v>31</v>
      </c>
    </row>
  </sheetData>
  <phoneticPr fontId="18" type="noConversion"/>
  <conditionalFormatting sqref="C22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C32:J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2차</vt:lpstr>
      <vt:lpstr>3차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2018-02-09T07:37:33Z</dcterms:created>
  <dcterms:modified xsi:type="dcterms:W3CDTF">2018-03-05T01:54:59Z</dcterms:modified>
</cp:coreProperties>
</file>