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 codeName="ThisWorkbook"/>
  <xr:revisionPtr revIDLastSave="0" documentId="13_ncr:1_{07E5A963-EA3E-4A1D-B1A8-540D27812C2D}" xr6:coauthVersionLast="38" xr6:coauthVersionMax="38" xr10:uidLastSave="{00000000-0000-0000-0000-000000000000}"/>
  <bookViews>
    <workbookView xWindow="0" yWindow="0" windowWidth="25200" windowHeight="12510" activeTab="1" xr2:uid="{00000000-000D-0000-FFFF-FFFF00000000}"/>
  </bookViews>
  <sheets>
    <sheet name="工作表1" sheetId="13" r:id="rId1"/>
    <sheet name="員工資料" sheetId="9" r:id="rId2"/>
    <sheet name="目錄" sheetId="10" r:id="rId3"/>
    <sheet name="計算" sheetId="2" state="hidden" r:id="rId4"/>
  </sheets>
  <definedNames>
    <definedName name="_xlnm._FilterDatabase" localSheetId="1" hidden="1">員工資料!$C$3:$D$10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2" l="1" a="1"/>
  <c r="E6" i="2" s="1"/>
  <c r="E7" i="2" l="1" a="1"/>
  <c r="E7" i="2" s="1"/>
  <c r="E8" i="2" s="1" a="1"/>
  <c r="E8" i="2" s="1"/>
  <c r="F8" i="2" s="1"/>
  <c r="G8" i="2" s="1"/>
  <c r="F6" i="2"/>
  <c r="G6" i="2" s="1"/>
  <c r="L4" i="2"/>
  <c r="F7" i="2" l="1"/>
  <c r="G7" i="2" s="1"/>
  <c r="E9" i="2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J9" i="2" l="1"/>
  <c r="M9" i="2" s="1"/>
  <c r="H7" i="2"/>
  <c r="I7" i="2" s="1"/>
  <c r="K7" i="2" s="1"/>
  <c r="L7" i="2" s="1"/>
  <c r="H8" i="2"/>
  <c r="I8" i="2" s="1"/>
  <c r="J8" i="2" s="1"/>
  <c r="M8" i="2" s="1"/>
  <c r="H6" i="2"/>
  <c r="I6" i="2" s="1"/>
  <c r="J6" i="2" s="1"/>
  <c r="M6" i="2" s="1"/>
  <c r="K9" i="2"/>
  <c r="L9" i="2" s="1"/>
  <c r="K6" i="2" l="1"/>
  <c r="L6" i="2" s="1"/>
  <c r="J7" i="2"/>
  <c r="M7" i="2" s="1"/>
  <c r="K8" i="2"/>
  <c r="L8" i="2" s="1"/>
  <c r="K3" i="2" l="1"/>
  <c r="L3" i="2" s="1"/>
</calcChain>
</file>

<file path=xl/sharedStrings.xml><?xml version="1.0" encoding="utf-8"?>
<sst xmlns="http://schemas.openxmlformats.org/spreadsheetml/2006/main" count="29" uniqueCount="27">
  <si>
    <t>其他總計</t>
  </si>
  <si>
    <t>雜貨總計</t>
  </si>
  <si>
    <t>***  要保持隱藏的工作表 ***</t>
  </si>
  <si>
    <t>姓名</t>
    <phoneticPr fontId="8" type="noConversion"/>
  </si>
  <si>
    <t>黃雅婷</t>
  </si>
  <si>
    <t>劉明哲</t>
    <phoneticPr fontId="8" type="noConversion"/>
  </si>
  <si>
    <t>蔡宜芳</t>
    <phoneticPr fontId="8" type="noConversion"/>
  </si>
  <si>
    <t>陳翰松</t>
  </si>
  <si>
    <t>戴育如</t>
    <phoneticPr fontId="8" type="noConversion"/>
  </si>
  <si>
    <t>手機號碼</t>
    <phoneticPr fontId="8" type="noConversion"/>
  </si>
  <si>
    <t>員工 ID</t>
    <phoneticPr fontId="8" type="noConversion"/>
  </si>
  <si>
    <t>甲</t>
    <phoneticPr fontId="8" type="noConversion"/>
  </si>
  <si>
    <t>乙</t>
    <phoneticPr fontId="8" type="noConversion"/>
  </si>
  <si>
    <t>考核分數</t>
    <phoneticPr fontId="8" type="noConversion"/>
  </si>
  <si>
    <t>等第</t>
    <phoneticPr fontId="8" type="noConversion"/>
  </si>
  <si>
    <t>薪資</t>
    <phoneticPr fontId="8" type="noConversion"/>
  </si>
  <si>
    <t>員工資料表</t>
    <phoneticPr fontId="8" type="noConversion"/>
  </si>
  <si>
    <t>成長率</t>
    <phoneticPr fontId="8" type="noConversion"/>
  </si>
  <si>
    <t>目錄</t>
    <phoneticPr fontId="8" type="noConversion"/>
  </si>
  <si>
    <t>簡介</t>
    <phoneticPr fontId="8" type="noConversion"/>
  </si>
  <si>
    <t>相關文獻</t>
    <phoneticPr fontId="8" type="noConversion"/>
  </si>
  <si>
    <t>研究方法</t>
    <phoneticPr fontId="8" type="noConversion"/>
  </si>
  <si>
    <t>研究結果</t>
    <phoneticPr fontId="8" type="noConversion"/>
  </si>
  <si>
    <t>結論</t>
    <phoneticPr fontId="8" type="noConversion"/>
  </si>
  <si>
    <t>頁碼</t>
    <phoneticPr fontId="8" type="noConversion"/>
  </si>
  <si>
    <t>丙</t>
    <phoneticPr fontId="8" type="noConversion"/>
  </si>
  <si>
    <t>電話號碼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</si>
</sst>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&quot;$&quot;#,##0.00"/>
    <numFmt numFmtId="177" formatCode="&quot;NT$&quot;#,##0.00_);[Red]\(&quot;NT$&quot;#,##0.00\)"/>
  </numFmts>
  <fonts count="18" x14ac:knownFonts="1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sz val="10"/>
      <color theme="3"/>
      <name val="Microsoft JhengHei UI"/>
      <family val="2"/>
      <charset val="136"/>
    </font>
    <font>
      <sz val="10"/>
      <name val="Microsoft JhengHei UI"/>
      <family val="2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0"/>
      <color theme="3"/>
      <name val="微軟正黑體"/>
      <family val="2"/>
      <charset val="136"/>
    </font>
    <font>
      <sz val="9"/>
      <color theme="3"/>
      <name val="Euphemia"/>
      <family val="2"/>
    </font>
    <font>
      <b/>
      <sz val="10"/>
      <color theme="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22">
    <xf numFmtId="0" fontId="0" fillId="0" borderId="0" xfId="0"/>
    <xf numFmtId="0" fontId="9" fillId="0" borderId="0" xfId="0" applyFont="1"/>
    <xf numFmtId="0" fontId="10" fillId="0" borderId="0" xfId="0" applyFont="1"/>
    <xf numFmtId="177" fontId="9" fillId="0" borderId="0" xfId="0" applyNumberFormat="1" applyFont="1"/>
    <xf numFmtId="0" fontId="9" fillId="4" borderId="0" xfId="0" applyFont="1" applyFill="1"/>
    <xf numFmtId="177" fontId="9" fillId="0" borderId="0" xfId="1" applyNumberFormat="1" applyFont="1">
      <alignment horizontal="right"/>
    </xf>
    <xf numFmtId="176" fontId="9" fillId="0" borderId="0" xfId="1" applyFont="1">
      <alignment horizontal="right"/>
    </xf>
    <xf numFmtId="0" fontId="13" fillId="0" borderId="0" xfId="0" applyNumberFormat="1" applyFont="1" applyFill="1"/>
    <xf numFmtId="0" fontId="13" fillId="0" borderId="0" xfId="0" applyNumberFormat="1" applyFont="1" applyFill="1" applyAlignment="1">
      <alignment horizontal="right"/>
    </xf>
    <xf numFmtId="0" fontId="13" fillId="0" borderId="0" xfId="6" applyNumberFormat="1" applyFont="1" applyFill="1"/>
    <xf numFmtId="0" fontId="11" fillId="0" borderId="1" xfId="6" applyNumberFormat="1" applyFont="1" applyFill="1" applyBorder="1" applyAlignment="1">
      <alignment horizontal="right"/>
    </xf>
    <xf numFmtId="0" fontId="13" fillId="0" borderId="0" xfId="0" applyNumberFormat="1" applyFont="1" applyFill="1" applyBorder="1" applyAlignment="1">
      <alignment horizontal="right" vertical="center"/>
    </xf>
    <xf numFmtId="0" fontId="12" fillId="0" borderId="0" xfId="5" applyNumberFormat="1" applyFont="1" applyFill="1" applyAlignment="1">
      <alignment horizontal="left"/>
    </xf>
    <xf numFmtId="0" fontId="11" fillId="0" borderId="0" xfId="5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NumberFormat="1" applyFont="1"/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0" fontId="11" fillId="0" borderId="1" xfId="6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quotePrefix="1" applyNumberFormat="1"/>
    <xf numFmtId="0" fontId="14" fillId="0" borderId="0" xfId="6" applyNumberFormat="1" applyFont="1" applyFill="1" applyBorder="1" applyAlignment="1">
      <alignment horizontal="center" vertical="center"/>
    </xf>
  </cellXfs>
  <cellStyles count="9">
    <cellStyle name="Checked" xfId="2" xr:uid="{00000000-0005-0000-0000-000000000000}"/>
    <cellStyle name="Currency Custom" xfId="1" xr:uid="{00000000-0005-0000-0000-000001000000}"/>
    <cellStyle name="Indent" xfId="8" xr:uid="{00000000-0005-0000-0000-000002000000}"/>
    <cellStyle name="Item" xfId="5" xr:uid="{00000000-0005-0000-0000-000003000000}"/>
    <cellStyle name="Purple Background" xfId="7" xr:uid="{00000000-0005-0000-0000-000004000000}"/>
    <cellStyle name="Table Headers" xfId="4" xr:uid="{00000000-0005-0000-0000-000005000000}"/>
    <cellStyle name="White Background" xfId="6" xr:uid="{00000000-0005-0000-0000-000006000000}"/>
    <cellStyle name="一般" xfId="0" builtinId="0" customBuiltin="1"/>
    <cellStyle name="標題 1" xfId="3" builtinId="1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C88B-F286-402C-A55A-923C30A9264A}">
  <dimension ref="E6:H10"/>
  <sheetViews>
    <sheetView zoomScale="145" zoomScaleNormal="145" workbookViewId="0">
      <selection activeCell="D4" sqref="D4"/>
    </sheetView>
  </sheetViews>
  <sheetFormatPr defaultRowHeight="15" x14ac:dyDescent="0.3"/>
  <cols>
    <col min="1" max="16384" width="9" style="19"/>
  </cols>
  <sheetData>
    <row r="6" spans="5:8" x14ac:dyDescent="0.3">
      <c r="H6" s="20"/>
    </row>
    <row r="7" spans="5:8" x14ac:dyDescent="0.3">
      <c r="H7" s="20"/>
    </row>
    <row r="8" spans="5:8" x14ac:dyDescent="0.3">
      <c r="E8" s="20"/>
    </row>
    <row r="10" spans="5:8" x14ac:dyDescent="0.3">
      <c r="E10" s="20"/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7417-C8B7-406B-9B61-26D26A7819CA}">
  <sheetPr>
    <pageSetUpPr fitToPage="1"/>
  </sheetPr>
  <dimension ref="B1:I14"/>
  <sheetViews>
    <sheetView tabSelected="1" zoomScale="115" zoomScaleNormal="115" workbookViewId="0">
      <selection activeCell="B2" sqref="B2:C2"/>
    </sheetView>
  </sheetViews>
  <sheetFormatPr defaultColWidth="9" defaultRowHeight="20.25" customHeight="1" x14ac:dyDescent="0.25"/>
  <cols>
    <col min="1" max="1" width="1.375" style="7" customWidth="1"/>
    <col min="2" max="3" width="10.25" style="7" customWidth="1"/>
    <col min="4" max="5" width="13.5" style="9" customWidth="1"/>
    <col min="6" max="6" width="11.25" style="9" customWidth="1"/>
    <col min="7" max="8" width="12.125" style="9" customWidth="1"/>
    <col min="9" max="16384" width="9" style="7"/>
  </cols>
  <sheetData>
    <row r="1" spans="2:9" ht="8.25" customHeight="1" x14ac:dyDescent="0.25"/>
    <row r="2" spans="2:9" ht="33" customHeight="1" x14ac:dyDescent="0.25">
      <c r="B2" s="21" t="s">
        <v>16</v>
      </c>
      <c r="C2" s="21"/>
    </row>
    <row r="3" spans="2:9" ht="20.25" customHeight="1" x14ac:dyDescent="0.25">
      <c r="B3" s="18" t="s">
        <v>10</v>
      </c>
      <c r="C3" s="18" t="s">
        <v>3</v>
      </c>
      <c r="D3" s="10" t="s">
        <v>9</v>
      </c>
      <c r="E3" s="10" t="s">
        <v>26</v>
      </c>
      <c r="F3" s="10" t="s">
        <v>15</v>
      </c>
      <c r="G3" s="10" t="s">
        <v>13</v>
      </c>
      <c r="H3" s="10" t="s">
        <v>17</v>
      </c>
      <c r="I3" s="10" t="s">
        <v>14</v>
      </c>
    </row>
    <row r="4" spans="2:9" ht="20.25" customHeight="1" x14ac:dyDescent="0.25">
      <c r="B4" s="7">
        <v>1</v>
      </c>
      <c r="C4" s="11" t="s">
        <v>4</v>
      </c>
      <c r="D4" s="11">
        <v>941618745</v>
      </c>
      <c r="E4" s="11">
        <v>221654567</v>
      </c>
      <c r="F4" s="11">
        <v>33000</v>
      </c>
      <c r="G4" s="11">
        <v>82.5</v>
      </c>
      <c r="H4" s="11">
        <v>-0.02</v>
      </c>
      <c r="I4" s="8" t="s">
        <v>12</v>
      </c>
    </row>
    <row r="5" spans="2:9" ht="20.25" customHeight="1" x14ac:dyDescent="0.25">
      <c r="B5" s="7">
        <v>2</v>
      </c>
      <c r="C5" s="11" t="s">
        <v>5</v>
      </c>
      <c r="D5" s="11">
        <v>978698541</v>
      </c>
      <c r="E5" s="11">
        <v>231265487</v>
      </c>
      <c r="F5" s="11">
        <v>35000</v>
      </c>
      <c r="G5" s="11">
        <v>90</v>
      </c>
      <c r="H5" s="11">
        <v>0.02</v>
      </c>
      <c r="I5" s="8" t="s">
        <v>11</v>
      </c>
    </row>
    <row r="6" spans="2:9" ht="20.25" customHeight="1" x14ac:dyDescent="0.25">
      <c r="B6" s="7">
        <v>3</v>
      </c>
      <c r="C6" s="11" t="s">
        <v>6</v>
      </c>
      <c r="D6" s="11">
        <v>985031521</v>
      </c>
      <c r="E6" s="11">
        <v>64125478</v>
      </c>
      <c r="F6" s="11">
        <v>32000</v>
      </c>
      <c r="G6" s="11">
        <v>78.5</v>
      </c>
      <c r="H6" s="11">
        <v>0</v>
      </c>
      <c r="I6" s="8" t="s">
        <v>25</v>
      </c>
    </row>
    <row r="7" spans="2:9" ht="20.25" customHeight="1" x14ac:dyDescent="0.25">
      <c r="B7" s="7">
        <v>4</v>
      </c>
      <c r="C7" s="11" t="s">
        <v>7</v>
      </c>
      <c r="D7" s="11">
        <v>981613457</v>
      </c>
      <c r="E7" s="11">
        <v>285647125</v>
      </c>
      <c r="F7" s="11">
        <v>38000</v>
      </c>
      <c r="G7" s="11">
        <v>96</v>
      </c>
      <c r="H7" s="11">
        <v>0.03</v>
      </c>
      <c r="I7" s="8" t="s">
        <v>11</v>
      </c>
    </row>
    <row r="8" spans="2:9" ht="20.25" customHeight="1" x14ac:dyDescent="0.25">
      <c r="B8" s="7">
        <v>5</v>
      </c>
      <c r="C8" s="11" t="s">
        <v>8</v>
      </c>
      <c r="D8" s="11">
        <v>983998674</v>
      </c>
      <c r="E8" s="11">
        <v>245132645</v>
      </c>
      <c r="F8" s="11">
        <v>35000</v>
      </c>
      <c r="G8" s="11">
        <v>88</v>
      </c>
      <c r="H8" s="11">
        <v>-0.01</v>
      </c>
      <c r="I8" s="8" t="s">
        <v>12</v>
      </c>
    </row>
    <row r="9" spans="2:9" ht="20.25" customHeight="1" x14ac:dyDescent="0.25">
      <c r="C9" s="8"/>
      <c r="D9" s="12"/>
      <c r="E9" s="12"/>
      <c r="F9" s="12"/>
      <c r="G9" s="12"/>
      <c r="H9" s="12"/>
    </row>
    <row r="10" spans="2:9" ht="20.25" customHeight="1" x14ac:dyDescent="0.25">
      <c r="C10" s="8"/>
      <c r="D10" s="12"/>
      <c r="E10" s="12"/>
      <c r="F10" s="12"/>
      <c r="G10" s="12"/>
      <c r="H10" s="12"/>
    </row>
    <row r="11" spans="2:9" ht="20.25" customHeight="1" x14ac:dyDescent="0.25">
      <c r="C11" s="8"/>
      <c r="D11" s="13"/>
      <c r="E11" s="13"/>
      <c r="F11" s="13"/>
      <c r="G11" s="13"/>
      <c r="H11" s="13"/>
    </row>
    <row r="12" spans="2:9" ht="20.25" customHeight="1" x14ac:dyDescent="0.25">
      <c r="C12" s="8"/>
      <c r="D12" s="13"/>
      <c r="E12" s="13"/>
      <c r="F12" s="13"/>
      <c r="G12" s="13"/>
      <c r="H12" s="13"/>
    </row>
    <row r="13" spans="2:9" ht="20.25" customHeight="1" x14ac:dyDescent="0.25">
      <c r="C13" s="8"/>
    </row>
    <row r="14" spans="2:9" ht="20.25" customHeight="1" x14ac:dyDescent="0.25">
      <c r="C14" s="8"/>
    </row>
  </sheetData>
  <mergeCells count="1">
    <mergeCell ref="B2:C2"/>
  </mergeCells>
  <phoneticPr fontId="8" type="noConversion"/>
  <printOptions horizontalCentered="1"/>
  <pageMargins left="0.3" right="0.3" top="0.5" bottom="0.5" header="0.3" footer="0.3"/>
  <pageSetup scale="91" fitToHeight="0" orientation="portrait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51CE-F5AF-4175-AFD5-4B436CF644EE}">
  <dimension ref="B2:C7"/>
  <sheetViews>
    <sheetView zoomScale="145" zoomScaleNormal="145" workbookViewId="0">
      <selection activeCell="B2" sqref="B2"/>
    </sheetView>
  </sheetViews>
  <sheetFormatPr defaultRowHeight="15" x14ac:dyDescent="0.3"/>
  <cols>
    <col min="1" max="1" width="7.25" customWidth="1"/>
    <col min="2" max="2" width="29.625" customWidth="1"/>
    <col min="3" max="3" width="6" customWidth="1"/>
  </cols>
  <sheetData>
    <row r="2" spans="2:3" x14ac:dyDescent="0.3">
      <c r="B2" s="16" t="s">
        <v>18</v>
      </c>
      <c r="C2" s="17" t="s">
        <v>24</v>
      </c>
    </row>
    <row r="3" spans="2:3" x14ac:dyDescent="0.3">
      <c r="B3" s="15" t="s">
        <v>19</v>
      </c>
      <c r="C3" s="14">
        <v>1</v>
      </c>
    </row>
    <row r="4" spans="2:3" x14ac:dyDescent="0.3">
      <c r="B4" s="15" t="s">
        <v>20</v>
      </c>
      <c r="C4" s="14">
        <v>5</v>
      </c>
    </row>
    <row r="5" spans="2:3" x14ac:dyDescent="0.3">
      <c r="B5" s="15" t="s">
        <v>21</v>
      </c>
      <c r="C5" s="14">
        <v>10</v>
      </c>
    </row>
    <row r="6" spans="2:3" x14ac:dyDescent="0.3">
      <c r="B6" s="15" t="s">
        <v>22</v>
      </c>
      <c r="C6" s="14">
        <v>18</v>
      </c>
    </row>
    <row r="7" spans="2:3" x14ac:dyDescent="0.3">
      <c r="B7" s="15" t="s">
        <v>23</v>
      </c>
      <c r="C7" s="14">
        <v>25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workbookViewId="0"/>
  </sheetViews>
  <sheetFormatPr defaultColWidth="9" defaultRowHeight="13.5" x14ac:dyDescent="0.25"/>
  <cols>
    <col min="1" max="4" width="9" style="1"/>
    <col min="5" max="5" width="18.75" style="1" customWidth="1"/>
    <col min="6" max="10" width="9" style="1"/>
    <col min="11" max="12" width="12.25" style="1" customWidth="1"/>
    <col min="13" max="13" width="14.375" style="1" bestFit="1" customWidth="1"/>
    <col min="14" max="16384" width="9" style="1"/>
  </cols>
  <sheetData>
    <row r="1" spans="1:13" x14ac:dyDescent="0.25">
      <c r="A1" s="2" t="s">
        <v>2</v>
      </c>
    </row>
    <row r="3" spans="1:13" x14ac:dyDescent="0.25">
      <c r="K3" s="3" t="e">
        <f>SUM(#REF!)-SUM(K6:K9)</f>
        <v>#REF!</v>
      </c>
      <c r="L3" s="3" t="e">
        <f>ROUND(K3,0)</f>
        <v>#REF!</v>
      </c>
      <c r="M3" s="1" t="s">
        <v>0</v>
      </c>
    </row>
    <row r="4" spans="1:13" x14ac:dyDescent="0.25">
      <c r="K4" s="3"/>
      <c r="L4" s="3" t="e">
        <f>ROUNDUP(SUM(#REF!),0)</f>
        <v>#REF!</v>
      </c>
      <c r="M4" s="1" t="s">
        <v>1</v>
      </c>
    </row>
    <row r="5" spans="1:13" x14ac:dyDescent="0.25">
      <c r="K5" s="3"/>
      <c r="L5" s="3"/>
    </row>
    <row r="6" spans="1:13" x14ac:dyDescent="0.25">
      <c r="E6" s="4" t="str">
        <f t="array" ref="E6">IFERROR(INDEX(#REF!,MATCH(,COUNTIF($E$5:E5,#REF!),)),"")</f>
        <v/>
      </c>
      <c r="F6" s="1" t="e">
        <f>SUMIFS(#REF!,#REF!,E6)</f>
        <v>#REF!</v>
      </c>
      <c r="G6" s="1" t="e">
        <f>F6+ROW()/1000000</f>
        <v>#REF!</v>
      </c>
      <c r="H6" s="1" t="e">
        <f>LARGE($G$6:$G$21,1)</f>
        <v>#REF!</v>
      </c>
      <c r="I6" s="1" t="e">
        <f>MATCH(H6,$G$6:$G$21,0)</f>
        <v>#REF!</v>
      </c>
      <c r="J6" s="1" t="e">
        <f>INDEX($E$6:$E$21,$I6)</f>
        <v>#REF!</v>
      </c>
      <c r="K6" s="5" t="e">
        <f>INDEX($F$6:$F$21,$I6)</f>
        <v>#REF!</v>
      </c>
      <c r="L6" s="3" t="e">
        <f>ROUND(K6,0)</f>
        <v>#REF!</v>
      </c>
      <c r="M6" s="1" t="e">
        <f>UPPER(J6) &amp; "總計"</f>
        <v>#REF!</v>
      </c>
    </row>
    <row r="7" spans="1:13" x14ac:dyDescent="0.25">
      <c r="E7" s="4" t="str">
        <f t="array" ref="E7">IFERROR(INDEX(#REF!,MATCH(,COUNTIF($E$5:E6,#REF!),)),"")</f>
        <v/>
      </c>
      <c r="F7" s="1" t="e">
        <f>SUMIFS(#REF!,#REF!,E7)</f>
        <v>#REF!</v>
      </c>
      <c r="G7" s="1" t="e">
        <f t="shared" ref="G7:G21" si="0">F7+ROW()/1000000</f>
        <v>#REF!</v>
      </c>
      <c r="H7" s="1" t="e">
        <f>LARGE($G$6:$G$21,2)</f>
        <v>#REF!</v>
      </c>
      <c r="I7" s="1" t="e">
        <f>MATCH(H7,$G$6:$G$21,0)</f>
        <v>#REF!</v>
      </c>
      <c r="J7" s="1" t="e">
        <f>INDEX($E$6:$E$21,$I7)</f>
        <v>#REF!</v>
      </c>
      <c r="K7" s="5" t="e">
        <f>INDEX($F$6:$F$21,$I7)</f>
        <v>#REF!</v>
      </c>
      <c r="L7" s="3" t="e">
        <f>ROUND(K7,0)</f>
        <v>#REF!</v>
      </c>
      <c r="M7" s="1" t="e">
        <f>UPPER(J7) &amp; "總計"</f>
        <v>#REF!</v>
      </c>
    </row>
    <row r="8" spans="1:13" x14ac:dyDescent="0.25">
      <c r="E8" s="4" t="str">
        <f t="array" ref="E8">IFERROR(INDEX(#REF!,MATCH(,COUNTIF($E$5:E7,#REF!),)),"")</f>
        <v/>
      </c>
      <c r="F8" s="1" t="e">
        <f>SUMIFS(#REF!,#REF!,E8)</f>
        <v>#REF!</v>
      </c>
      <c r="G8" s="1" t="e">
        <f t="shared" si="0"/>
        <v>#REF!</v>
      </c>
      <c r="H8" s="1" t="e">
        <f>LARGE($G$6:$G$21,3)</f>
        <v>#REF!</v>
      </c>
      <c r="I8" s="1" t="e">
        <f>MATCH(H8,$G$6:$G$21,0)</f>
        <v>#REF!</v>
      </c>
      <c r="J8" s="1" t="e">
        <f>INDEX($E$6:$E$21,$I8)</f>
        <v>#REF!</v>
      </c>
      <c r="K8" s="5" t="e">
        <f>INDEX($F$6:$F$21,$I8)</f>
        <v>#REF!</v>
      </c>
      <c r="L8" s="3" t="e">
        <f>ROUND(K8,0)</f>
        <v>#REF!</v>
      </c>
      <c r="M8" s="1" t="e">
        <f>UPPER(J8) &amp; "總計"</f>
        <v>#REF!</v>
      </c>
    </row>
    <row r="9" spans="1:13" x14ac:dyDescent="0.25">
      <c r="E9" s="4" t="str">
        <f t="array" ref="E9">IFERROR(INDEX(#REF!,MATCH(,COUNTIF($E$5:E8,#REF!),)),"")</f>
        <v/>
      </c>
      <c r="F9" s="1" t="e">
        <f>SUMIFS(#REF!,#REF!,E9)</f>
        <v>#REF!</v>
      </c>
      <c r="G9" s="1" t="e">
        <f t="shared" si="0"/>
        <v>#REF!</v>
      </c>
      <c r="H9" s="1" t="e">
        <f>LARGE($G$6:$G$21,4)</f>
        <v>#REF!</v>
      </c>
      <c r="I9" s="1" t="e">
        <f>MATCH(H9,$G$6:$G$21,0)</f>
        <v>#REF!</v>
      </c>
      <c r="J9" s="1" t="e">
        <f>INDEX($E$6:$E$21,$I9)</f>
        <v>#REF!</v>
      </c>
      <c r="K9" s="5" t="e">
        <f>INDEX($F$6:$F$21,$I9)</f>
        <v>#REF!</v>
      </c>
      <c r="L9" s="3" t="e">
        <f>ROUND(K9,0)</f>
        <v>#REF!</v>
      </c>
      <c r="M9" s="1" t="e">
        <f>UPPER(J9) &amp; "總計"</f>
        <v>#REF!</v>
      </c>
    </row>
    <row r="10" spans="1:13" x14ac:dyDescent="0.25">
      <c r="E10" s="4" t="str">
        <f t="array" ref="E10">IFERROR(INDEX(#REF!,MATCH(,COUNTIF($E$5:E9,#REF!),)),"")</f>
        <v/>
      </c>
      <c r="F10" s="1" t="e">
        <f>SUMIFS(#REF!,#REF!,E10)</f>
        <v>#REF!</v>
      </c>
      <c r="G10" s="1" t="e">
        <f t="shared" si="0"/>
        <v>#REF!</v>
      </c>
      <c r="K10" s="6"/>
      <c r="L10" s="6"/>
    </row>
    <row r="11" spans="1:13" x14ac:dyDescent="0.25">
      <c r="E11" s="4" t="str">
        <f t="array" ref="E11">IFERROR(INDEX(#REF!,MATCH(,COUNTIF($E$5:E10,#REF!),)),"")</f>
        <v/>
      </c>
      <c r="F11" s="1" t="e">
        <f>SUMIFS(#REF!,#REF!,E11)</f>
        <v>#REF!</v>
      </c>
      <c r="G11" s="1" t="e">
        <f t="shared" si="0"/>
        <v>#REF!</v>
      </c>
      <c r="K11" s="6"/>
      <c r="L11" s="6"/>
    </row>
    <row r="12" spans="1:13" x14ac:dyDescent="0.25">
      <c r="E12" s="4" t="str">
        <f t="array" ref="E12">IFERROR(INDEX(#REF!,MATCH(,COUNTIF($E$5:E11,#REF!),)),"")</f>
        <v/>
      </c>
      <c r="F12" s="1" t="e">
        <f>SUMIFS(#REF!,#REF!,E12)</f>
        <v>#REF!</v>
      </c>
      <c r="G12" s="1" t="e">
        <f t="shared" si="0"/>
        <v>#REF!</v>
      </c>
      <c r="K12" s="6"/>
      <c r="L12" s="6"/>
    </row>
    <row r="13" spans="1:13" x14ac:dyDescent="0.25">
      <c r="E13" s="4" t="str">
        <f t="array" ref="E13">IFERROR(INDEX(#REF!,MATCH(,COUNTIF($E$5:E12,#REF!),)),"")</f>
        <v/>
      </c>
      <c r="F13" s="1" t="e">
        <f>SUMIFS(#REF!,#REF!,E13)</f>
        <v>#REF!</v>
      </c>
      <c r="G13" s="1" t="e">
        <f t="shared" si="0"/>
        <v>#REF!</v>
      </c>
      <c r="K13" s="6"/>
      <c r="L13" s="6"/>
    </row>
    <row r="14" spans="1:13" x14ac:dyDescent="0.25">
      <c r="E14" s="4" t="str">
        <f t="array" ref="E14">IFERROR(INDEX(#REF!,MATCH(,COUNTIF($E$5:E13,#REF!),)),"")</f>
        <v/>
      </c>
      <c r="F14" s="1" t="e">
        <f>SUMIFS(#REF!,#REF!,E14)</f>
        <v>#REF!</v>
      </c>
      <c r="G14" s="1" t="e">
        <f t="shared" si="0"/>
        <v>#REF!</v>
      </c>
      <c r="K14" s="6"/>
      <c r="L14" s="6"/>
    </row>
    <row r="15" spans="1:13" x14ac:dyDescent="0.25">
      <c r="E15" s="4" t="str">
        <f t="array" ref="E15">IFERROR(INDEX(#REF!,MATCH(,COUNTIF($E$5:E14,#REF!),)),"")</f>
        <v/>
      </c>
      <c r="F15" s="1" t="e">
        <f>SUMIFS(#REF!,#REF!,E15)</f>
        <v>#REF!</v>
      </c>
      <c r="G15" s="1" t="e">
        <f t="shared" si="0"/>
        <v>#REF!</v>
      </c>
      <c r="K15" s="6"/>
      <c r="L15" s="6"/>
    </row>
    <row r="16" spans="1:13" x14ac:dyDescent="0.25">
      <c r="E16" s="4" t="str">
        <f t="array" ref="E16">IFERROR(INDEX(#REF!,MATCH(,COUNTIF($E$5:E15,#REF!),)),"")</f>
        <v/>
      </c>
      <c r="F16" s="1" t="e">
        <f>SUMIFS(#REF!,#REF!,E16)</f>
        <v>#REF!</v>
      </c>
      <c r="G16" s="1" t="e">
        <f t="shared" si="0"/>
        <v>#REF!</v>
      </c>
      <c r="K16" s="6"/>
      <c r="L16" s="6"/>
    </row>
    <row r="17" spans="5:12" x14ac:dyDescent="0.25">
      <c r="E17" s="4" t="str">
        <f t="array" ref="E17">IFERROR(INDEX(#REF!,MATCH(,COUNTIF($E$5:E16,#REF!),)),"")</f>
        <v/>
      </c>
      <c r="F17" s="1" t="e">
        <f>SUMIFS(#REF!,#REF!,E17)</f>
        <v>#REF!</v>
      </c>
      <c r="G17" s="1" t="e">
        <f t="shared" si="0"/>
        <v>#REF!</v>
      </c>
      <c r="K17" s="6"/>
      <c r="L17" s="6"/>
    </row>
    <row r="18" spans="5:12" x14ac:dyDescent="0.25">
      <c r="E18" s="4" t="str">
        <f t="array" ref="E18">IFERROR(INDEX(#REF!,MATCH(,COUNTIF($E$5:E17,#REF!),)),"")</f>
        <v/>
      </c>
      <c r="F18" s="1" t="e">
        <f>SUMIFS(#REF!,#REF!,E18)</f>
        <v>#REF!</v>
      </c>
      <c r="G18" s="1" t="e">
        <f t="shared" si="0"/>
        <v>#REF!</v>
      </c>
      <c r="K18" s="6"/>
      <c r="L18" s="6"/>
    </row>
    <row r="19" spans="5:12" x14ac:dyDescent="0.25">
      <c r="E19" s="4" t="str">
        <f t="array" ref="E19">IFERROR(INDEX(#REF!,MATCH(,COUNTIF($E$5:E18,#REF!),)),"")</f>
        <v/>
      </c>
      <c r="F19" s="1" t="e">
        <f>SUMIFS(#REF!,#REF!,E19)</f>
        <v>#REF!</v>
      </c>
      <c r="G19" s="1" t="e">
        <f t="shared" si="0"/>
        <v>#REF!</v>
      </c>
      <c r="K19" s="6"/>
      <c r="L19" s="6"/>
    </row>
    <row r="20" spans="5:12" x14ac:dyDescent="0.25">
      <c r="E20" s="4" t="str">
        <f t="array" ref="E20">IFERROR(INDEX(#REF!,MATCH(,COUNTIF($E$5:E19,#REF!),)),"")</f>
        <v/>
      </c>
      <c r="F20" s="1" t="e">
        <f>SUMIFS(#REF!,#REF!,E20)</f>
        <v>#REF!</v>
      </c>
      <c r="G20" s="1" t="e">
        <f t="shared" si="0"/>
        <v>#REF!</v>
      </c>
      <c r="K20" s="6"/>
      <c r="L20" s="6"/>
    </row>
    <row r="21" spans="5:12" x14ac:dyDescent="0.25">
      <c r="E21" s="4" t="str">
        <f t="array" ref="E21">IFERROR(INDEX(#REF!,MATCH(,COUNTIF($E$5:E20,#REF!),)),"")</f>
        <v/>
      </c>
      <c r="F21" s="1" t="e">
        <f>SUMIFS(#REF!,#REF!,E21)</f>
        <v>#REF!</v>
      </c>
      <c r="G21" s="1" t="e">
        <f t="shared" si="0"/>
        <v>#REF!</v>
      </c>
      <c r="K21" s="6"/>
      <c r="L21" s="6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員工資料</vt:lpstr>
      <vt:lpstr>目錄</vt:lpstr>
      <vt:lpstr>計算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2018-11-20T00:59:34Z</dcterms:created>
  <dcterms:modified xsi:type="dcterms:W3CDTF">2018-11-23T05:04:31Z</dcterms:modified>
  <cp:version/>
</cp:coreProperties>
</file>