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Game\Minecraft\Curse\Instances\Parasites Blood Dawn\"/>
    </mc:Choice>
  </mc:AlternateContent>
  <xr:revisionPtr revIDLastSave="0" documentId="13_ncr:1_{CC430D3F-78AA-4039-AA61-0B1F82F0CC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物品价值表" sheetId="9" r:id="rId1"/>
    <sheet name="物品价值表②" sheetId="10" r:id="rId2"/>
    <sheet name="物品价值表-枪械" sheetId="13" r:id="rId3"/>
    <sheet name="任务内容" sheetId="2" r:id="rId4"/>
    <sheet name="任务奖励" sheetId="8" r:id="rId5"/>
    <sheet name="枪包" sheetId="3" r:id="rId6"/>
    <sheet name="楼房与地铁奖励箱" sheetId="5" r:id="rId7"/>
    <sheet name="地下重要人物组织家族" sheetId="6" r:id="rId8"/>
    <sheet name="弹夹基准价格" sheetId="11" r:id="rId9"/>
    <sheet name="护甲属性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3" l="1"/>
  <c r="G40" i="13"/>
  <c r="G41" i="13"/>
  <c r="G42" i="13"/>
  <c r="G38" i="13"/>
  <c r="G22" i="13"/>
  <c r="G23" i="13"/>
  <c r="G24" i="13"/>
  <c r="G25" i="13"/>
  <c r="G26" i="13"/>
  <c r="G21" i="13"/>
  <c r="G27" i="13"/>
  <c r="G19" i="13"/>
  <c r="G18" i="13"/>
  <c r="G15" i="13"/>
  <c r="G11" i="13"/>
  <c r="G12" i="13"/>
  <c r="G13" i="13"/>
  <c r="G14" i="13"/>
  <c r="G16" i="13"/>
  <c r="G30" i="13"/>
  <c r="G31" i="13"/>
  <c r="G32" i="13"/>
  <c r="G33" i="13"/>
  <c r="G34" i="13"/>
  <c r="G35" i="13"/>
  <c r="G36" i="13"/>
  <c r="G29" i="13"/>
  <c r="G8" i="13"/>
  <c r="G9" i="13"/>
  <c r="G7" i="13"/>
  <c r="G4" i="13"/>
  <c r="G5" i="13"/>
  <c r="G3" i="13"/>
  <c r="G10" i="12"/>
  <c r="C10" i="12" s="1"/>
  <c r="F10" i="12" s="1"/>
  <c r="G7" i="12"/>
  <c r="C6" i="12" s="1"/>
  <c r="F6" i="12" s="1"/>
  <c r="G4" i="12"/>
  <c r="C4" i="12" s="1"/>
  <c r="F4" i="12" s="1"/>
  <c r="C3" i="12"/>
  <c r="F3" i="12" s="1"/>
  <c r="C2" i="12"/>
  <c r="F2" i="12" s="1"/>
  <c r="G25" i="12"/>
  <c r="C23" i="12" s="1"/>
  <c r="F23" i="12" s="1"/>
  <c r="G22" i="12"/>
  <c r="C22" i="12" s="1"/>
  <c r="F22" i="12" s="1"/>
  <c r="G19" i="12"/>
  <c r="C17" i="12" s="1"/>
  <c r="F17" i="12" s="1"/>
  <c r="G16" i="12"/>
  <c r="C14" i="12" s="1"/>
  <c r="F14" i="12" s="1"/>
  <c r="G13" i="12"/>
  <c r="C12" i="12" s="1"/>
  <c r="F12" i="12" s="1"/>
  <c r="D3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" i="8"/>
  <c r="O3" i="3"/>
  <c r="O4" i="3"/>
  <c r="O5" i="3"/>
  <c r="O6" i="3"/>
  <c r="O2" i="3"/>
  <c r="E46" i="8"/>
  <c r="F32" i="3"/>
  <c r="C32" i="3"/>
  <c r="I16" i="3"/>
  <c r="F16" i="3"/>
  <c r="C16" i="3"/>
  <c r="H38" i="5"/>
  <c r="F38" i="5" s="1"/>
  <c r="H37" i="5"/>
  <c r="F37" i="5" s="1"/>
  <c r="H36" i="5"/>
  <c r="F36" i="5" s="1"/>
  <c r="H35" i="5"/>
  <c r="F35" i="5" s="1"/>
  <c r="H34" i="5"/>
  <c r="F34" i="5" s="1"/>
  <c r="H33" i="5"/>
  <c r="F33" i="5" s="1"/>
  <c r="H32" i="5"/>
  <c r="F32" i="5" s="1"/>
  <c r="H31" i="5"/>
  <c r="F31" i="5" s="1"/>
  <c r="H30" i="5"/>
  <c r="H29" i="5"/>
  <c r="F29" i="5" s="1"/>
  <c r="H28" i="5"/>
  <c r="F28" i="5" s="1"/>
  <c r="H27" i="5"/>
  <c r="F27" i="5" s="1"/>
  <c r="H26" i="5"/>
  <c r="F26" i="5" s="1"/>
  <c r="H25" i="5"/>
  <c r="F25" i="5" s="1"/>
  <c r="H24" i="5"/>
  <c r="F24" i="5" s="1"/>
  <c r="H23" i="5"/>
  <c r="F23" i="5" s="1"/>
  <c r="H22" i="5"/>
  <c r="H21" i="5"/>
  <c r="F21" i="5" s="1"/>
  <c r="H20" i="5"/>
  <c r="F20" i="5" s="1"/>
  <c r="H19" i="5"/>
  <c r="H18" i="5"/>
  <c r="F18" i="5" s="1"/>
  <c r="H17" i="5"/>
  <c r="F17" i="5" s="1"/>
  <c r="H16" i="5"/>
  <c r="F16" i="5" s="1"/>
  <c r="H15" i="5"/>
  <c r="F15" i="5" s="1"/>
  <c r="H14" i="5"/>
  <c r="H13" i="5"/>
  <c r="H12" i="5"/>
  <c r="H11" i="5"/>
  <c r="F11" i="5" s="1"/>
  <c r="H10" i="5"/>
  <c r="F10" i="5" s="1"/>
  <c r="H9" i="5"/>
  <c r="F9" i="5" s="1"/>
  <c r="H8" i="5"/>
  <c r="F8" i="5" s="1"/>
  <c r="H7" i="5"/>
  <c r="F7" i="5" s="1"/>
  <c r="H6" i="5"/>
  <c r="H5" i="5"/>
  <c r="F5" i="5" s="1"/>
  <c r="F12" i="5"/>
  <c r="F19" i="5"/>
  <c r="H4" i="5"/>
  <c r="F4" i="5" s="1"/>
  <c r="H3" i="5"/>
  <c r="F3" i="5" s="1"/>
  <c r="H2" i="5"/>
  <c r="F2" i="5" s="1"/>
  <c r="F30" i="5"/>
  <c r="F22" i="5"/>
  <c r="F14" i="5"/>
  <c r="F13" i="5"/>
  <c r="F6" i="5"/>
  <c r="C5" i="12" l="1"/>
  <c r="F5" i="12" s="1"/>
  <c r="C7" i="12"/>
  <c r="F7" i="12" s="1"/>
  <c r="C8" i="12"/>
  <c r="F8" i="12" s="1"/>
  <c r="C9" i="12"/>
  <c r="F9" i="12" s="1"/>
  <c r="C13" i="12"/>
  <c r="F13" i="12" s="1"/>
  <c r="C21" i="12"/>
  <c r="F21" i="12" s="1"/>
  <c r="C20" i="12"/>
  <c r="F20" i="12" s="1"/>
  <c r="C19" i="12"/>
  <c r="F19" i="12" s="1"/>
  <c r="C18" i="12"/>
  <c r="F18" i="12" s="1"/>
  <c r="C11" i="12"/>
  <c r="F11" i="12" s="1"/>
  <c r="C25" i="12"/>
  <c r="F25" i="12" s="1"/>
  <c r="C24" i="12"/>
  <c r="F24" i="12" s="1"/>
  <c r="C16" i="12"/>
  <c r="F16" i="12" s="1"/>
  <c r="C15" i="12"/>
  <c r="F15" i="12" s="1"/>
</calcChain>
</file>

<file path=xl/sharedStrings.xml><?xml version="1.0" encoding="utf-8"?>
<sst xmlns="http://schemas.openxmlformats.org/spreadsheetml/2006/main" count="1095" uniqueCount="663">
  <si>
    <t>奖励物品</t>
    <phoneticPr fontId="1" type="noConversion"/>
  </si>
  <si>
    <t>奖励价值</t>
    <phoneticPr fontId="1" type="noConversion"/>
  </si>
  <si>
    <t>奖励权重</t>
    <phoneticPr fontId="1" type="noConversion"/>
  </si>
  <si>
    <t>暗铁刺客</t>
    <phoneticPr fontId="1" type="noConversion"/>
  </si>
  <si>
    <t>希望之光</t>
    <phoneticPr fontId="1" type="noConversion"/>
  </si>
  <si>
    <t>幽影天狼</t>
    <phoneticPr fontId="1" type="noConversion"/>
  </si>
  <si>
    <t>流光游侠</t>
    <phoneticPr fontId="1" type="noConversion"/>
  </si>
  <si>
    <t>血染黎明</t>
    <phoneticPr fontId="1" type="noConversion"/>
  </si>
  <si>
    <t>烈焰棒</t>
    <phoneticPr fontId="1" type="noConversion"/>
  </si>
  <si>
    <t>名称</t>
    <phoneticPr fontId="1" type="noConversion"/>
  </si>
  <si>
    <t>价值</t>
    <phoneticPr fontId="1" type="noConversion"/>
  </si>
  <si>
    <t>权重</t>
    <phoneticPr fontId="1" type="noConversion"/>
  </si>
  <si>
    <t>喷溅型排斥药水</t>
    <phoneticPr fontId="1" type="noConversion"/>
  </si>
  <si>
    <t>战术斧</t>
    <phoneticPr fontId="1" type="noConversion"/>
  </si>
  <si>
    <t>物品ID</t>
    <phoneticPr fontId="1" type="noConversion"/>
  </si>
  <si>
    <t>概率</t>
    <phoneticPr fontId="1" type="noConversion"/>
  </si>
  <si>
    <t>钻石</t>
    <phoneticPr fontId="1" type="noConversion"/>
  </si>
  <si>
    <t>金锭</t>
    <phoneticPr fontId="1" type="noConversion"/>
  </si>
  <si>
    <t>minecraft:diamond</t>
    <phoneticPr fontId="1" type="noConversion"/>
  </si>
  <si>
    <t>minecraft:gold_ingot</t>
    <phoneticPr fontId="1" type="noConversion"/>
  </si>
  <si>
    <t>粘液球</t>
    <phoneticPr fontId="1" type="noConversion"/>
  </si>
  <si>
    <t>骨头</t>
    <phoneticPr fontId="1" type="noConversion"/>
  </si>
  <si>
    <t>线</t>
    <phoneticPr fontId="1" type="noConversion"/>
  </si>
  <si>
    <t>南瓜种子</t>
    <phoneticPr fontId="1" type="noConversion"/>
  </si>
  <si>
    <t>西瓜种子</t>
    <phoneticPr fontId="1" type="noConversion"/>
  </si>
  <si>
    <t>甜菜种子</t>
    <phoneticPr fontId="1" type="noConversion"/>
  </si>
  <si>
    <t>糖</t>
    <phoneticPr fontId="1" type="noConversion"/>
  </si>
  <si>
    <t>绿宝石</t>
    <phoneticPr fontId="1" type="noConversion"/>
  </si>
  <si>
    <t>可可豆</t>
    <phoneticPr fontId="1" type="noConversion"/>
  </si>
  <si>
    <t>煤炭</t>
    <phoneticPr fontId="1" type="noConversion"/>
  </si>
  <si>
    <t>龙息</t>
    <phoneticPr fontId="1" type="noConversion"/>
  </si>
  <si>
    <t>岩浆膏</t>
    <phoneticPr fontId="1" type="noConversion"/>
  </si>
  <si>
    <t>地狱疣</t>
    <phoneticPr fontId="1" type="noConversion"/>
  </si>
  <si>
    <t>灵魂沙</t>
    <phoneticPr fontId="1" type="noConversion"/>
  </si>
  <si>
    <t>金苹果</t>
    <phoneticPr fontId="1" type="noConversion"/>
  </si>
  <si>
    <t>附魔金苹果</t>
    <phoneticPr fontId="1" type="noConversion"/>
  </si>
  <si>
    <t>战术鞍袋</t>
    <phoneticPr fontId="1" type="noConversion"/>
  </si>
  <si>
    <t>战术鞍袋 | 荒漠涂装</t>
    <phoneticPr fontId="1" type="noConversion"/>
  </si>
  <si>
    <t>战斗保障背包</t>
    <phoneticPr fontId="1" type="noConversion"/>
  </si>
  <si>
    <t>战斗保障背包 | 丛林涂装</t>
    <phoneticPr fontId="1" type="noConversion"/>
  </si>
  <si>
    <t>黑鹰隐蔽式背包</t>
    <phoneticPr fontId="1" type="noConversion"/>
  </si>
  <si>
    <t>黑鹰隐蔽式背包 | 城市涂装</t>
    <phoneticPr fontId="1" type="noConversion"/>
  </si>
  <si>
    <t>黑鹰隐蔽式背包 | 丛林涂装</t>
    <phoneticPr fontId="1" type="noConversion"/>
  </si>
  <si>
    <t>狼牙棒</t>
    <phoneticPr fontId="1" type="noConversion"/>
  </si>
  <si>
    <t>腐肉</t>
    <phoneticPr fontId="1" type="noConversion"/>
  </si>
  <si>
    <t>minecraft:slime_ball</t>
    <phoneticPr fontId="1" type="noConversion"/>
  </si>
  <si>
    <t>minecraft:bone</t>
    <phoneticPr fontId="1" type="noConversion"/>
  </si>
  <si>
    <t>minecraft:string</t>
    <phoneticPr fontId="1" type="noConversion"/>
  </si>
  <si>
    <t>minecraft:pumpkin_seeds</t>
    <phoneticPr fontId="1" type="noConversion"/>
  </si>
  <si>
    <t>minecraft:melon_seeds</t>
    <phoneticPr fontId="1" type="noConversion"/>
  </si>
  <si>
    <t>minecraft:beetroot_seeds</t>
    <phoneticPr fontId="1" type="noConversion"/>
  </si>
  <si>
    <t>minecraft:sugar</t>
    <phoneticPr fontId="1" type="noConversion"/>
  </si>
  <si>
    <t>minecraft:emerald</t>
    <phoneticPr fontId="1" type="noConversion"/>
  </si>
  <si>
    <t>minecraft:dye</t>
    <phoneticPr fontId="1" type="noConversion"/>
  </si>
  <si>
    <t>minecraft:coal</t>
    <phoneticPr fontId="1" type="noConversion"/>
  </si>
  <si>
    <t>minecraft:splash_potion {Potion: "srparasites:res"}</t>
    <phoneticPr fontId="1" type="noConversion"/>
  </si>
  <si>
    <t>minecraft:ghast_tear</t>
    <phoneticPr fontId="1" type="noConversion"/>
  </si>
  <si>
    <t>minecraft:dragon_breath</t>
    <phoneticPr fontId="1" type="noConversion"/>
  </si>
  <si>
    <t>minecraft:magma_cream</t>
    <phoneticPr fontId="1" type="noConversion"/>
  </si>
  <si>
    <t>minecraft:blaze_rod</t>
    <phoneticPr fontId="1" type="noConversion"/>
  </si>
  <si>
    <t>minecraft:nether_wart</t>
    <phoneticPr fontId="1" type="noConversion"/>
  </si>
  <si>
    <t>minecraft:soul_sand</t>
    <phoneticPr fontId="1" type="noConversion"/>
  </si>
  <si>
    <t>minecraft:golden_apple</t>
    <phoneticPr fontId="1" type="noConversion"/>
  </si>
  <si>
    <t>minecraft:golden_apple:1</t>
    <phoneticPr fontId="1" type="noConversion"/>
  </si>
  <si>
    <t>mw:tactical_push_backpack</t>
    <phoneticPr fontId="1" type="noConversion"/>
  </si>
  <si>
    <t>mw:desert_tactical_push_backpack</t>
    <phoneticPr fontId="1" type="noConversion"/>
  </si>
  <si>
    <t>mw:combat_sustainment_backpack</t>
    <phoneticPr fontId="1" type="noConversion"/>
  </si>
  <si>
    <t>mw:forest_combat_sustainment_backpack</t>
    <phoneticPr fontId="1" type="noConversion"/>
  </si>
  <si>
    <t>mw:blackhawk_stealth_backpack</t>
    <phoneticPr fontId="1" type="noConversion"/>
  </si>
  <si>
    <t>mw:urban_blackhawk_stealth_backpack</t>
    <phoneticPr fontId="1" type="noConversion"/>
  </si>
  <si>
    <t>mw:forest__blackhawk_stealth_backpack</t>
    <phoneticPr fontId="1" type="noConversion"/>
  </si>
  <si>
    <t>minecraft:rotten_flesh</t>
    <phoneticPr fontId="1" type="noConversion"/>
  </si>
  <si>
    <t>恶魂之泪</t>
    <phoneticPr fontId="1" type="noConversion"/>
  </si>
  <si>
    <t>1</t>
  </si>
  <si>
    <t>1</t>
    <phoneticPr fontId="1" type="noConversion"/>
  </si>
  <si>
    <t>铁锭</t>
    <phoneticPr fontId="1" type="noConversion"/>
  </si>
  <si>
    <t>minecraft:iron_ingot</t>
    <phoneticPr fontId="1" type="noConversion"/>
  </si>
  <si>
    <t>总权重</t>
    <phoneticPr fontId="1" type="noConversion"/>
  </si>
  <si>
    <t>mw:tactical_tomahawk</t>
    <phoneticPr fontId="1" type="noConversion"/>
  </si>
  <si>
    <t>陶鲁斯狂暴猎人.44马格南</t>
    <phoneticPr fontId="1" type="noConversion"/>
  </si>
  <si>
    <t>mw:taurus_raging_hunter</t>
    <phoneticPr fontId="1" type="noConversion"/>
  </si>
  <si>
    <t>Vector</t>
    <phoneticPr fontId="1" type="noConversion"/>
  </si>
  <si>
    <t>mw:kriss_vector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</si>
  <si>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</si>
  <si>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</si>
  <si>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</si>
  <si>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</si>
  <si>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4</t>
    <phoneticPr fontId="1" type="noConversion"/>
  </si>
  <si>
    <t>10</t>
    <phoneticPr fontId="1" type="noConversion"/>
  </si>
  <si>
    <t>6</t>
    <phoneticPr fontId="1" type="noConversion"/>
  </si>
  <si>
    <t>8</t>
    <phoneticPr fontId="1" type="noConversion"/>
  </si>
  <si>
    <t>12</t>
    <phoneticPr fontId="1" type="noConversion"/>
  </si>
  <si>
    <t>9</t>
    <phoneticPr fontId="1" type="noConversion"/>
  </si>
  <si>
    <t>22</t>
    <phoneticPr fontId="1" type="noConversion"/>
  </si>
  <si>
    <t>品质</t>
    <phoneticPr fontId="1" type="noConversion"/>
  </si>
  <si>
    <t>0</t>
  </si>
  <si>
    <t>0</t>
    <phoneticPr fontId="1" type="noConversion"/>
  </si>
  <si>
    <t>-1</t>
  </si>
  <si>
    <t>-1</t>
    <phoneticPr fontId="1" type="noConversion"/>
  </si>
  <si>
    <t>mw:baseball_bat_nails</t>
    <phoneticPr fontId="1" type="noConversion"/>
  </si>
  <si>
    <t>cyberware:neuropozyne</t>
    <phoneticPr fontId="1" type="noConversion"/>
  </si>
  <si>
    <t>排斥反应抑制剂</t>
    <phoneticPr fontId="1" type="noConversion"/>
  </si>
  <si>
    <t>64</t>
    <phoneticPr fontId="1" type="noConversion"/>
  </si>
  <si>
    <t>minecraft:gunpowder</t>
    <phoneticPr fontId="1" type="noConversion"/>
  </si>
  <si>
    <t>火药</t>
    <phoneticPr fontId="1" type="noConversion"/>
  </si>
  <si>
    <t>数量</t>
    <phoneticPr fontId="1" type="noConversion"/>
  </si>
  <si>
    <t>ancientwarfare:steel_ingot</t>
    <phoneticPr fontId="1" type="noConversion"/>
  </si>
  <si>
    <t>钢锭</t>
    <phoneticPr fontId="1" type="noConversion"/>
  </si>
  <si>
    <t>格洛克18C</t>
  </si>
  <si>
    <t>格洛克19</t>
  </si>
  <si>
    <t>柯尔特M1911</t>
  </si>
  <si>
    <t>陶鲁斯狂暴猎人.44马格南</t>
  </si>
  <si>
    <t>沙漠之鹰</t>
  </si>
  <si>
    <t>冲锋枪补给包</t>
    <phoneticPr fontId="1" type="noConversion"/>
  </si>
  <si>
    <t>手枪补给包</t>
    <phoneticPr fontId="1" type="noConversion"/>
  </si>
  <si>
    <t>MP5A5</t>
  </si>
  <si>
    <t>MP7</t>
  </si>
  <si>
    <t>P90</t>
  </si>
  <si>
    <t>MAC-10</t>
  </si>
  <si>
    <t>MP-40</t>
  </si>
  <si>
    <t>M1928汤普森</t>
  </si>
  <si>
    <t>Vector</t>
  </si>
  <si>
    <t>UZI</t>
  </si>
  <si>
    <t>狙击枪补给包</t>
    <phoneticPr fontId="1" type="noConversion"/>
  </si>
  <si>
    <t>VSS</t>
  </si>
  <si>
    <t>M1加兰德</t>
  </si>
  <si>
    <t>M1903春田</t>
  </si>
  <si>
    <t>Kar98K</t>
  </si>
  <si>
    <t>AS50</t>
  </si>
  <si>
    <t>M82巴雷特</t>
  </si>
  <si>
    <t>NTW-20</t>
  </si>
  <si>
    <t>步枪补给包</t>
    <phoneticPr fontId="1" type="noConversion"/>
  </si>
  <si>
    <t>M16A4</t>
  </si>
  <si>
    <t>M4A1</t>
  </si>
  <si>
    <t>AK-47</t>
  </si>
  <si>
    <t>ACR</t>
  </si>
  <si>
    <t>G36C</t>
  </si>
  <si>
    <t>AUG</t>
  </si>
  <si>
    <t>机枪补给包</t>
    <phoneticPr fontId="1" type="noConversion"/>
  </si>
  <si>
    <t>M249</t>
  </si>
  <si>
    <t>MG-42</t>
  </si>
  <si>
    <t>DP-28</t>
  </si>
  <si>
    <t>总权重</t>
    <phoneticPr fontId="1" type="noConversion"/>
  </si>
  <si>
    <t>价值</t>
    <phoneticPr fontId="1" type="noConversion"/>
  </si>
  <si>
    <t>包名</t>
    <phoneticPr fontId="1" type="noConversion"/>
  </si>
  <si>
    <t>手枪</t>
    <phoneticPr fontId="1" type="noConversion"/>
  </si>
  <si>
    <t>冲锋枪</t>
    <phoneticPr fontId="1" type="noConversion"/>
  </si>
  <si>
    <t>狙击枪</t>
    <phoneticPr fontId="1" type="noConversion"/>
  </si>
  <si>
    <t>步枪</t>
    <phoneticPr fontId="1" type="noConversion"/>
  </si>
  <si>
    <t>机枪</t>
    <phoneticPr fontId="1" type="noConversion"/>
  </si>
  <si>
    <t>取出点数</t>
    <phoneticPr fontId="1" type="noConversion"/>
  </si>
  <si>
    <t>回收点数</t>
    <phoneticPr fontId="1" type="noConversion"/>
  </si>
  <si>
    <t>地下组织</t>
    <phoneticPr fontId="1" type="noConversion"/>
  </si>
  <si>
    <t>地下重要人物</t>
    <phoneticPr fontId="1" type="noConversion"/>
  </si>
  <si>
    <t>地下家族</t>
    <phoneticPr fontId="1" type="noConversion"/>
  </si>
  <si>
    <t>哈德森家族</t>
    <phoneticPr fontId="1" type="noConversion"/>
  </si>
  <si>
    <t>贝蒂家族</t>
    <phoneticPr fontId="1" type="noConversion"/>
  </si>
  <si>
    <t>麦克米兰家族</t>
    <phoneticPr fontId="1" type="noConversion"/>
  </si>
  <si>
    <t>维里安家族</t>
    <phoneticPr fontId="1" type="noConversion"/>
  </si>
  <si>
    <t>8号</t>
    <phoneticPr fontId="1" type="noConversion"/>
  </si>
  <si>
    <t>艾尔·巴隆</t>
    <phoneticPr fontId="1" type="noConversion"/>
  </si>
  <si>
    <t>亚历克斯·费拉里</t>
    <phoneticPr fontId="1" type="noConversion"/>
  </si>
  <si>
    <t>威廉·帕森斯</t>
    <phoneticPr fontId="1" type="noConversion"/>
  </si>
  <si>
    <t>马修·贝尔彻</t>
    <phoneticPr fontId="1" type="noConversion"/>
  </si>
  <si>
    <t>艾莲娜·乔治</t>
    <phoneticPr fontId="1" type="noConversion"/>
  </si>
  <si>
    <t>艾丽卡·坎德尔</t>
    <phoneticPr fontId="1" type="noConversion"/>
  </si>
  <si>
    <t>胡安娜·洛佩兹</t>
    <phoneticPr fontId="1" type="noConversion"/>
  </si>
  <si>
    <t>玛丽·博兰</t>
    <phoneticPr fontId="1" type="noConversion"/>
  </si>
  <si>
    <t>凯瑟琳·科顿</t>
    <phoneticPr fontId="1" type="noConversion"/>
  </si>
  <si>
    <t>雪鹰组织</t>
    <phoneticPr fontId="1" type="noConversion"/>
  </si>
  <si>
    <t>反抗者联盟</t>
    <phoneticPr fontId="1" type="noConversion"/>
  </si>
  <si>
    <t>寄生虫抵抗联盟</t>
    <phoneticPr fontId="1" type="noConversion"/>
  </si>
  <si>
    <t>兄弟会</t>
    <phoneticPr fontId="1" type="noConversion"/>
  </si>
  <si>
    <t>姊妹天使团</t>
    <phoneticPr fontId="1" type="noConversion"/>
  </si>
  <si>
    <t>先驱者联盟</t>
    <phoneticPr fontId="1" type="noConversion"/>
  </si>
  <si>
    <t>新人类叛军联盟</t>
    <phoneticPr fontId="1" type="noConversion"/>
  </si>
  <si>
    <t>机械人联盟</t>
    <phoneticPr fontId="1" type="noConversion"/>
  </si>
  <si>
    <t>工匠会</t>
    <phoneticPr fontId="1" type="noConversion"/>
  </si>
  <si>
    <t>支票$10</t>
    <phoneticPr fontId="1" type="noConversion"/>
  </si>
  <si>
    <t>支票$100</t>
    <phoneticPr fontId="1" type="noConversion"/>
  </si>
  <si>
    <t>支票$1000</t>
    <phoneticPr fontId="1" type="noConversion"/>
  </si>
  <si>
    <t>支票$10000</t>
    <phoneticPr fontId="1" type="noConversion"/>
  </si>
  <si>
    <t>支票概率</t>
    <phoneticPr fontId="1" type="noConversion"/>
  </si>
  <si>
    <t>隐藏内容：八号给予奖励支票多20%</t>
    <phoneticPr fontId="1" type="noConversion"/>
  </si>
  <si>
    <t>物品代码</t>
    <phoneticPr fontId="1" type="noConversion"/>
  </si>
  <si>
    <t>backstab:gold_dagger</t>
    <phoneticPr fontId="1" type="noConversion"/>
  </si>
  <si>
    <t>backstab:wood_dagger</t>
    <phoneticPr fontId="1" type="noConversion"/>
  </si>
  <si>
    <t>backstab:iron_dagger</t>
    <phoneticPr fontId="1" type="noConversion"/>
  </si>
  <si>
    <t>backstab:stone_dagger</t>
    <phoneticPr fontId="1" type="noConversion"/>
  </si>
  <si>
    <t>backstab:diamond_dagger</t>
    <phoneticPr fontId="1" type="noConversion"/>
  </si>
  <si>
    <t>adminshop:check</t>
    <phoneticPr fontId="1" type="noConversion"/>
  </si>
  <si>
    <t>lootbags:itemlootbag:1</t>
    <phoneticPr fontId="1" type="noConversion"/>
  </si>
  <si>
    <t>lootbags:itemlootbag:2</t>
    <phoneticPr fontId="1" type="noConversion"/>
  </si>
  <si>
    <t>lootbags:itemlootbag:3</t>
    <phoneticPr fontId="1" type="noConversion"/>
  </si>
  <si>
    <t>lootbags:itemlootbag:4</t>
    <phoneticPr fontId="1" type="noConversion"/>
  </si>
  <si>
    <t>lootbags:itemlootbag:5</t>
    <phoneticPr fontId="1" type="noConversion"/>
  </si>
  <si>
    <t>mw:ntw_20</t>
    <phoneticPr fontId="1" type="noConversion"/>
  </si>
  <si>
    <t>mw:m82_barrett</t>
    <phoneticPr fontId="1" type="noConversion"/>
  </si>
  <si>
    <t>mw:as50</t>
    <phoneticPr fontId="1" type="noConversion"/>
  </si>
  <si>
    <t>mw:mg42</t>
    <phoneticPr fontId="1" type="noConversion"/>
  </si>
  <si>
    <t>mw:m249</t>
    <phoneticPr fontId="1" type="noConversion"/>
  </si>
  <si>
    <t>mw:vss_vintorez</t>
    <phoneticPr fontId="1" type="noConversion"/>
  </si>
  <si>
    <t>mw:steyr_aug_a1</t>
    <phoneticPr fontId="1" type="noConversion"/>
  </si>
  <si>
    <t>mw:m4a1</t>
    <phoneticPr fontId="1" type="noConversion"/>
  </si>
  <si>
    <t>mw:g36c</t>
    <phoneticPr fontId="1" type="noConversion"/>
  </si>
  <si>
    <t>mw:m16a4</t>
    <phoneticPr fontId="1" type="noConversion"/>
  </si>
  <si>
    <t>mw:acr</t>
    <phoneticPr fontId="1" type="noConversion"/>
  </si>
  <si>
    <t>mw:dp28</t>
    <phoneticPr fontId="1" type="noConversion"/>
  </si>
  <si>
    <t>mw:ak47</t>
    <phoneticPr fontId="1" type="noConversion"/>
  </si>
  <si>
    <t>mw:Kar98K</t>
    <phoneticPr fontId="1" type="noConversion"/>
  </si>
  <si>
    <t>mw:m1928_thompson</t>
    <phoneticPr fontId="1" type="noConversion"/>
  </si>
  <si>
    <t>mw:Springfield</t>
    <phoneticPr fontId="1" type="noConversion"/>
  </si>
  <si>
    <t>mw:p90</t>
    <phoneticPr fontId="1" type="noConversion"/>
  </si>
  <si>
    <t>mw:m1_garand</t>
    <phoneticPr fontId="1" type="noConversion"/>
  </si>
  <si>
    <t>mw:mp7</t>
    <phoneticPr fontId="1" type="noConversion"/>
  </si>
  <si>
    <t>mw:uzi</t>
    <phoneticPr fontId="1" type="noConversion"/>
  </si>
  <si>
    <t>mw:mac10</t>
    <phoneticPr fontId="1" type="noConversion"/>
  </si>
  <si>
    <t>mw:mp5a5</t>
    <phoneticPr fontId="1" type="noConversion"/>
  </si>
  <si>
    <t>mw:desert_eagle</t>
    <phoneticPr fontId="1" type="noConversion"/>
  </si>
  <si>
    <t>mw:mp40</t>
    <phoneticPr fontId="1" type="noConversion"/>
  </si>
  <si>
    <t>mw:m1911</t>
    <phoneticPr fontId="1" type="noConversion"/>
  </si>
  <si>
    <t>mw:glock_19</t>
    <phoneticPr fontId="1" type="noConversion"/>
  </si>
  <si>
    <t>mw:glock_18c</t>
    <phoneticPr fontId="1" type="noConversion"/>
  </si>
  <si>
    <t>任务内容</t>
    <phoneticPr fontId="1" type="noConversion"/>
  </si>
  <si>
    <t>任务权重</t>
    <phoneticPr fontId="1" type="noConversion"/>
  </si>
  <si>
    <t>相关代码</t>
    <phoneticPr fontId="1" type="noConversion"/>
  </si>
  <si>
    <t>1-5</t>
    <phoneticPr fontId="1" type="noConversion"/>
  </si>
  <si>
    <t>任务价值（单个击杀/物品）</t>
    <phoneticPr fontId="1" type="noConversion"/>
  </si>
  <si>
    <t>srparasites:ada_bolster</t>
  </si>
  <si>
    <t>srparasites:ada_longarms</t>
  </si>
  <si>
    <t>srparasites:ada_manducater</t>
  </si>
  <si>
    <t>srparasites:ada_reeker</t>
  </si>
  <si>
    <t>srparasites:ada_summoner</t>
  </si>
  <si>
    <t>srparasites:ada_yelloweye</t>
  </si>
  <si>
    <t>srparasites:carrier_heavy</t>
  </si>
  <si>
    <t>srparasites:grunt</t>
  </si>
  <si>
    <t>srparasites:kyphosis</t>
  </si>
  <si>
    <t>srparasites:marauder</t>
  </si>
  <si>
    <t>srparasites:overseer</t>
  </si>
  <si>
    <t>srparasites:pri_bolster</t>
  </si>
  <si>
    <t>srparasites:pri_longarms</t>
  </si>
  <si>
    <t>srparasites:pri_manducater</t>
  </si>
  <si>
    <t>srparasites:pri_reeker</t>
  </si>
  <si>
    <t>srparasites:pri_summoner</t>
  </si>
  <si>
    <t>srparasites:pri_yelloweye</t>
  </si>
  <si>
    <t>srparasites:sentry</t>
  </si>
  <si>
    <t>srparasites:sim_adventurer</t>
  </si>
  <si>
    <t>srparasites:sim_human</t>
  </si>
  <si>
    <t>srparasites:vigilante</t>
  </si>
  <si>
    <t>srparasites:warden</t>
  </si>
  <si>
    <t>srparasites:ada_arachnida</t>
    <phoneticPr fontId="1" type="noConversion"/>
  </si>
  <si>
    <t>minecraft:stray</t>
    <phoneticPr fontId="1" type="noConversion"/>
  </si>
  <si>
    <t>minecraft:husk</t>
    <phoneticPr fontId="1" type="noConversion"/>
  </si>
  <si>
    <t>尸壳</t>
    <phoneticPr fontId="1" type="noConversion"/>
  </si>
  <si>
    <t>1-10</t>
    <phoneticPr fontId="1" type="noConversion"/>
  </si>
  <si>
    <t>minecraft:zombie</t>
    <phoneticPr fontId="1" type="noConversion"/>
  </si>
  <si>
    <t>minecraft:enderman</t>
    <phoneticPr fontId="1" type="noConversion"/>
  </si>
  <si>
    <t>minecraft:spider</t>
    <phoneticPr fontId="1" type="noConversion"/>
  </si>
  <si>
    <t>minecraft:creeper</t>
    <phoneticPr fontId="1" type="noConversion"/>
  </si>
  <si>
    <t>minecraft:skeleton</t>
    <phoneticPr fontId="1" type="noConversion"/>
  </si>
  <si>
    <t>minecraft:witch</t>
    <phoneticPr fontId="1" type="noConversion"/>
  </si>
  <si>
    <t>1-25</t>
    <phoneticPr fontId="1" type="noConversion"/>
  </si>
  <si>
    <t>适应蛛形兽</t>
    <phoneticPr fontId="1" type="noConversion"/>
  </si>
  <si>
    <t>等级</t>
    <phoneticPr fontId="1" type="noConversion"/>
  </si>
  <si>
    <t>高等</t>
    <phoneticPr fontId="1" type="noConversion"/>
  </si>
  <si>
    <t>始祖</t>
    <phoneticPr fontId="1" type="noConversion"/>
  </si>
  <si>
    <t>srparasites:beckon_si</t>
    <phoneticPr fontId="1" type="noConversion"/>
  </si>
  <si>
    <t xml:space="preserve">一阶兽棘柱 </t>
    <phoneticPr fontId="1" type="noConversion"/>
  </si>
  <si>
    <t xml:space="preserve">二阶兽棘柱 </t>
    <phoneticPr fontId="1" type="noConversion"/>
  </si>
  <si>
    <t xml:space="preserve">三阶兽棘柱 </t>
    <phoneticPr fontId="1" type="noConversion"/>
  </si>
  <si>
    <t xml:space="preserve">四阶兽棘柱 </t>
    <phoneticPr fontId="1" type="noConversion"/>
  </si>
  <si>
    <t>原始</t>
    <phoneticPr fontId="1" type="noConversion"/>
  </si>
  <si>
    <t>纯种</t>
    <phoneticPr fontId="1" type="noConversion"/>
  </si>
  <si>
    <t>srparasites:carrier_flying</t>
    <phoneticPr fontId="1" type="noConversion"/>
  </si>
  <si>
    <t>飞行母体</t>
    <phoneticPr fontId="1" type="noConversion"/>
  </si>
  <si>
    <t>重型母体</t>
    <phoneticPr fontId="1" type="noConversion"/>
  </si>
  <si>
    <t>步行兽</t>
    <phoneticPr fontId="1" type="noConversion"/>
  </si>
  <si>
    <t>srparasites:host</t>
    <phoneticPr fontId="1" type="noConversion"/>
  </si>
  <si>
    <t>寄生柱</t>
    <phoneticPr fontId="1" type="noConversion"/>
  </si>
  <si>
    <t>曲击兽</t>
    <phoneticPr fontId="1" type="noConversion"/>
  </si>
  <si>
    <t>掠夺兽</t>
    <phoneticPr fontId="1" type="noConversion"/>
  </si>
  <si>
    <t>侦查兽</t>
    <phoneticPr fontId="1" type="noConversion"/>
  </si>
  <si>
    <t>原始蛛形兽</t>
    <phoneticPr fontId="1" type="noConversion"/>
  </si>
  <si>
    <t>裂兽</t>
    <phoneticPr fontId="1" type="noConversion"/>
  </si>
  <si>
    <t>原始协增兽</t>
    <phoneticPr fontId="1" type="noConversion"/>
  </si>
  <si>
    <t>原始长臂兽</t>
    <phoneticPr fontId="1" type="noConversion"/>
  </si>
  <si>
    <t>原始咀骨兽</t>
    <phoneticPr fontId="1" type="noConversion"/>
  </si>
  <si>
    <t>原始召唤兽</t>
    <phoneticPr fontId="1" type="noConversion"/>
  </si>
  <si>
    <t>原始黄眸兽</t>
    <phoneticPr fontId="1" type="noConversion"/>
  </si>
  <si>
    <t>适应协增兽</t>
    <phoneticPr fontId="1" type="noConversion"/>
  </si>
  <si>
    <t>适应长臂兽</t>
    <phoneticPr fontId="1" type="noConversion"/>
  </si>
  <si>
    <t>适应咀骨兽</t>
    <phoneticPr fontId="1" type="noConversion"/>
  </si>
  <si>
    <t>适应召唤兽</t>
    <phoneticPr fontId="1" type="noConversion"/>
  </si>
  <si>
    <t>适应黄眸兽</t>
    <phoneticPr fontId="1" type="noConversion"/>
  </si>
  <si>
    <t>守卫兽</t>
    <phoneticPr fontId="1" type="noConversion"/>
  </si>
  <si>
    <t>巡兽</t>
    <phoneticPr fontId="1" type="noConversion"/>
  </si>
  <si>
    <t>看守兽</t>
    <phoneticPr fontId="1" type="noConversion"/>
  </si>
  <si>
    <t>被同化的冒险者</t>
    <phoneticPr fontId="1" type="noConversion"/>
  </si>
  <si>
    <t>被同化的大蜘蛛</t>
    <phoneticPr fontId="1" type="noConversion"/>
  </si>
  <si>
    <t>被同化的末影人</t>
    <phoneticPr fontId="1" type="noConversion"/>
  </si>
  <si>
    <t>被同化的人类</t>
    <phoneticPr fontId="1" type="noConversion"/>
  </si>
  <si>
    <t>被同化的村民</t>
    <phoneticPr fontId="1" type="noConversion"/>
  </si>
  <si>
    <t>远古惧魔</t>
    <phoneticPr fontId="1" type="noConversion"/>
  </si>
  <si>
    <t>远古君魔</t>
    <phoneticPr fontId="1" type="noConversion"/>
  </si>
  <si>
    <t>1-1</t>
  </si>
  <si>
    <t>1-1</t>
    <phoneticPr fontId="1" type="noConversion"/>
  </si>
  <si>
    <t>1-3</t>
  </si>
  <si>
    <t>1-3</t>
    <phoneticPr fontId="1" type="noConversion"/>
  </si>
  <si>
    <t>任务类型</t>
    <phoneticPr fontId="1" type="noConversion"/>
  </si>
  <si>
    <t>任务指数</t>
    <phoneticPr fontId="1" type="noConversion"/>
  </si>
  <si>
    <t>击杀</t>
    <phoneticPr fontId="1" type="noConversion"/>
  </si>
  <si>
    <t>僵尸</t>
    <phoneticPr fontId="1" type="noConversion"/>
  </si>
  <si>
    <t>骷髅</t>
    <phoneticPr fontId="1" type="noConversion"/>
  </si>
  <si>
    <t>蜘蛛</t>
    <phoneticPr fontId="1" type="noConversion"/>
  </si>
  <si>
    <t>爬行者</t>
    <phoneticPr fontId="1" type="noConversion"/>
  </si>
  <si>
    <t>末影人</t>
    <phoneticPr fontId="1" type="noConversion"/>
  </si>
  <si>
    <t>流浪者</t>
    <phoneticPr fontId="1" type="noConversion"/>
  </si>
  <si>
    <t>女巫</t>
    <phoneticPr fontId="1" type="noConversion"/>
  </si>
  <si>
    <t>无</t>
    <phoneticPr fontId="1" type="noConversion"/>
  </si>
  <si>
    <t>上交</t>
    <phoneticPr fontId="1" type="noConversion"/>
  </si>
  <si>
    <t>1-8</t>
    <phoneticPr fontId="1" type="noConversion"/>
  </si>
  <si>
    <t>1-2</t>
    <phoneticPr fontId="1" type="noConversion"/>
  </si>
  <si>
    <t>1-12</t>
    <phoneticPr fontId="1" type="noConversion"/>
  </si>
  <si>
    <t>1-20</t>
    <phoneticPr fontId="1" type="noConversion"/>
  </si>
  <si>
    <t>1-32</t>
    <phoneticPr fontId="1" type="noConversion"/>
  </si>
  <si>
    <t>1-64</t>
    <phoneticPr fontId="1" type="noConversion"/>
  </si>
  <si>
    <t>1-30</t>
    <phoneticPr fontId="1" type="noConversion"/>
  </si>
  <si>
    <t>1-40</t>
    <phoneticPr fontId="1" type="noConversion"/>
  </si>
  <si>
    <t>srparasites:rupter</t>
    <phoneticPr fontId="1" type="noConversion"/>
  </si>
  <si>
    <t>srparasites:pri_arachnida</t>
    <phoneticPr fontId="1" type="noConversion"/>
  </si>
  <si>
    <t>原始毒腥兽</t>
    <phoneticPr fontId="1" type="noConversion"/>
  </si>
  <si>
    <t>适应毒腥兽</t>
    <phoneticPr fontId="1" type="noConversion"/>
  </si>
  <si>
    <t>srparasites:sim_villager</t>
    <phoneticPr fontId="1" type="noConversion"/>
  </si>
  <si>
    <t>srparasites:beckon_siv</t>
    <phoneticPr fontId="1" type="noConversion"/>
  </si>
  <si>
    <t>srparasites:anc_dreadnaut</t>
    <phoneticPr fontId="1" type="noConversion"/>
  </si>
  <si>
    <t>srparasites:anc_overlord</t>
    <phoneticPr fontId="1" type="noConversion"/>
  </si>
  <si>
    <t>srparasites:beckon_sii</t>
    <phoneticPr fontId="1" type="noConversion"/>
  </si>
  <si>
    <t>srparasites:beckon_siii</t>
    <phoneticPr fontId="1" type="noConversion"/>
  </si>
  <si>
    <t>srparasites:sim_bigspider</t>
    <phoneticPr fontId="1" type="noConversion"/>
  </si>
  <si>
    <t>srparasites:sim_enderman</t>
    <phoneticPr fontId="1" type="noConversion"/>
  </si>
  <si>
    <t>任务奖励新编</t>
    <phoneticPr fontId="1" type="noConversion"/>
  </si>
  <si>
    <t>物品</t>
    <phoneticPr fontId="1" type="noConversion"/>
  </si>
  <si>
    <t>购入</t>
    <phoneticPr fontId="1" type="noConversion"/>
  </si>
  <si>
    <t>卖出</t>
    <phoneticPr fontId="1" type="noConversion"/>
  </si>
  <si>
    <t>铜鸮币</t>
  </si>
  <si>
    <t>银鹿币</t>
  </si>
  <si>
    <t>金龙币</t>
  </si>
  <si>
    <t>铁锭</t>
  </si>
  <si>
    <t>金锭</t>
  </si>
  <si>
    <t>钻石</t>
  </si>
  <si>
    <t>绿宝石</t>
  </si>
  <si>
    <t>战术斧</t>
  </si>
  <si>
    <t>近战</t>
  </si>
  <si>
    <t>棒球棍</t>
  </si>
  <si>
    <t>狼牙棒</t>
  </si>
  <si>
    <t>警棍</t>
  </si>
  <si>
    <t>RPG-7</t>
  </si>
  <si>
    <t>火箭弹发射器</t>
  </si>
  <si>
    <t>榴弹发射器</t>
  </si>
  <si>
    <t>说明</t>
    <phoneticPr fontId="1" type="noConversion"/>
  </si>
  <si>
    <t>通用机枪</t>
  </si>
  <si>
    <t>轻机枪</t>
  </si>
  <si>
    <t>突击步枪</t>
  </si>
  <si>
    <t>卡宾枪</t>
  </si>
  <si>
    <t>M1014</t>
  </si>
  <si>
    <t>半自动霰弹枪</t>
  </si>
  <si>
    <t>雷明顿870</t>
  </si>
  <si>
    <t>霰弹枪</t>
  </si>
  <si>
    <t>特种狙击步枪</t>
  </si>
  <si>
    <t>半自动步枪</t>
  </si>
  <si>
    <t>拉栓式步枪</t>
  </si>
  <si>
    <t>反器材狙击步枪</t>
  </si>
  <si>
    <t>冲锋枪</t>
  </si>
  <si>
    <t>通用机枪/冲锋枪</t>
  </si>
  <si>
    <t>全自动手枪</t>
  </si>
  <si>
    <t>半自动手枪</t>
  </si>
  <si>
    <t>左轮手枪</t>
  </si>
  <si>
    <t>手枪</t>
  </si>
  <si>
    <t>​</t>
  </si>
  <si>
    <t>格洛克猎魔枪身</t>
  </si>
  <si>
    <t>格洛克霍格枪托</t>
  </si>
  <si>
    <t>格洛克猎魔滑膛</t>
  </si>
  <si>
    <t>沙漠之鹰枪身</t>
  </si>
  <si>
    <t>美国军用标准枪托</t>
  </si>
  <si>
    <t>马盖普前置机械瞄具</t>
  </si>
  <si>
    <r>
      <rPr>
        <sz val="12"/>
        <color theme="1"/>
        <rFont val="微软雅黑"/>
        <family val="2"/>
        <charset val="134"/>
      </rPr>
      <t>价值</t>
    </r>
    <phoneticPr fontId="1" type="noConversion"/>
  </si>
  <si>
    <r>
      <rPr>
        <sz val="12"/>
        <color theme="1"/>
        <rFont val="微软雅黑"/>
        <family val="2"/>
        <charset val="134"/>
      </rPr>
      <t>购入</t>
    </r>
    <phoneticPr fontId="1" type="noConversion"/>
  </si>
  <si>
    <r>
      <rPr>
        <sz val="12"/>
        <color theme="1"/>
        <rFont val="微软雅黑"/>
        <family val="2"/>
        <charset val="134"/>
      </rPr>
      <t>卖出</t>
    </r>
    <phoneticPr fontId="1" type="noConversion"/>
  </si>
  <si>
    <r>
      <rPr>
        <sz val="12"/>
        <color theme="1"/>
        <rFont val="微软雅黑"/>
        <family val="2"/>
        <charset val="134"/>
      </rPr>
      <t>说明</t>
    </r>
    <phoneticPr fontId="1" type="noConversion"/>
  </si>
  <si>
    <t>直角握把</t>
    <phoneticPr fontId="1" type="noConversion"/>
  </si>
  <si>
    <t>[8格]战术鞍袋</t>
    <phoneticPr fontId="1" type="noConversion"/>
  </si>
  <si>
    <t>[10格]G2 神枪手二代背包</t>
    <phoneticPr fontId="1" type="noConversion"/>
  </si>
  <si>
    <t>[10格]战斗保障背包</t>
    <phoneticPr fontId="1" type="noConversion"/>
  </si>
  <si>
    <t>[12格]黑鹰隐蔽式背包</t>
    <phoneticPr fontId="1" type="noConversion"/>
  </si>
  <si>
    <t>[16格]突击背包</t>
    <phoneticPr fontId="1" type="noConversion"/>
  </si>
  <si>
    <t>[20格]TRU-SPEC®考杜拉背包</t>
    <phoneticPr fontId="1" type="noConversion"/>
  </si>
  <si>
    <t>[28格]用制式爱丽丝背包</t>
    <phoneticPr fontId="1" type="noConversion"/>
  </si>
  <si>
    <t>[24格]帆布包</t>
    <phoneticPr fontId="1" type="noConversion"/>
  </si>
  <si>
    <t>[32格]Tri-Zip背包</t>
    <phoneticPr fontId="1" type="noConversion"/>
  </si>
  <si>
    <t>[34格]Pilgrim旅行背包</t>
    <phoneticPr fontId="1" type="noConversion"/>
  </si>
  <si>
    <t>[35格]F4M终结者背包</t>
    <phoneticPr fontId="1" type="noConversion"/>
  </si>
  <si>
    <t>[36格]Bergen背包</t>
    <phoneticPr fontId="1" type="noConversion"/>
  </si>
  <si>
    <t>[36格]SSO Attack-2背包</t>
    <phoneticPr fontId="1" type="noConversion"/>
  </si>
  <si>
    <t>翔野®战地CPC背心</t>
    <phoneticPr fontId="1" type="noConversion"/>
  </si>
  <si>
    <t>翔野®MOLLE系统RRV战术背心</t>
    <phoneticPr fontId="1" type="noConversion"/>
  </si>
  <si>
    <t>军直侦察连背心</t>
    <phoneticPr fontId="1" type="noConversion"/>
  </si>
  <si>
    <t>美国海军陆战队背心</t>
    <phoneticPr fontId="1" type="noConversion"/>
  </si>
  <si>
    <t>保护伞公司战术背心</t>
    <phoneticPr fontId="1" type="noConversion"/>
  </si>
  <si>
    <t>锤击战术背心</t>
    <phoneticPr fontId="1" type="noConversion"/>
  </si>
  <si>
    <t>危险环境战斗部队战术背心</t>
    <phoneticPr fontId="1" type="noConversion"/>
  </si>
  <si>
    <t>无畏战士胸甲</t>
    <phoneticPr fontId="1" type="noConversion"/>
  </si>
  <si>
    <t>美国海军陆战队战术背心</t>
    <phoneticPr fontId="1" type="noConversion"/>
  </si>
  <si>
    <t>特警队战术背心</t>
    <phoneticPr fontId="1" type="noConversion"/>
  </si>
  <si>
    <t>6B43 6A防弹衣</t>
    <phoneticPr fontId="1" type="noConversion"/>
  </si>
  <si>
    <t>Viper SF战术背心</t>
    <phoneticPr fontId="1" type="noConversion"/>
  </si>
  <si>
    <t>黑鹰防弹背心</t>
    <phoneticPr fontId="1" type="noConversion"/>
  </si>
  <si>
    <t>WFI特种部队背心</t>
    <phoneticPr fontId="1" type="noConversion"/>
  </si>
  <si>
    <t>SCAR特种部队背心</t>
    <phoneticPr fontId="1" type="noConversion"/>
  </si>
  <si>
    <t>M40防毒面具</t>
    <phoneticPr fontId="1" type="noConversion"/>
  </si>
  <si>
    <t>战术夜视仪</t>
    <phoneticPr fontId="1" type="noConversion"/>
  </si>
  <si>
    <t>全景式夜视仪</t>
    <phoneticPr fontId="1" type="noConversion"/>
  </si>
  <si>
    <t>特警队头盔</t>
    <phoneticPr fontId="1" type="noConversion"/>
  </si>
  <si>
    <t>特警队作战服</t>
    <phoneticPr fontId="1" type="noConversion"/>
  </si>
  <si>
    <t>特警队作战靴</t>
    <phoneticPr fontId="1" type="noConversion"/>
  </si>
  <si>
    <t>特种作战头盔</t>
    <phoneticPr fontId="1" type="noConversion"/>
  </si>
  <si>
    <t>特种作战服</t>
    <phoneticPr fontId="1" type="noConversion"/>
  </si>
  <si>
    <t>特种作战靴</t>
    <phoneticPr fontId="1" type="noConversion"/>
  </si>
  <si>
    <t>T-60动力靴</t>
    <phoneticPr fontId="1" type="noConversion"/>
  </si>
  <si>
    <t>T-60动力胸甲</t>
    <phoneticPr fontId="1" type="noConversion"/>
  </si>
  <si>
    <t>T-60动力头盔</t>
    <phoneticPr fontId="1" type="noConversion"/>
  </si>
  <si>
    <t>无畏战士头盔</t>
    <phoneticPr fontId="1" type="noConversion"/>
  </si>
  <si>
    <t>无畏战士装甲</t>
    <phoneticPr fontId="1" type="noConversion"/>
  </si>
  <si>
    <t>无畏战士装甲靴</t>
    <phoneticPr fontId="1" type="noConversion"/>
  </si>
  <si>
    <t>保护伞公司头盔</t>
    <phoneticPr fontId="1" type="noConversion"/>
  </si>
  <si>
    <t>保护伞公司作战服</t>
    <phoneticPr fontId="1" type="noConversion"/>
  </si>
  <si>
    <t>保护伞公司作战靴</t>
    <phoneticPr fontId="1" type="noConversion"/>
  </si>
  <si>
    <r>
      <rPr>
        <b/>
        <sz val="12"/>
        <color rgb="FF00B0F0"/>
        <rFont val="微软雅黑"/>
        <family val="2"/>
        <charset val="134"/>
      </rPr>
      <t>幽灵博士</t>
    </r>
    <r>
      <rPr>
        <b/>
        <sz val="12"/>
        <color rgb="FF00B0F0"/>
        <rFont val="Segoe UI"/>
        <family val="2"/>
      </rPr>
      <t>SFOV4-A1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</si>
  <si>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先进战斗光学瞄准镜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</si>
  <si>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毕佳反射式瞄准镜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</si>
  <si>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直握把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</si>
  <si>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光电科技二代混合式瞄准镜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</si>
  <si>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EXPS3-0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棕黄色涂装</t>
    </r>
    <phoneticPr fontId="1" type="noConversion"/>
  </si>
  <si>
    <r>
      <t>8-18</t>
    </r>
    <r>
      <rPr>
        <b/>
        <sz val="12"/>
        <color rgb="FF00B0F0"/>
        <rFont val="微软雅黑"/>
        <family val="2"/>
        <charset val="134"/>
      </rPr>
      <t>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</si>
  <si>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</t>
    </r>
    <r>
      <rPr>
        <b/>
        <sz val="12"/>
        <color rgb="FF00B0F0"/>
        <rFont val="Segoe UI"/>
        <family val="2"/>
      </rPr>
      <t>T1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</si>
  <si>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夜袭者瞄准镜</t>
    </r>
    <phoneticPr fontId="1" type="noConversion"/>
  </si>
  <si>
    <r>
      <t>15</t>
    </r>
    <r>
      <rPr>
        <b/>
        <sz val="12"/>
        <color rgb="FF00B0F0"/>
        <rFont val="微软雅黑"/>
        <family val="2"/>
        <charset val="134"/>
      </rPr>
      <t>弧分反射式红点瞄准镜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</si>
  <si>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前握把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</si>
  <si>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短握把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</si>
  <si>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512A65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黑色涂装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</si>
  <si>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标准金属瞄具</t>
    </r>
    <phoneticPr fontId="1" type="noConversion"/>
  </si>
  <si>
    <r>
      <t>AR</t>
    </r>
    <r>
      <rPr>
        <b/>
        <sz val="12"/>
        <color rgb="FF00B0F0"/>
        <rFont val="微软雅黑"/>
        <family val="2"/>
        <charset val="134"/>
      </rPr>
      <t>提把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</si>
  <si>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艾姆波音特</t>
    </r>
    <r>
      <rPr>
        <b/>
        <sz val="12"/>
        <color rgb="FF00B0F0"/>
        <rFont val="Segoe UI"/>
        <family val="2"/>
      </rPr>
      <t>M5</t>
    </r>
    <r>
      <rPr>
        <b/>
        <sz val="12"/>
        <color rgb="FF00B0F0"/>
        <rFont val="微软雅黑"/>
        <family val="2"/>
        <charset val="134"/>
      </rPr>
      <t>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</si>
  <si>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两脚架</t>
    </r>
    <phoneticPr fontId="1" type="noConversion"/>
  </si>
  <si>
    <r>
      <t>HK-416</t>
    </r>
    <r>
      <rPr>
        <b/>
        <sz val="12"/>
        <color rgb="FF00B0F0"/>
        <rFont val="微软雅黑"/>
        <family val="2"/>
        <charset val="134"/>
      </rPr>
      <t>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</si>
  <si>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折叠握把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</si>
  <si>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眼镜蛇</t>
    </r>
    <r>
      <rPr>
        <b/>
        <sz val="12"/>
        <color rgb="FF00B0F0"/>
        <rFont val="Segoe UI"/>
        <family val="2"/>
      </rPr>
      <t>Gen-3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</si>
  <si>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洛伊波尔德</t>
    </r>
    <r>
      <rPr>
        <b/>
        <sz val="12"/>
        <color rgb="FF00B0F0"/>
        <rFont val="Segoe UI"/>
        <family val="2"/>
      </rPr>
      <t>VX-6</t>
    </r>
    <r>
      <rPr>
        <b/>
        <sz val="12"/>
        <color rgb="FF00B0F0"/>
        <rFont val="微软雅黑"/>
        <family val="2"/>
        <charset val="134"/>
      </rPr>
      <t>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</si>
  <si>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马盖普备用机械瞄具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</si>
  <si>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微型反射式瞄准镜</t>
    </r>
    <phoneticPr fontId="1" type="noConversion"/>
  </si>
  <si>
    <r>
      <t>[5.56x45mm]-</t>
    </r>
    <r>
      <rPr>
        <b/>
        <sz val="12"/>
        <color rgb="FF00B0F0"/>
        <rFont val="微软雅黑"/>
        <family val="2"/>
        <charset val="134"/>
      </rPr>
      <t>北约制式消音器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</si>
  <si>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氚后置机械瞄具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</si>
  <si>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旋涡</t>
    </r>
    <r>
      <rPr>
        <b/>
        <sz val="12"/>
        <color rgb="FF00B0F0"/>
        <rFont val="Segoe UI"/>
        <family val="2"/>
      </rPr>
      <t>UH-1</t>
    </r>
    <r>
      <rPr>
        <b/>
        <sz val="12"/>
        <color rgb="FF00B0F0"/>
        <rFont val="微软雅黑"/>
        <family val="2"/>
        <charset val="134"/>
      </rPr>
      <t>全息瞄具</t>
    </r>
    <phoneticPr fontId="1" type="noConversion"/>
  </si>
  <si>
    <r>
      <t>[7.62x39mm]-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</si>
  <si>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帕拉贝鲁姆转换套件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</si>
  <si>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</si>
  <si>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</si>
  <si>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</si>
  <si>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JPU HP3-9x40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</si>
  <si>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[12</t>
    </r>
    <r>
      <rPr>
        <b/>
        <sz val="12"/>
        <color rgb="FF00B0F0"/>
        <rFont val="微软雅黑"/>
        <family val="2"/>
        <charset val="134"/>
      </rPr>
      <t>号径</t>
    </r>
    <r>
      <rPr>
        <b/>
        <sz val="12"/>
        <color rgb="FF00B0F0"/>
        <rFont val="Segoe UI"/>
        <family val="2"/>
      </rPr>
      <t>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</si>
  <si>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PSO-1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</si>
  <si>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OKP-7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</si>
  <si>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RMR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</si>
  <si>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[.50 BMG]-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</si>
  <si>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MP5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</si>
  <si>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[4.6x30mm]-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</si>
  <si>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[5.7x28mm]-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</si>
  <si>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[.45 ACP]-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</si>
  <si>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M1928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</si>
  <si>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M1A1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</si>
  <si>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[9(x18/19)mm]-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</si>
  <si>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突击步枪机械准星</t>
    </r>
    <phoneticPr fontId="1" type="noConversion"/>
  </si>
  <si>
    <r>
      <t>UTG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</si>
  <si>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LD19206-IR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</si>
  <si>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[.30-06]</t>
    </r>
    <r>
      <rPr>
        <b/>
        <sz val="12"/>
        <color rgb="FFC00000"/>
        <rFont val="微软雅黑"/>
        <family val="2"/>
        <charset val="134"/>
      </rPr>
      <t>春田子弹</t>
    </r>
  </si>
  <si>
    <r>
      <t>[7.92x57mm]</t>
    </r>
    <r>
      <rPr>
        <b/>
        <sz val="12"/>
        <color rgb="FFC00000"/>
        <rFont val="微软雅黑"/>
        <family val="2"/>
        <charset val="134"/>
      </rPr>
      <t>子弹</t>
    </r>
  </si>
  <si>
    <r>
      <t>[.44]</t>
    </r>
    <r>
      <rPr>
        <b/>
        <sz val="12"/>
        <color rgb="FFC00000"/>
        <rFont val="微软雅黑"/>
        <family val="2"/>
        <charset val="134"/>
      </rPr>
      <t>马格南子弹</t>
    </r>
  </si>
  <si>
    <r>
      <t>[5.56x45mm]</t>
    </r>
    <r>
      <rPr>
        <b/>
        <sz val="12"/>
        <color rgb="FFC00000"/>
        <rFont val="微软雅黑"/>
        <family val="2"/>
        <charset val="134"/>
      </rPr>
      <t>北约制式子弹</t>
    </r>
  </si>
  <si>
    <r>
      <t>[7.62x54mm]</t>
    </r>
    <r>
      <rPr>
        <b/>
        <sz val="12"/>
        <color rgb="FFC00000"/>
        <rFont val="微软雅黑"/>
        <family val="2"/>
        <charset val="134"/>
      </rPr>
      <t>子弹</t>
    </r>
  </si>
  <si>
    <r>
      <t>[9x39mm]</t>
    </r>
    <r>
      <rPr>
        <b/>
        <sz val="12"/>
        <color rgb="FFC00000"/>
        <rFont val="微软雅黑"/>
        <family val="2"/>
        <charset val="134"/>
      </rPr>
      <t>子弹</t>
    </r>
  </si>
  <si>
    <r>
      <t>[.50 BMG]</t>
    </r>
    <r>
      <rPr>
        <b/>
        <sz val="12"/>
        <color rgb="FFC00000"/>
        <rFont val="微软雅黑"/>
        <family val="2"/>
        <charset val="134"/>
      </rPr>
      <t>子弹</t>
    </r>
  </si>
  <si>
    <r>
      <t>[20x82mm]</t>
    </r>
    <r>
      <rPr>
        <b/>
        <sz val="12"/>
        <color rgb="FFC00000"/>
        <rFont val="微软雅黑"/>
        <family val="2"/>
        <charset val="134"/>
      </rPr>
      <t>子弹</t>
    </r>
  </si>
  <si>
    <r>
      <t>[9x19mm]</t>
    </r>
    <r>
      <rPr>
        <b/>
        <sz val="12"/>
        <color rgb="FFC00000"/>
        <rFont val="微软雅黑"/>
        <family val="2"/>
        <charset val="134"/>
      </rPr>
      <t>子弹</t>
    </r>
  </si>
  <si>
    <r>
      <t>[4.6x30mm]</t>
    </r>
    <r>
      <rPr>
        <b/>
        <sz val="12"/>
        <color rgb="FFC00000"/>
        <rFont val="微软雅黑"/>
        <family val="2"/>
        <charset val="134"/>
      </rPr>
      <t>子弹</t>
    </r>
  </si>
  <si>
    <r>
      <t>[5.7x28mm]</t>
    </r>
    <r>
      <rPr>
        <b/>
        <sz val="12"/>
        <color rgb="FFC00000"/>
        <rFont val="微软雅黑"/>
        <family val="2"/>
        <charset val="134"/>
      </rPr>
      <t>子弹</t>
    </r>
  </si>
  <si>
    <r>
      <t>[.45 ACP]</t>
    </r>
    <r>
      <rPr>
        <b/>
        <sz val="12"/>
        <color rgb="FFC00000"/>
        <rFont val="微软雅黑"/>
        <family val="2"/>
        <charset val="134"/>
      </rPr>
      <t>子弹</t>
    </r>
  </si>
  <si>
    <r>
      <t>[7.62x39mm]</t>
    </r>
    <r>
      <rPr>
        <b/>
        <sz val="12"/>
        <color rgb="FFC00000"/>
        <rFont val="微软雅黑"/>
        <family val="2"/>
        <charset val="134"/>
      </rPr>
      <t>子弹</t>
    </r>
  </si>
  <si>
    <r>
      <t>[.50 AE]</t>
    </r>
    <r>
      <rPr>
        <b/>
        <sz val="12"/>
        <color rgb="FFC00000"/>
        <rFont val="微软雅黑"/>
        <family val="2"/>
        <charset val="134"/>
      </rPr>
      <t>子弹</t>
    </r>
  </si>
  <si>
    <r>
      <t>12</t>
    </r>
    <r>
      <rPr>
        <b/>
        <sz val="12"/>
        <color rgb="FFC00000"/>
        <rFont val="微软雅黑"/>
        <family val="2"/>
        <charset val="134"/>
      </rPr>
      <t>号径霰弹</t>
    </r>
  </si>
  <si>
    <r>
      <t>M249</t>
    </r>
    <r>
      <rPr>
        <b/>
        <sz val="12"/>
        <color rgb="FF800080"/>
        <rFont val="宋体"/>
        <family val="3"/>
        <charset val="134"/>
      </rPr>
      <t>护木</t>
    </r>
  </si>
  <si>
    <r>
      <t>M249</t>
    </r>
    <r>
      <rPr>
        <b/>
        <sz val="12"/>
        <color rgb="FF800080"/>
        <rFont val="宋体"/>
        <family val="3"/>
        <charset val="134"/>
      </rPr>
      <t>枪托</t>
    </r>
  </si>
  <si>
    <r>
      <t>Kar98k</t>
    </r>
    <r>
      <rPr>
        <b/>
        <sz val="12"/>
        <color rgb="FF800080"/>
        <rFont val="宋体"/>
        <family val="3"/>
        <charset val="134"/>
      </rPr>
      <t>机械瞄具</t>
    </r>
  </si>
  <si>
    <r>
      <t>Kar98K</t>
    </r>
    <r>
      <rPr>
        <b/>
        <sz val="12"/>
        <color rgb="FF800080"/>
        <rFont val="宋体"/>
        <family val="3"/>
        <charset val="134"/>
      </rPr>
      <t>导轨</t>
    </r>
  </si>
  <si>
    <r>
      <t>NTW-20</t>
    </r>
    <r>
      <rPr>
        <b/>
        <sz val="12"/>
        <color rgb="FF800080"/>
        <rFont val="宋体"/>
        <family val="3"/>
        <charset val="134"/>
      </rPr>
      <t>枪托</t>
    </r>
  </si>
  <si>
    <r>
      <t>MI MP5</t>
    </r>
    <r>
      <rPr>
        <b/>
        <sz val="12"/>
        <color rgb="FF800080"/>
        <rFont val="宋体"/>
        <family val="3"/>
        <charset val="134"/>
      </rPr>
      <t>护木</t>
    </r>
  </si>
  <si>
    <r>
      <t>MI MP5 M</t>
    </r>
    <r>
      <rPr>
        <b/>
        <sz val="12"/>
        <color rgb="FF800080"/>
        <rFont val="宋体"/>
        <family val="3"/>
        <charset val="134"/>
      </rPr>
      <t>导轨</t>
    </r>
  </si>
  <si>
    <r>
      <t>MP5A5</t>
    </r>
    <r>
      <rPr>
        <b/>
        <sz val="12"/>
        <color rgb="FF800080"/>
        <rFont val="宋体"/>
        <family val="3"/>
        <charset val="134"/>
      </rPr>
      <t>护木</t>
    </r>
  </si>
  <si>
    <r>
      <t>MP5</t>
    </r>
    <r>
      <rPr>
        <b/>
        <sz val="12"/>
        <color rgb="FF800080"/>
        <rFont val="宋体"/>
        <family val="3"/>
        <charset val="134"/>
      </rPr>
      <t>霍格握把</t>
    </r>
  </si>
  <si>
    <r>
      <t>MP5A3</t>
    </r>
    <r>
      <rPr>
        <b/>
        <sz val="12"/>
        <color rgb="FF800080"/>
        <rFont val="宋体"/>
        <family val="3"/>
        <charset val="134"/>
      </rPr>
      <t>枪托</t>
    </r>
  </si>
  <si>
    <r>
      <t>MP5A4</t>
    </r>
    <r>
      <rPr>
        <b/>
        <sz val="12"/>
        <color rgb="FF800080"/>
        <rFont val="宋体"/>
        <family val="3"/>
        <charset val="134"/>
      </rPr>
      <t>枪托</t>
    </r>
  </si>
  <si>
    <r>
      <t>P90</t>
    </r>
    <r>
      <rPr>
        <b/>
        <sz val="12"/>
        <color rgb="FF800080"/>
        <rFont val="宋体"/>
        <family val="3"/>
        <charset val="134"/>
      </rPr>
      <t>终结者转换套件</t>
    </r>
  </si>
  <si>
    <r>
      <t>P90</t>
    </r>
    <r>
      <rPr>
        <b/>
        <sz val="12"/>
        <color rgb="FF800080"/>
        <rFont val="宋体"/>
        <family val="3"/>
        <charset val="134"/>
      </rPr>
      <t>原装套件</t>
    </r>
  </si>
  <si>
    <r>
      <t>P90</t>
    </r>
    <r>
      <rPr>
        <b/>
        <sz val="12"/>
        <color rgb="FF800080"/>
        <rFont val="宋体"/>
        <family val="3"/>
        <charset val="134"/>
      </rPr>
      <t>剑鱼套件</t>
    </r>
  </si>
  <si>
    <r>
      <t>MAC-10</t>
    </r>
    <r>
      <rPr>
        <b/>
        <sz val="12"/>
        <color rgb="FF800080"/>
        <rFont val="宋体"/>
        <family val="3"/>
        <charset val="134"/>
      </rPr>
      <t>原装枪托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</si>
  <si>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</si>
  <si>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</si>
  <si>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M16</t>
    </r>
    <r>
      <rPr>
        <b/>
        <sz val="12"/>
        <color rgb="FF800080"/>
        <rFont val="宋体"/>
        <family val="3"/>
        <charset val="134"/>
      </rPr>
      <t>护木</t>
    </r>
  </si>
  <si>
    <r>
      <t>M16A4</t>
    </r>
    <r>
      <rPr>
        <b/>
        <sz val="12"/>
        <color rgb="FF800080"/>
        <rFont val="宋体"/>
        <family val="3"/>
        <charset val="134"/>
      </rPr>
      <t>四轨护木</t>
    </r>
  </si>
  <si>
    <r>
      <t>M4</t>
    </r>
    <r>
      <rPr>
        <b/>
        <sz val="12"/>
        <color rgb="FF800080"/>
        <rFont val="宋体"/>
        <family val="3"/>
        <charset val="134"/>
      </rPr>
      <t>握把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</si>
  <si>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</si>
  <si>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</si>
  <si>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M4</t>
    </r>
    <r>
      <rPr>
        <b/>
        <sz val="12"/>
        <color rgb="FF800080"/>
        <rFont val="宋体"/>
        <family val="3"/>
        <charset val="134"/>
      </rPr>
      <t>原装护木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</si>
  <si>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</si>
  <si>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</si>
  <si>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卡宾护木</t>
    </r>
  </si>
  <si>
    <r>
      <t>M4</t>
    </r>
    <r>
      <rPr>
        <b/>
        <sz val="12"/>
        <color rgb="FF800080"/>
        <rFont val="宋体"/>
        <family val="3"/>
        <charset val="134"/>
      </rPr>
      <t>接收者</t>
    </r>
  </si>
  <si>
    <r>
      <t>美国军用标准枪托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</si>
  <si>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</si>
  <si>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</si>
  <si>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</si>
  <si>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</si>
  <si>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</si>
  <si>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</si>
  <si>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</si>
  <si>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</si>
  <si>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</si>
  <si>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</si>
  <si>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</si>
  <si>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</si>
  <si>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</si>
  <si>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</si>
  <si>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</si>
  <si>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</si>
  <si>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</si>
  <si>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带棕黄色涂装</t>
    </r>
  </si>
  <si>
    <r>
      <t>ACR</t>
    </r>
    <r>
      <rPr>
        <b/>
        <sz val="12"/>
        <color rgb="FF800080"/>
        <rFont val="宋体"/>
        <family val="3"/>
        <charset val="134"/>
      </rPr>
      <t>精细枪托</t>
    </r>
  </si>
  <si>
    <r>
      <t>ACR</t>
    </r>
    <r>
      <rPr>
        <b/>
        <sz val="12"/>
        <color rgb="FF800080"/>
        <rFont val="宋体"/>
        <family val="3"/>
        <charset val="134"/>
      </rPr>
      <t>个人防卫武器枪托</t>
    </r>
  </si>
  <si>
    <r>
      <t>AK-47</t>
    </r>
    <r>
      <rPr>
        <b/>
        <sz val="12"/>
        <color rgb="FF800080"/>
        <rFont val="宋体"/>
        <family val="3"/>
        <charset val="134"/>
      </rPr>
      <t>握把</t>
    </r>
  </si>
  <si>
    <r>
      <t>AK-47</t>
    </r>
    <r>
      <rPr>
        <b/>
        <sz val="12"/>
        <color rgb="FF800080"/>
        <rFont val="宋体"/>
        <family val="3"/>
        <charset val="134"/>
      </rPr>
      <t>枪托</t>
    </r>
  </si>
  <si>
    <r>
      <t>AK-47</t>
    </r>
    <r>
      <rPr>
        <b/>
        <sz val="12"/>
        <color rgb="FF800080"/>
        <rFont val="宋体"/>
        <family val="3"/>
        <charset val="134"/>
      </rPr>
      <t>护木</t>
    </r>
  </si>
  <si>
    <r>
      <t>AK-47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</si>
  <si>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人体工学握把</t>
    </r>
  </si>
  <si>
    <r>
      <t>AK-101</t>
    </r>
    <r>
      <rPr>
        <b/>
        <sz val="12"/>
        <color rgb="FF800080"/>
        <rFont val="宋体"/>
        <family val="3"/>
        <charset val="134"/>
      </rPr>
      <t>握把</t>
    </r>
  </si>
  <si>
    <r>
      <t>AK-101</t>
    </r>
    <r>
      <rPr>
        <b/>
        <sz val="12"/>
        <color rgb="FF800080"/>
        <rFont val="宋体"/>
        <family val="3"/>
        <charset val="134"/>
      </rPr>
      <t>枪托</t>
    </r>
  </si>
  <si>
    <r>
      <t>AK-101</t>
    </r>
    <r>
      <rPr>
        <b/>
        <sz val="12"/>
        <color rgb="FF800080"/>
        <rFont val="宋体"/>
        <family val="3"/>
        <charset val="134"/>
      </rPr>
      <t>护木</t>
    </r>
  </si>
  <si>
    <r>
      <t>AK-101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</si>
  <si>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前置瞄具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</si>
  <si>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</si>
  <si>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</si>
  <si>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AUG-A1</t>
    </r>
    <r>
      <rPr>
        <b/>
        <sz val="12"/>
        <color rgb="FF800080"/>
        <rFont val="宋体"/>
        <family val="3"/>
        <charset val="134"/>
      </rPr>
      <t>转换套件</t>
    </r>
  </si>
  <si>
    <r>
      <t>AUG-A2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</si>
  <si>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</si>
  <si>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拓展护木</t>
    </r>
  </si>
  <si>
    <r>
      <t>M1014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</si>
  <si>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泵动护木</t>
    </r>
  </si>
  <si>
    <r>
      <t>R870</t>
    </r>
    <r>
      <rPr>
        <b/>
        <sz val="12"/>
        <color rgb="FF800080"/>
        <rFont val="宋体"/>
        <family val="3"/>
        <charset val="134"/>
      </rPr>
      <t>马盖普泵动护木</t>
    </r>
  </si>
  <si>
    <r>
      <t>R870</t>
    </r>
    <r>
      <rPr>
        <b/>
        <sz val="12"/>
        <color rgb="FF800080"/>
        <rFont val="宋体"/>
        <family val="3"/>
        <charset val="134"/>
      </rPr>
      <t>警用马格南泵动护木</t>
    </r>
  </si>
  <si>
    <r>
      <t>R870 FAB</t>
    </r>
    <r>
      <rPr>
        <b/>
        <sz val="12"/>
        <color rgb="FF800080"/>
        <rFont val="宋体"/>
        <family val="3"/>
        <charset val="134"/>
      </rPr>
      <t>泵动防护护木</t>
    </r>
  </si>
  <si>
    <r>
      <t>R870</t>
    </r>
    <r>
      <rPr>
        <b/>
        <sz val="12"/>
        <color rgb="FF800080"/>
        <rFont val="宋体"/>
        <family val="3"/>
        <charset val="134"/>
      </rPr>
      <t>木质枪托</t>
    </r>
  </si>
  <si>
    <r>
      <t>R870</t>
    </r>
    <r>
      <rPr>
        <b/>
        <sz val="12"/>
        <color rgb="FF800080"/>
        <rFont val="宋体"/>
        <family val="3"/>
        <charset val="134"/>
      </rPr>
      <t>警用马格南枪托</t>
    </r>
  </si>
  <si>
    <r>
      <t>R870</t>
    </r>
    <r>
      <rPr>
        <b/>
        <sz val="12"/>
        <color rgb="FF800080"/>
        <rFont val="宋体"/>
        <family val="3"/>
        <charset val="134"/>
      </rPr>
      <t>美国军用标准枪托</t>
    </r>
  </si>
  <si>
    <r>
      <t>R870 HK-416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</si>
  <si>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锯形握把</t>
    </r>
    <r>
      <rPr>
        <b/>
        <sz val="12"/>
        <color rgb="FF800080"/>
        <rFont val="Segoe UI"/>
        <family val="2"/>
      </rPr>
      <t>/</t>
    </r>
    <r>
      <rPr>
        <b/>
        <sz val="12"/>
        <color rgb="FF800080"/>
        <rFont val="宋体"/>
        <family val="3"/>
        <charset val="134"/>
      </rPr>
      <t>锯形枪托</t>
    </r>
  </si>
  <si>
    <r>
      <t>R870</t>
    </r>
    <r>
      <rPr>
        <b/>
        <sz val="12"/>
        <color rgb="FF800080"/>
        <rFont val="宋体"/>
        <family val="3"/>
        <charset val="134"/>
      </rPr>
      <t>枪管</t>
    </r>
  </si>
  <si>
    <r>
      <t>R870</t>
    </r>
    <r>
      <rPr>
        <b/>
        <sz val="12"/>
        <color rgb="FF800080"/>
        <rFont val="宋体"/>
        <family val="3"/>
        <charset val="134"/>
      </rPr>
      <t>警用马格南枪管</t>
    </r>
  </si>
  <si>
    <r>
      <t>R870</t>
    </r>
    <r>
      <rPr>
        <b/>
        <sz val="12"/>
        <color rgb="FF800080"/>
        <rFont val="宋体"/>
        <family val="3"/>
        <charset val="134"/>
      </rPr>
      <t>锯形枪管</t>
    </r>
  </si>
  <si>
    <r>
      <t>格洛克</t>
    </r>
    <r>
      <rPr>
        <b/>
        <sz val="12"/>
        <color rgb="FF800080"/>
        <rFont val="Segoe UI"/>
        <family val="2"/>
      </rPr>
      <t>18C DRS-HS</t>
    </r>
    <r>
      <rPr>
        <b/>
        <sz val="12"/>
        <color rgb="FF800080"/>
        <rFont val="宋体"/>
        <family val="3"/>
        <charset val="134"/>
      </rPr>
      <t>枪托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</si>
  <si>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</si>
  <si>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</si>
  <si>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枪身</t>
    </r>
  </si>
  <si>
    <r>
      <t>格洛克霍格枪托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</si>
  <si>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</si>
  <si>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</si>
  <si>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</si>
  <si>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</si>
  <si>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黄褐色涂装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</si>
  <si>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马格南枪身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</si>
  <si>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马格南滑膛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</si>
  <si>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枪身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</si>
  <si>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滑膛</t>
    </r>
  </si>
  <si>
    <r>
      <t>沙漠之鹰枪身</t>
    </r>
    <r>
      <rPr>
        <b/>
        <sz val="12"/>
        <color rgb="FF800080"/>
        <rFont val="Segoe UI"/>
        <family val="2"/>
      </rPr>
      <t>(</t>
    </r>
    <r>
      <rPr>
        <b/>
        <sz val="12"/>
        <color rgb="FF800080"/>
        <rFont val="宋体"/>
        <family val="3"/>
        <charset val="134"/>
      </rPr>
      <t>延长枪口</t>
    </r>
    <r>
      <rPr>
        <b/>
        <sz val="12"/>
        <color rgb="FF800080"/>
        <rFont val="Segoe UI"/>
        <family val="2"/>
      </rPr>
      <t>)</t>
    </r>
  </si>
  <si>
    <t>被同化的熊</t>
    <phoneticPr fontId="1" type="noConversion"/>
  </si>
  <si>
    <t>被同化的牛</t>
    <phoneticPr fontId="1" type="noConversion"/>
  </si>
  <si>
    <t>被同化的马</t>
    <phoneticPr fontId="1" type="noConversion"/>
  </si>
  <si>
    <t>被同化的猪</t>
    <phoneticPr fontId="1" type="noConversion"/>
  </si>
  <si>
    <t>被同化的羊</t>
    <phoneticPr fontId="1" type="noConversion"/>
  </si>
  <si>
    <t>被同化的狼</t>
    <phoneticPr fontId="1" type="noConversion"/>
  </si>
  <si>
    <t>srparasites:sim_bear</t>
    <phoneticPr fontId="1" type="noConversion"/>
  </si>
  <si>
    <t>srparasites:sim_cow</t>
    <phoneticPr fontId="1" type="noConversion"/>
  </si>
  <si>
    <t>srparasites:sim_horse</t>
    <phoneticPr fontId="1" type="noConversion"/>
  </si>
  <si>
    <t>srparasites:sim_pig</t>
    <phoneticPr fontId="1" type="noConversion"/>
  </si>
  <si>
    <t>srparasites:sim_sheep</t>
    <phoneticPr fontId="1" type="noConversion"/>
  </si>
  <si>
    <t>srparasites:sim_wolf</t>
    <phoneticPr fontId="1" type="noConversion"/>
  </si>
  <si>
    <t>终结者</t>
  </si>
  <si>
    <t>60-80</t>
    <phoneticPr fontId="1" type="noConversion"/>
  </si>
  <si>
    <t>45-60</t>
    <phoneticPr fontId="1" type="noConversion"/>
  </si>
  <si>
    <t>30-45</t>
    <phoneticPr fontId="1" type="noConversion"/>
  </si>
  <si>
    <t>0-10</t>
    <phoneticPr fontId="1" type="noConversion"/>
  </si>
  <si>
    <t>10-30</t>
    <phoneticPr fontId="1" type="noConversion"/>
  </si>
  <si>
    <t>普通弹夹-容量</t>
    <phoneticPr fontId="1" type="noConversion"/>
  </si>
  <si>
    <t>聚合物材料-容量</t>
    <phoneticPr fontId="1" type="noConversion"/>
  </si>
  <si>
    <t>代码</t>
    <phoneticPr fontId="1" type="noConversion"/>
  </si>
  <si>
    <t>护甲值</t>
    <phoneticPr fontId="1" type="noConversion"/>
  </si>
  <si>
    <t>护甲韧性</t>
    <phoneticPr fontId="1" type="noConversion"/>
  </si>
  <si>
    <t>美国海军陆战队头盔</t>
    <phoneticPr fontId="1" type="noConversion"/>
  </si>
  <si>
    <t>美国海军陆战队作战服</t>
    <phoneticPr fontId="1" type="noConversion"/>
  </si>
  <si>
    <t>美国海军陆战队作战靴</t>
    <phoneticPr fontId="1" type="noConversion"/>
  </si>
  <si>
    <t>新加州共和国军头盔</t>
    <phoneticPr fontId="1" type="noConversion"/>
  </si>
  <si>
    <t>新加州共和国军作战服</t>
    <phoneticPr fontId="1" type="noConversion"/>
  </si>
  <si>
    <t>新加州共和国军作战靴</t>
    <phoneticPr fontId="1" type="noConversion"/>
  </si>
  <si>
    <t>mw:Juggernaut_helmet</t>
  </si>
  <si>
    <t>mw:Juggernaut_chest</t>
  </si>
  <si>
    <t>mw:Juggernaut_boots</t>
  </si>
  <si>
    <t>mw:marine_helmet</t>
  </si>
  <si>
    <t>mw:marine_chest</t>
  </si>
  <si>
    <t>mw:marine_boots</t>
  </si>
  <si>
    <t>mw:ncr_helmet</t>
  </si>
  <si>
    <t>mw:ncr_chest</t>
  </si>
  <si>
    <t>mw:ncr_boots</t>
  </si>
  <si>
    <t>mw:t60_chest</t>
  </si>
  <si>
    <t>护甲总值</t>
    <phoneticPr fontId="1" type="noConversion"/>
  </si>
  <si>
    <t>耐久值</t>
    <phoneticPr fontId="1" type="noConversion"/>
  </si>
  <si>
    <t>mw:Swat_helmet</t>
  </si>
  <si>
    <t>mw:Swat_chest</t>
  </si>
  <si>
    <t>mw:Swat_boots</t>
  </si>
  <si>
    <t>mw:Spec_Ops_helmet</t>
  </si>
  <si>
    <t>mw:Spec_Ops_chest</t>
  </si>
  <si>
    <t>mw:Spec_Ops_boots</t>
  </si>
  <si>
    <t>mw:Umbrella_helmet</t>
  </si>
  <si>
    <t>mw:Umbrella_chest</t>
  </si>
  <si>
    <t>mw:Umbrella_boots</t>
  </si>
  <si>
    <t>mw:mkvi_main_helmet</t>
    <phoneticPr fontId="1" type="noConversion"/>
  </si>
  <si>
    <t>mw:mkvi_main_chest</t>
    <phoneticPr fontId="1" type="noConversion"/>
  </si>
  <si>
    <t>mw:mkvi_main_boots</t>
    <phoneticPr fontId="1" type="noConversion"/>
  </si>
  <si>
    <t>mw:t60_helmet</t>
    <phoneticPr fontId="1" type="noConversion"/>
  </si>
  <si>
    <t>mw:t60_boots</t>
    <phoneticPr fontId="1" type="noConversion"/>
  </si>
  <si>
    <t>（四种颜色）斯巴达装甲</t>
    <phoneticPr fontId="1" type="noConversion"/>
  </si>
  <si>
    <t>（四种颜色）斯巴达靴子</t>
    <phoneticPr fontId="1" type="noConversion"/>
  </si>
  <si>
    <t>（四种颜色）斯巴达头盔</t>
    <phoneticPr fontId="1" type="noConversion"/>
  </si>
  <si>
    <t>伤害（综合数值）</t>
    <phoneticPr fontId="1" type="noConversion"/>
  </si>
  <si>
    <t>射速</t>
    <phoneticPr fontId="1" type="noConversion"/>
  </si>
  <si>
    <t>价格</t>
    <phoneticPr fontId="1" type="noConversion"/>
  </si>
  <si>
    <t>新价格</t>
    <phoneticPr fontId="1" type="noConversion"/>
  </si>
  <si>
    <t>自定义性</t>
    <phoneticPr fontId="1" type="noConversion"/>
  </si>
  <si>
    <t>GL-06</t>
    <phoneticPr fontId="1" type="noConversion"/>
  </si>
  <si>
    <t>M79-GL</t>
    <phoneticPr fontId="1" type="noConversion"/>
  </si>
  <si>
    <t>M249</t>
    <phoneticPr fontId="1" type="noConversion"/>
  </si>
  <si>
    <t>MG-42</t>
    <phoneticPr fontId="1" type="noConversion"/>
  </si>
  <si>
    <t>DP-28</t>
    <phoneticPr fontId="1" type="noConversion"/>
  </si>
  <si>
    <t>枪械类型基础价值</t>
    <phoneticPr fontId="1" type="noConversion"/>
  </si>
  <si>
    <t>类型</t>
    <phoneticPr fontId="1" type="noConversion"/>
  </si>
  <si>
    <t>添加版本</t>
    <phoneticPr fontId="1" type="noConversion"/>
  </si>
  <si>
    <t>1.0.0</t>
  </si>
  <si>
    <t>每种类型武器采用不同计算公式，保证基准价格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</si>
</sst>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8" tint="-0.249977111117893"/>
      <name val="等线"/>
      <family val="2"/>
      <scheme val="minor"/>
    </font>
    <font>
      <sz val="11"/>
      <color rgb="FFFF99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b/>
      <sz val="11"/>
      <color theme="7" tint="-0.249977111117893"/>
      <name val="等线"/>
      <family val="3"/>
      <charset val="134"/>
      <scheme val="minor"/>
    </font>
    <font>
      <sz val="12"/>
      <color rgb="FF3B454E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微软雅黑"/>
      <family val="2"/>
      <charset val="134"/>
    </font>
    <font>
      <b/>
      <sz val="12"/>
      <color theme="9" tint="-0.249977111117893"/>
      <name val="Segoe UI"/>
      <family val="2"/>
    </font>
    <font>
      <b/>
      <sz val="12"/>
      <color rgb="FF0070C0"/>
      <name val="微软雅黑"/>
      <family val="2"/>
      <charset val="134"/>
    </font>
    <font>
      <b/>
      <sz val="12"/>
      <color rgb="FFFFFF00"/>
      <name val="Segoe UI"/>
      <family val="2"/>
    </font>
    <font>
      <b/>
      <sz val="12"/>
      <color rgb="FF5A2781"/>
      <name val="Segoe UI"/>
      <family val="2"/>
    </font>
    <font>
      <b/>
      <sz val="12"/>
      <color rgb="FF00B0F0"/>
      <name val="Segoe UI"/>
      <family val="2"/>
    </font>
    <font>
      <b/>
      <sz val="12"/>
      <color rgb="FF00B0F0"/>
      <name val="微软雅黑"/>
      <family val="2"/>
      <charset val="134"/>
    </font>
    <font>
      <b/>
      <sz val="12"/>
      <color rgb="FFC00000"/>
      <name val="Segoe UI"/>
      <family val="2"/>
    </font>
    <font>
      <b/>
      <sz val="12"/>
      <color rgb="FFC00000"/>
      <name val="微软雅黑"/>
      <family val="2"/>
      <charset val="134"/>
    </font>
    <font>
      <b/>
      <sz val="12"/>
      <color rgb="FF800080"/>
      <name val="Segoe UI"/>
      <family val="2"/>
    </font>
    <font>
      <b/>
      <sz val="12"/>
      <color rgb="FF80008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0080"/>
      <color rgb="FF5A2781"/>
      <color rgb="FF3B454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308-1874-466E-8066-8FC966B0E22E}">
  <dimension ref="A1:BR95"/>
  <sheetViews>
    <sheetView workbookViewId="0">
      <selection activeCell="A13" sqref="A13:C19"/>
    </sheetView>
  </sheetViews>
  <sheetFormatPr defaultRowHeight="14.25" x14ac:dyDescent="0.2"/>
  <cols>
    <col min="1" max="1" width="26" style="1" bestFit="1" customWidth="1"/>
    <col min="2" max="2" width="7.375" style="1" bestFit="1" customWidth="1"/>
    <col min="3" max="3" width="17.125" style="1" bestFit="1" customWidth="1"/>
    <col min="4" max="5" width="5.25" style="1" bestFit="1" customWidth="1"/>
    <col min="6" max="7" width="9" style="1"/>
    <col min="8" max="8" width="32" style="1" bestFit="1" customWidth="1"/>
    <col min="9" max="9" width="7.375" style="1" bestFit="1" customWidth="1"/>
    <col min="10" max="12" width="5.25" style="1" bestFit="1" customWidth="1"/>
    <col min="13" max="13" width="9" style="1"/>
    <col min="14" max="14" width="18.625" style="1" bestFit="1" customWidth="1"/>
    <col min="15" max="15" width="6.25" style="1" bestFit="1" customWidth="1"/>
    <col min="16" max="18" width="5.25" style="1" bestFit="1" customWidth="1"/>
    <col min="19" max="16384" width="9" style="1"/>
  </cols>
  <sheetData>
    <row r="1" spans="1:18" x14ac:dyDescent="0.2">
      <c r="A1" s="42" t="s">
        <v>341</v>
      </c>
      <c r="B1" s="42" t="s">
        <v>10</v>
      </c>
      <c r="C1" s="42" t="s">
        <v>359</v>
      </c>
      <c r="D1" s="42" t="s">
        <v>342</v>
      </c>
      <c r="E1" s="42" t="s">
        <v>343</v>
      </c>
      <c r="H1" s="42" t="s">
        <v>341</v>
      </c>
      <c r="I1" s="42" t="s">
        <v>10</v>
      </c>
      <c r="J1" s="42" t="s">
        <v>359</v>
      </c>
      <c r="K1" s="42" t="s">
        <v>342</v>
      </c>
      <c r="L1" s="42" t="s">
        <v>343</v>
      </c>
      <c r="N1" s="42" t="s">
        <v>341</v>
      </c>
      <c r="O1" s="42" t="s">
        <v>10</v>
      </c>
      <c r="P1" s="42" t="s">
        <v>359</v>
      </c>
      <c r="Q1" s="42" t="s">
        <v>342</v>
      </c>
      <c r="R1" s="42" t="s">
        <v>343</v>
      </c>
    </row>
    <row r="2" spans="1:18" ht="18" x14ac:dyDescent="0.2">
      <c r="A2" s="41" t="s">
        <v>344</v>
      </c>
      <c r="B2" s="41">
        <v>1</v>
      </c>
      <c r="D2" s="41">
        <v>1</v>
      </c>
      <c r="E2" s="41">
        <v>1</v>
      </c>
      <c r="H2" s="48" t="s">
        <v>390</v>
      </c>
      <c r="I2" s="41">
        <v>4000</v>
      </c>
      <c r="N2" s="49" t="s">
        <v>418</v>
      </c>
      <c r="O2" s="41">
        <v>1000</v>
      </c>
      <c r="P2" s="41"/>
    </row>
    <row r="3" spans="1:18" ht="18" x14ac:dyDescent="0.2">
      <c r="A3" s="41" t="s">
        <v>345</v>
      </c>
      <c r="B3" s="41">
        <v>8</v>
      </c>
      <c r="D3" s="41">
        <v>9</v>
      </c>
      <c r="E3" s="41">
        <v>7</v>
      </c>
      <c r="H3" s="48" t="s">
        <v>391</v>
      </c>
      <c r="I3" s="41">
        <v>5000</v>
      </c>
      <c r="N3" s="49" t="s">
        <v>419</v>
      </c>
      <c r="O3" s="41">
        <v>1000</v>
      </c>
      <c r="P3" s="45"/>
    </row>
    <row r="4" spans="1:18" ht="18" x14ac:dyDescent="0.2">
      <c r="A4" s="41" t="s">
        <v>346</v>
      </c>
      <c r="B4" s="41">
        <v>64</v>
      </c>
      <c r="D4" s="41">
        <v>72</v>
      </c>
      <c r="E4" s="41">
        <v>56</v>
      </c>
      <c r="H4" s="48" t="s">
        <v>392</v>
      </c>
      <c r="I4" s="41">
        <v>5000</v>
      </c>
      <c r="N4" s="49" t="s">
        <v>420</v>
      </c>
      <c r="O4" s="41">
        <v>1000</v>
      </c>
      <c r="P4" s="45"/>
    </row>
    <row r="5" spans="1:18" ht="18" x14ac:dyDescent="0.2">
      <c r="A5" s="41" t="s">
        <v>347</v>
      </c>
      <c r="B5" s="41">
        <v>20</v>
      </c>
      <c r="D5" s="41">
        <v>30</v>
      </c>
      <c r="E5" s="41">
        <v>10</v>
      </c>
      <c r="H5" s="48" t="s">
        <v>393</v>
      </c>
      <c r="I5" s="41">
        <v>6000</v>
      </c>
      <c r="N5" s="49" t="s">
        <v>421</v>
      </c>
      <c r="O5" s="41">
        <v>400</v>
      </c>
      <c r="P5" s="45"/>
    </row>
    <row r="6" spans="1:18" ht="18" x14ac:dyDescent="0.2">
      <c r="A6" s="41" t="s">
        <v>348</v>
      </c>
      <c r="B6" s="41">
        <v>200</v>
      </c>
      <c r="D6" s="41">
        <v>400</v>
      </c>
      <c r="E6" s="41">
        <v>100</v>
      </c>
      <c r="H6" s="48" t="s">
        <v>394</v>
      </c>
      <c r="I6" s="41">
        <v>8000</v>
      </c>
      <c r="N6" s="49" t="s">
        <v>422</v>
      </c>
      <c r="O6" s="41">
        <v>400</v>
      </c>
      <c r="P6" s="45"/>
    </row>
    <row r="7" spans="1:18" ht="18" x14ac:dyDescent="0.2">
      <c r="A7" s="41" t="s">
        <v>349</v>
      </c>
      <c r="B7" s="41">
        <v>400</v>
      </c>
      <c r="D7" s="41">
        <v>800</v>
      </c>
      <c r="E7" s="41">
        <v>200</v>
      </c>
      <c r="H7" s="48" t="s">
        <v>395</v>
      </c>
      <c r="I7" s="41">
        <v>10000</v>
      </c>
      <c r="N7" s="49" t="s">
        <v>423</v>
      </c>
      <c r="O7" s="41">
        <v>400</v>
      </c>
      <c r="P7" s="45"/>
    </row>
    <row r="8" spans="1:18" ht="18" x14ac:dyDescent="0.2">
      <c r="A8" s="41" t="s">
        <v>350</v>
      </c>
      <c r="B8" s="41">
        <v>300</v>
      </c>
      <c r="D8" s="41">
        <v>350</v>
      </c>
      <c r="E8" s="41">
        <v>250</v>
      </c>
      <c r="H8" s="48" t="s">
        <v>396</v>
      </c>
      <c r="I8" s="41">
        <v>14000</v>
      </c>
      <c r="N8" s="49" t="s">
        <v>424</v>
      </c>
      <c r="O8" s="41">
        <v>400</v>
      </c>
      <c r="P8" s="45"/>
    </row>
    <row r="9" spans="1:18" ht="18" x14ac:dyDescent="0.2">
      <c r="A9" s="50" t="s">
        <v>351</v>
      </c>
      <c r="B9" s="41">
        <v>4500</v>
      </c>
      <c r="C9" s="41" t="s">
        <v>352</v>
      </c>
      <c r="H9" s="48" t="s">
        <v>397</v>
      </c>
      <c r="I9" s="41">
        <v>12000</v>
      </c>
      <c r="N9" s="49" t="s">
        <v>425</v>
      </c>
      <c r="O9" s="41">
        <v>400</v>
      </c>
      <c r="P9" s="45"/>
    </row>
    <row r="10" spans="1:18" ht="18" x14ac:dyDescent="0.2">
      <c r="A10" s="50" t="s">
        <v>353</v>
      </c>
      <c r="B10" s="41">
        <v>700</v>
      </c>
      <c r="C10" s="41" t="s">
        <v>352</v>
      </c>
      <c r="H10" s="48" t="s">
        <v>398</v>
      </c>
      <c r="I10" s="41">
        <v>16000</v>
      </c>
      <c r="N10" s="49" t="s">
        <v>426</v>
      </c>
      <c r="O10" s="41">
        <v>400</v>
      </c>
      <c r="P10" s="45"/>
    </row>
    <row r="11" spans="1:18" ht="18" x14ac:dyDescent="0.2">
      <c r="A11" s="50" t="s">
        <v>354</v>
      </c>
      <c r="B11" s="41">
        <v>1500</v>
      </c>
      <c r="C11" s="41" t="s">
        <v>352</v>
      </c>
      <c r="H11" s="48" t="s">
        <v>399</v>
      </c>
      <c r="I11" s="41">
        <v>17000</v>
      </c>
      <c r="N11" s="49" t="s">
        <v>427</v>
      </c>
      <c r="O11" s="41">
        <v>1400</v>
      </c>
      <c r="P11" s="45"/>
    </row>
    <row r="12" spans="1:18" ht="18" x14ac:dyDescent="0.2">
      <c r="A12" s="50" t="s">
        <v>355</v>
      </c>
      <c r="B12" s="41">
        <v>500</v>
      </c>
      <c r="C12" s="41" t="s">
        <v>352</v>
      </c>
      <c r="H12" s="48" t="s">
        <v>400</v>
      </c>
      <c r="I12" s="41">
        <v>17500</v>
      </c>
      <c r="N12" s="49" t="s">
        <v>428</v>
      </c>
      <c r="O12" s="41">
        <v>1400</v>
      </c>
      <c r="P12" s="45"/>
    </row>
    <row r="13" spans="1:18" ht="18" x14ac:dyDescent="0.2">
      <c r="H13" s="48" t="s">
        <v>401</v>
      </c>
      <c r="I13" s="41">
        <v>18000</v>
      </c>
      <c r="N13" s="49" t="s">
        <v>429</v>
      </c>
      <c r="O13" s="41">
        <v>1200</v>
      </c>
      <c r="P13" s="45"/>
    </row>
    <row r="14" spans="1:18" ht="18" x14ac:dyDescent="0.2">
      <c r="H14" s="48" t="s">
        <v>402</v>
      </c>
      <c r="I14" s="41">
        <v>18000</v>
      </c>
      <c r="N14" s="49" t="s">
        <v>430</v>
      </c>
      <c r="O14" s="41">
        <v>1000</v>
      </c>
      <c r="P14" s="45"/>
    </row>
    <row r="15" spans="1:18" ht="18" x14ac:dyDescent="0.2">
      <c r="H15" s="51" t="s">
        <v>403</v>
      </c>
      <c r="I15" s="51">
        <v>3000</v>
      </c>
      <c r="N15" s="49" t="s">
        <v>431</v>
      </c>
      <c r="O15" s="41">
        <v>800</v>
      </c>
      <c r="P15" s="45"/>
    </row>
    <row r="16" spans="1:18" ht="18" x14ac:dyDescent="0.2">
      <c r="H16" s="51" t="s">
        <v>404</v>
      </c>
      <c r="I16" s="51">
        <v>3000</v>
      </c>
      <c r="N16" s="49" t="s">
        <v>432</v>
      </c>
      <c r="O16" s="41">
        <v>1000</v>
      </c>
      <c r="P16" s="45"/>
    </row>
    <row r="17" spans="8:16" ht="18" x14ac:dyDescent="0.2">
      <c r="H17" s="51" t="s">
        <v>405</v>
      </c>
      <c r="I17" s="51">
        <v>3000</v>
      </c>
      <c r="N17" s="49" t="s">
        <v>433</v>
      </c>
      <c r="O17" s="41">
        <v>400</v>
      </c>
      <c r="P17" s="45"/>
    </row>
    <row r="18" spans="8:16" ht="18" x14ac:dyDescent="0.2">
      <c r="H18" s="51" t="s">
        <v>406</v>
      </c>
      <c r="I18" s="51">
        <v>3000</v>
      </c>
      <c r="N18" s="49" t="s">
        <v>434</v>
      </c>
      <c r="O18" s="41">
        <v>400</v>
      </c>
      <c r="P18" s="45"/>
    </row>
    <row r="19" spans="8:16" ht="18" x14ac:dyDescent="0.2">
      <c r="H19" s="51" t="s">
        <v>407</v>
      </c>
      <c r="I19" s="51">
        <v>3000</v>
      </c>
      <c r="N19" s="49" t="s">
        <v>435</v>
      </c>
      <c r="O19" s="41">
        <v>400</v>
      </c>
      <c r="P19" s="45"/>
    </row>
    <row r="20" spans="8:16" ht="17.25" x14ac:dyDescent="0.2">
      <c r="H20" s="51" t="s">
        <v>408</v>
      </c>
      <c r="I20" s="51">
        <v>3000</v>
      </c>
      <c r="P20" s="45"/>
    </row>
    <row r="21" spans="8:16" ht="17.25" x14ac:dyDescent="0.2">
      <c r="H21" s="51" t="s">
        <v>409</v>
      </c>
      <c r="I21" s="51">
        <v>3000</v>
      </c>
    </row>
    <row r="22" spans="8:16" ht="17.25" x14ac:dyDescent="0.2">
      <c r="H22" s="51" t="s">
        <v>410</v>
      </c>
      <c r="I22" s="51">
        <v>3000</v>
      </c>
    </row>
    <row r="23" spans="8:16" ht="17.25" x14ac:dyDescent="0.2">
      <c r="H23" s="51" t="s">
        <v>411</v>
      </c>
      <c r="I23" s="51">
        <v>3000</v>
      </c>
    </row>
    <row r="24" spans="8:16" ht="17.25" x14ac:dyDescent="0.2">
      <c r="H24" s="51" t="s">
        <v>412</v>
      </c>
      <c r="I24" s="51">
        <v>3000</v>
      </c>
    </row>
    <row r="25" spans="8:16" ht="17.25" x14ac:dyDescent="0.2">
      <c r="H25" s="51" t="s">
        <v>413</v>
      </c>
      <c r="I25" s="51">
        <v>3000</v>
      </c>
    </row>
    <row r="26" spans="8:16" ht="17.25" x14ac:dyDescent="0.2">
      <c r="H26" s="51" t="s">
        <v>414</v>
      </c>
      <c r="I26" s="51">
        <v>3000</v>
      </c>
    </row>
    <row r="27" spans="8:16" ht="17.25" x14ac:dyDescent="0.2">
      <c r="H27" s="51" t="s">
        <v>415</v>
      </c>
      <c r="I27" s="51">
        <v>3000</v>
      </c>
    </row>
    <row r="28" spans="8:16" ht="17.25" x14ac:dyDescent="0.2">
      <c r="H28" s="51" t="s">
        <v>416</v>
      </c>
      <c r="I28" s="51">
        <v>3000</v>
      </c>
    </row>
    <row r="29" spans="8:16" ht="17.25" x14ac:dyDescent="0.2">
      <c r="H29" s="51" t="s">
        <v>417</v>
      </c>
      <c r="I29" s="51">
        <v>3000</v>
      </c>
    </row>
    <row r="48" spans="4:5" ht="17.25" x14ac:dyDescent="0.2">
      <c r="D48" s="41" t="s">
        <v>378</v>
      </c>
      <c r="E48" s="45"/>
    </row>
    <row r="49" spans="4:5" ht="16.5" x14ac:dyDescent="0.2">
      <c r="D49" s="45"/>
      <c r="E49" s="45"/>
    </row>
    <row r="50" spans="4:5" ht="16.5" x14ac:dyDescent="0.2">
      <c r="D50" s="45"/>
      <c r="E50" s="45"/>
    </row>
    <row r="51" spans="4:5" ht="16.5" x14ac:dyDescent="0.2">
      <c r="D51" s="45"/>
      <c r="E51" s="45"/>
    </row>
    <row r="52" spans="4:5" ht="16.5" x14ac:dyDescent="0.2">
      <c r="D52" s="45"/>
      <c r="E52" s="45"/>
    </row>
    <row r="53" spans="4:5" ht="16.5" x14ac:dyDescent="0.2">
      <c r="D53" s="45"/>
      <c r="E53" s="45"/>
    </row>
    <row r="54" spans="4:5" ht="16.5" x14ac:dyDescent="0.2">
      <c r="D54" s="45"/>
      <c r="E54" s="45"/>
    </row>
    <row r="55" spans="4:5" ht="17.25" x14ac:dyDescent="0.2">
      <c r="D55" s="41" t="s">
        <v>378</v>
      </c>
      <c r="E55" s="45"/>
    </row>
    <row r="56" spans="4:5" ht="16.5" x14ac:dyDescent="0.2">
      <c r="D56" s="45"/>
      <c r="E56" s="45"/>
    </row>
    <row r="57" spans="4:5" ht="16.5" x14ac:dyDescent="0.2">
      <c r="D57" s="45"/>
      <c r="E57" s="45"/>
    </row>
    <row r="58" spans="4:5" ht="16.5" x14ac:dyDescent="0.2">
      <c r="D58" s="45"/>
      <c r="E58" s="45"/>
    </row>
    <row r="59" spans="4:5" ht="16.5" x14ac:dyDescent="0.2">
      <c r="D59" s="45"/>
      <c r="E59" s="45"/>
    </row>
    <row r="60" spans="4:5" ht="16.5" x14ac:dyDescent="0.2">
      <c r="D60" s="45"/>
      <c r="E60" s="45"/>
    </row>
    <row r="61" spans="4:5" ht="16.5" x14ac:dyDescent="0.2">
      <c r="D61" s="45"/>
      <c r="E61" s="45"/>
    </row>
    <row r="62" spans="4:5" ht="17.25" x14ac:dyDescent="0.2">
      <c r="D62" s="41" t="s">
        <v>378</v>
      </c>
      <c r="E62" s="45"/>
    </row>
    <row r="63" spans="4:5" ht="16.5" x14ac:dyDescent="0.2">
      <c r="D63" s="45"/>
      <c r="E63" s="45"/>
    </row>
    <row r="64" spans="4:5" ht="16.5" x14ac:dyDescent="0.2">
      <c r="D64" s="45"/>
      <c r="E64" s="45"/>
    </row>
    <row r="65" spans="3:70" ht="17.25" x14ac:dyDescent="0.2">
      <c r="D65" s="41" t="s">
        <v>378</v>
      </c>
      <c r="E65" s="45"/>
    </row>
    <row r="66" spans="3:70" ht="17.25" x14ac:dyDescent="0.2">
      <c r="C66" s="45"/>
      <c r="D66" s="41"/>
      <c r="E66" s="45"/>
    </row>
    <row r="67" spans="3:70" ht="17.25" x14ac:dyDescent="0.2">
      <c r="C67" s="45"/>
      <c r="D67" s="45"/>
      <c r="E67" s="45"/>
      <c r="H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</row>
    <row r="68" spans="3:70" ht="17.25" x14ac:dyDescent="0.2">
      <c r="C68" s="45"/>
      <c r="D68" s="45"/>
      <c r="E68" s="45"/>
      <c r="H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</row>
    <row r="69" spans="3:70" ht="16.5" x14ac:dyDescent="0.2">
      <c r="C69" s="45"/>
      <c r="D69" s="45"/>
      <c r="E69" s="45"/>
    </row>
    <row r="70" spans="3:70" ht="16.5" x14ac:dyDescent="0.2">
      <c r="C70" s="45"/>
      <c r="D70" s="45"/>
      <c r="E70" s="45"/>
    </row>
    <row r="71" spans="3:70" ht="16.5" x14ac:dyDescent="0.2">
      <c r="C71" s="45"/>
      <c r="D71" s="45"/>
      <c r="E71" s="45"/>
    </row>
    <row r="72" spans="3:70" ht="16.5" x14ac:dyDescent="0.2">
      <c r="C72" s="45"/>
      <c r="D72" s="45"/>
      <c r="E72" s="45"/>
    </row>
    <row r="73" spans="3:70" ht="16.5" x14ac:dyDescent="0.2">
      <c r="C73" s="45"/>
      <c r="D73" s="45"/>
      <c r="E73" s="45"/>
    </row>
    <row r="74" spans="3:70" ht="17.25" x14ac:dyDescent="0.2">
      <c r="C74" s="45"/>
      <c r="D74" s="45"/>
      <c r="E74" s="41" t="s">
        <v>378</v>
      </c>
    </row>
    <row r="75" spans="3:70" ht="16.5" x14ac:dyDescent="0.2">
      <c r="C75" s="45"/>
      <c r="D75" s="45"/>
      <c r="E75" s="45"/>
    </row>
    <row r="76" spans="3:70" ht="16.5" x14ac:dyDescent="0.2">
      <c r="C76" s="45"/>
      <c r="D76" s="45"/>
      <c r="E76" s="45"/>
    </row>
    <row r="77" spans="3:70" ht="16.5" x14ac:dyDescent="0.2">
      <c r="C77" s="45"/>
      <c r="D77" s="45"/>
      <c r="E77" s="45"/>
    </row>
    <row r="78" spans="3:70" ht="16.5" x14ac:dyDescent="0.2">
      <c r="C78" s="45"/>
      <c r="D78" s="45"/>
      <c r="E78" s="45"/>
    </row>
    <row r="79" spans="3:70" ht="16.5" x14ac:dyDescent="0.2">
      <c r="C79" s="45"/>
      <c r="D79" s="45"/>
      <c r="E79" s="45"/>
    </row>
    <row r="80" spans="3:70" ht="16.5" x14ac:dyDescent="0.2">
      <c r="C80" s="45"/>
      <c r="D80" s="45"/>
      <c r="E80" s="45"/>
    </row>
    <row r="81" spans="3:5" ht="16.5" x14ac:dyDescent="0.2">
      <c r="C81" s="45"/>
      <c r="D81" s="45"/>
      <c r="E81" s="45"/>
    </row>
    <row r="82" spans="3:5" ht="16.5" x14ac:dyDescent="0.2">
      <c r="C82" s="45"/>
      <c r="D82" s="45"/>
      <c r="E82" s="45"/>
    </row>
    <row r="83" spans="3:5" ht="16.5" x14ac:dyDescent="0.2">
      <c r="C83" s="45"/>
      <c r="D83" s="45"/>
      <c r="E83" s="45"/>
    </row>
    <row r="84" spans="3:5" ht="16.5" x14ac:dyDescent="0.2">
      <c r="C84" s="45"/>
      <c r="D84" s="45"/>
      <c r="E84" s="45"/>
    </row>
    <row r="85" spans="3:5" ht="16.5" x14ac:dyDescent="0.2">
      <c r="C85" s="45"/>
      <c r="D85" s="45"/>
      <c r="E85" s="45"/>
    </row>
    <row r="86" spans="3:5" ht="16.5" x14ac:dyDescent="0.2">
      <c r="C86" s="45"/>
      <c r="D86" s="45"/>
      <c r="E86" s="45"/>
    </row>
    <row r="87" spans="3:5" ht="16.5" x14ac:dyDescent="0.2">
      <c r="C87" s="45"/>
      <c r="D87" s="45"/>
      <c r="E87" s="45"/>
    </row>
    <row r="88" spans="3:5" ht="16.5" x14ac:dyDescent="0.2">
      <c r="C88" s="45"/>
      <c r="D88" s="45"/>
      <c r="E88" s="45"/>
    </row>
    <row r="89" spans="3:5" ht="16.5" x14ac:dyDescent="0.2">
      <c r="C89" s="45"/>
      <c r="D89" s="45"/>
      <c r="E89" s="45"/>
    </row>
    <row r="90" spans="3:5" ht="16.5" x14ac:dyDescent="0.2">
      <c r="C90" s="45"/>
      <c r="D90" s="45"/>
      <c r="E90" s="45"/>
    </row>
    <row r="91" spans="3:5" ht="16.5" x14ac:dyDescent="0.2">
      <c r="C91" s="45"/>
      <c r="D91" s="45"/>
      <c r="E91" s="45"/>
    </row>
    <row r="92" spans="3:5" ht="16.5" x14ac:dyDescent="0.2">
      <c r="C92" s="45"/>
      <c r="D92" s="45"/>
      <c r="E92" s="45"/>
    </row>
    <row r="93" spans="3:5" ht="16.5" x14ac:dyDescent="0.2">
      <c r="C93" s="45"/>
      <c r="D93" s="45"/>
      <c r="E93" s="45"/>
    </row>
    <row r="94" spans="3:5" ht="16.5" x14ac:dyDescent="0.2">
      <c r="C94" s="45"/>
      <c r="D94" s="45"/>
      <c r="E94" s="45"/>
    </row>
    <row r="95" spans="3:5" ht="16.5" x14ac:dyDescent="0.2">
      <c r="C95" s="45"/>
      <c r="D95" s="45"/>
      <c r="E95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FDB-F554-4FE4-8848-422893889440}">
  <dimension ref="A1:G25"/>
  <sheetViews>
    <sheetView workbookViewId="0">
      <selection activeCell="E7" sqref="E7"/>
    </sheetView>
  </sheetViews>
  <sheetFormatPr defaultRowHeight="14.25" x14ac:dyDescent="0.2"/>
  <cols>
    <col min="1" max="1" width="23.5" style="1" bestFit="1" customWidth="1"/>
    <col min="2" max="2" width="21.5" style="1" bestFit="1" customWidth="1"/>
    <col min="3" max="4" width="7.125" style="1" bestFit="1" customWidth="1"/>
    <col min="5" max="5" width="9" style="1"/>
    <col min="6" max="6" width="6.5" style="1" bestFit="1" customWidth="1"/>
    <col min="7" max="16384" width="9" style="1"/>
  </cols>
  <sheetData>
    <row r="1" spans="1:7" x14ac:dyDescent="0.2">
      <c r="A1" s="42" t="s">
        <v>9</v>
      </c>
      <c r="B1" s="42" t="s">
        <v>610</v>
      </c>
      <c r="C1" s="42" t="s">
        <v>630</v>
      </c>
      <c r="D1" s="42" t="s">
        <v>611</v>
      </c>
      <c r="E1" s="42" t="s">
        <v>612</v>
      </c>
      <c r="F1" s="42" t="s">
        <v>10</v>
      </c>
      <c r="G1" s="42" t="s">
        <v>629</v>
      </c>
    </row>
    <row r="2" spans="1:7" x14ac:dyDescent="0.2">
      <c r="A2" s="1" t="s">
        <v>421</v>
      </c>
      <c r="B2" s="1" t="s">
        <v>631</v>
      </c>
      <c r="C2" s="1">
        <f>SUM(G4*D2*5)</f>
        <v>600</v>
      </c>
      <c r="D2" s="1">
        <v>6</v>
      </c>
      <c r="E2" s="1">
        <v>2</v>
      </c>
      <c r="F2" s="1">
        <f t="shared" ref="F2:F25" si="0">SUM((D2*6+E2*3)*100+C2)</f>
        <v>4800</v>
      </c>
    </row>
    <row r="3" spans="1:7" x14ac:dyDescent="0.2">
      <c r="A3" s="1" t="s">
        <v>422</v>
      </c>
      <c r="B3" s="1" t="s">
        <v>632</v>
      </c>
      <c r="C3" s="1">
        <f>SUM(G4*D3*5)</f>
        <v>900</v>
      </c>
      <c r="D3" s="1">
        <v>9</v>
      </c>
      <c r="E3" s="1">
        <v>3</v>
      </c>
      <c r="F3" s="1">
        <f t="shared" si="0"/>
        <v>7200</v>
      </c>
    </row>
    <row r="4" spans="1:7" x14ac:dyDescent="0.2">
      <c r="A4" s="1" t="s">
        <v>423</v>
      </c>
      <c r="B4" s="1" t="s">
        <v>633</v>
      </c>
      <c r="C4" s="1">
        <f>SUM(G4*D4*5)</f>
        <v>500</v>
      </c>
      <c r="D4" s="1">
        <v>5</v>
      </c>
      <c r="E4" s="1">
        <v>2</v>
      </c>
      <c r="F4" s="1">
        <f t="shared" si="0"/>
        <v>4100</v>
      </c>
      <c r="G4" s="1">
        <f>SUM(D2:D4)</f>
        <v>20</v>
      </c>
    </row>
    <row r="5" spans="1:7" x14ac:dyDescent="0.2">
      <c r="A5" s="1" t="s">
        <v>424</v>
      </c>
      <c r="B5" s="1" t="s">
        <v>634</v>
      </c>
      <c r="C5" s="1">
        <f>SUM(G7*D5*5)</f>
        <v>600</v>
      </c>
      <c r="D5" s="1">
        <v>6</v>
      </c>
      <c r="E5" s="1">
        <v>2</v>
      </c>
      <c r="F5" s="1">
        <f t="shared" si="0"/>
        <v>4800</v>
      </c>
    </row>
    <row r="6" spans="1:7" x14ac:dyDescent="0.2">
      <c r="A6" s="1" t="s">
        <v>425</v>
      </c>
      <c r="B6" s="1" t="s">
        <v>635</v>
      </c>
      <c r="C6" s="1">
        <f>SUM(G7*D6*5)</f>
        <v>900</v>
      </c>
      <c r="D6" s="1">
        <v>9</v>
      </c>
      <c r="E6" s="1">
        <v>3</v>
      </c>
      <c r="F6" s="1">
        <f t="shared" si="0"/>
        <v>7200</v>
      </c>
    </row>
    <row r="7" spans="1:7" x14ac:dyDescent="0.2">
      <c r="A7" s="1" t="s">
        <v>426</v>
      </c>
      <c r="B7" s="1" t="s">
        <v>636</v>
      </c>
      <c r="C7" s="1">
        <f>SUM(G7*D7*5)</f>
        <v>500</v>
      </c>
      <c r="D7" s="1">
        <v>5</v>
      </c>
      <c r="E7" s="1">
        <v>2</v>
      </c>
      <c r="F7" s="1">
        <f t="shared" si="0"/>
        <v>4100</v>
      </c>
      <c r="G7" s="1">
        <f>SUM(D5:D7)</f>
        <v>20</v>
      </c>
    </row>
    <row r="8" spans="1:7" x14ac:dyDescent="0.2">
      <c r="A8" s="1" t="s">
        <v>433</v>
      </c>
      <c r="B8" s="1" t="s">
        <v>637</v>
      </c>
      <c r="C8" s="1">
        <f>SUM(G10*D8*5)</f>
        <v>600</v>
      </c>
      <c r="D8" s="1">
        <v>6</v>
      </c>
      <c r="E8" s="1">
        <v>2</v>
      </c>
      <c r="F8" s="1">
        <f t="shared" si="0"/>
        <v>4800</v>
      </c>
    </row>
    <row r="9" spans="1:7" x14ac:dyDescent="0.2">
      <c r="A9" s="1" t="s">
        <v>434</v>
      </c>
      <c r="B9" s="1" t="s">
        <v>638</v>
      </c>
      <c r="C9" s="1">
        <f>SUM(G10*D9*5)</f>
        <v>900</v>
      </c>
      <c r="D9" s="1">
        <v>9</v>
      </c>
      <c r="E9" s="1">
        <v>2</v>
      </c>
      <c r="F9" s="1">
        <f t="shared" si="0"/>
        <v>6900</v>
      </c>
    </row>
    <row r="10" spans="1:7" x14ac:dyDescent="0.2">
      <c r="A10" s="1" t="s">
        <v>435</v>
      </c>
      <c r="B10" s="1" t="s">
        <v>639</v>
      </c>
      <c r="C10" s="1">
        <f>SUM(G10*D10*5)</f>
        <v>500</v>
      </c>
      <c r="D10" s="1">
        <v>5</v>
      </c>
      <c r="E10" s="1">
        <v>2</v>
      </c>
      <c r="F10" s="1">
        <f t="shared" si="0"/>
        <v>4100</v>
      </c>
      <c r="G10" s="1">
        <f>SUM(D8:D10)</f>
        <v>20</v>
      </c>
    </row>
    <row r="11" spans="1:7" x14ac:dyDescent="0.2">
      <c r="A11" s="1" t="s">
        <v>430</v>
      </c>
      <c r="B11" s="1" t="s">
        <v>619</v>
      </c>
      <c r="C11" s="1">
        <f>SUM(G13*D11*5)</f>
        <v>1000</v>
      </c>
      <c r="D11" s="1">
        <v>8</v>
      </c>
      <c r="E11" s="1">
        <v>3</v>
      </c>
      <c r="F11" s="1">
        <f t="shared" si="0"/>
        <v>6700</v>
      </c>
    </row>
    <row r="12" spans="1:7" x14ac:dyDescent="0.2">
      <c r="A12" s="1" t="s">
        <v>431</v>
      </c>
      <c r="B12" s="1" t="s">
        <v>620</v>
      </c>
      <c r="C12" s="1">
        <f>SUM(G13*D12*5)</f>
        <v>1250</v>
      </c>
      <c r="D12" s="1">
        <v>10</v>
      </c>
      <c r="E12" s="1">
        <v>3</v>
      </c>
      <c r="F12" s="1">
        <f t="shared" si="0"/>
        <v>8150</v>
      </c>
    </row>
    <row r="13" spans="1:7" x14ac:dyDescent="0.2">
      <c r="A13" s="1" t="s">
        <v>432</v>
      </c>
      <c r="B13" s="1" t="s">
        <v>621</v>
      </c>
      <c r="C13" s="1">
        <f>SUM(G13*D13*5)</f>
        <v>875</v>
      </c>
      <c r="D13" s="1">
        <v>7</v>
      </c>
      <c r="E13" s="1">
        <v>3</v>
      </c>
      <c r="F13" s="1">
        <f t="shared" si="0"/>
        <v>5975</v>
      </c>
      <c r="G13" s="1">
        <f>SUM(D11:D13)</f>
        <v>25</v>
      </c>
    </row>
    <row r="14" spans="1:7" x14ac:dyDescent="0.2">
      <c r="A14" s="1" t="s">
        <v>613</v>
      </c>
      <c r="B14" s="1" t="s">
        <v>622</v>
      </c>
      <c r="C14" s="1">
        <f>SUM(G16*D14*5)</f>
        <v>600</v>
      </c>
      <c r="D14" s="1">
        <v>6</v>
      </c>
      <c r="E14" s="1">
        <v>2</v>
      </c>
      <c r="F14" s="1">
        <f t="shared" si="0"/>
        <v>4800</v>
      </c>
    </row>
    <row r="15" spans="1:7" x14ac:dyDescent="0.2">
      <c r="A15" s="1" t="s">
        <v>614</v>
      </c>
      <c r="B15" s="1" t="s">
        <v>623</v>
      </c>
      <c r="C15" s="1">
        <f>SUM(G16*D15*5)</f>
        <v>900</v>
      </c>
      <c r="D15" s="1">
        <v>9</v>
      </c>
      <c r="E15" s="1">
        <v>3</v>
      </c>
      <c r="F15" s="1">
        <f t="shared" si="0"/>
        <v>7200</v>
      </c>
    </row>
    <row r="16" spans="1:7" x14ac:dyDescent="0.2">
      <c r="A16" s="1" t="s">
        <v>615</v>
      </c>
      <c r="B16" s="1" t="s">
        <v>624</v>
      </c>
      <c r="C16" s="1">
        <f>SUM(G16*D16*5)</f>
        <v>500</v>
      </c>
      <c r="D16" s="1">
        <v>5</v>
      </c>
      <c r="E16" s="1">
        <v>2</v>
      </c>
      <c r="F16" s="1">
        <f t="shared" si="0"/>
        <v>4100</v>
      </c>
      <c r="G16" s="1">
        <f>SUM(D14:D16)</f>
        <v>20</v>
      </c>
    </row>
    <row r="17" spans="1:7" x14ac:dyDescent="0.2">
      <c r="A17" s="1" t="s">
        <v>616</v>
      </c>
      <c r="B17" s="1" t="s">
        <v>625</v>
      </c>
      <c r="C17" s="1">
        <f>SUM(G19*D17*5)</f>
        <v>450</v>
      </c>
      <c r="D17" s="1">
        <v>5</v>
      </c>
      <c r="E17" s="1">
        <v>1</v>
      </c>
      <c r="F17" s="1">
        <f t="shared" si="0"/>
        <v>3750</v>
      </c>
    </row>
    <row r="18" spans="1:7" x14ac:dyDescent="0.2">
      <c r="A18" s="1" t="s">
        <v>617</v>
      </c>
      <c r="B18" s="1" t="s">
        <v>626</v>
      </c>
      <c r="C18" s="1">
        <f>SUM(G19*D18*5)</f>
        <v>720</v>
      </c>
      <c r="D18" s="1">
        <v>8</v>
      </c>
      <c r="E18" s="1">
        <v>2</v>
      </c>
      <c r="F18" s="1">
        <f t="shared" si="0"/>
        <v>6120</v>
      </c>
    </row>
    <row r="19" spans="1:7" x14ac:dyDescent="0.2">
      <c r="A19" s="1" t="s">
        <v>618</v>
      </c>
      <c r="B19" s="1" t="s">
        <v>627</v>
      </c>
      <c r="C19" s="1">
        <f>SUM(G19*D19*5)</f>
        <v>450</v>
      </c>
      <c r="D19" s="1">
        <v>5</v>
      </c>
      <c r="E19" s="1">
        <v>1</v>
      </c>
      <c r="F19" s="1">
        <f t="shared" si="0"/>
        <v>3750</v>
      </c>
      <c r="G19" s="1">
        <f>SUM(D17:D19)</f>
        <v>18</v>
      </c>
    </row>
    <row r="20" spans="1:7" x14ac:dyDescent="0.2">
      <c r="A20" s="1" t="s">
        <v>429</v>
      </c>
      <c r="B20" s="1" t="s">
        <v>643</v>
      </c>
      <c r="C20" s="1">
        <f>SUM(G22*D20*5)</f>
        <v>1350</v>
      </c>
      <c r="D20" s="1">
        <v>9</v>
      </c>
      <c r="E20" s="1">
        <v>4</v>
      </c>
      <c r="F20" s="1">
        <f t="shared" si="0"/>
        <v>7950</v>
      </c>
    </row>
    <row r="21" spans="1:7" x14ac:dyDescent="0.2">
      <c r="A21" s="1" t="s">
        <v>428</v>
      </c>
      <c r="B21" s="1" t="s">
        <v>628</v>
      </c>
      <c r="C21" s="1">
        <f>SUM(G22*D21*5)</f>
        <v>1800</v>
      </c>
      <c r="D21" s="1">
        <v>12</v>
      </c>
      <c r="E21" s="1">
        <v>5</v>
      </c>
      <c r="F21" s="1">
        <f t="shared" si="0"/>
        <v>10500</v>
      </c>
    </row>
    <row r="22" spans="1:7" x14ac:dyDescent="0.2">
      <c r="A22" s="1" t="s">
        <v>427</v>
      </c>
      <c r="B22" s="1" t="s">
        <v>644</v>
      </c>
      <c r="C22" s="1">
        <f>SUM(G22*D22*5)</f>
        <v>1350</v>
      </c>
      <c r="D22" s="1">
        <v>9</v>
      </c>
      <c r="E22" s="1">
        <v>4</v>
      </c>
      <c r="F22" s="1">
        <f t="shared" si="0"/>
        <v>7950</v>
      </c>
      <c r="G22" s="1">
        <f>SUM(D20:D22)</f>
        <v>30</v>
      </c>
    </row>
    <row r="23" spans="1:7" x14ac:dyDescent="0.2">
      <c r="A23" s="1" t="s">
        <v>647</v>
      </c>
      <c r="B23" s="1" t="s">
        <v>640</v>
      </c>
      <c r="C23" s="1">
        <f>SUM(G25*D23*5)</f>
        <v>2400</v>
      </c>
      <c r="D23" s="1">
        <v>12</v>
      </c>
      <c r="E23" s="1">
        <v>5</v>
      </c>
      <c r="F23" s="1">
        <f t="shared" si="0"/>
        <v>11100</v>
      </c>
    </row>
    <row r="24" spans="1:7" x14ac:dyDescent="0.2">
      <c r="A24" s="1" t="s">
        <v>645</v>
      </c>
      <c r="B24" s="1" t="s">
        <v>641</v>
      </c>
      <c r="C24" s="1">
        <f>SUM(G25*D24*5)</f>
        <v>3200</v>
      </c>
      <c r="D24" s="1">
        <v>16</v>
      </c>
      <c r="E24" s="1">
        <v>5</v>
      </c>
      <c r="F24" s="1">
        <f t="shared" si="0"/>
        <v>14300</v>
      </c>
    </row>
    <row r="25" spans="1:7" x14ac:dyDescent="0.2">
      <c r="A25" s="1" t="s">
        <v>646</v>
      </c>
      <c r="B25" s="1" t="s">
        <v>642</v>
      </c>
      <c r="C25" s="1">
        <f>SUM(G25*D25*5)</f>
        <v>2400</v>
      </c>
      <c r="D25" s="1">
        <v>12</v>
      </c>
      <c r="E25" s="1">
        <v>5</v>
      </c>
      <c r="F25" s="1">
        <f t="shared" si="0"/>
        <v>11100</v>
      </c>
      <c r="G25" s="1">
        <f>SUM(D23:D25)</f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CA13-799D-4AC6-8EC5-43B5C4061116}">
  <dimension ref="A1:Q99"/>
  <sheetViews>
    <sheetView topLeftCell="A15" workbookViewId="0">
      <selection activeCell="A8" sqref="A8"/>
    </sheetView>
  </sheetViews>
  <sheetFormatPr defaultRowHeight="17.25" x14ac:dyDescent="0.2"/>
  <cols>
    <col min="1" max="1" width="40.875" style="47" bestFit="1" customWidth="1"/>
    <col min="2" max="2" width="6.25" style="47" bestFit="1" customWidth="1"/>
    <col min="3" max="5" width="5.25" style="47" bestFit="1" customWidth="1"/>
    <col min="6" max="6" width="9" style="47"/>
    <col min="7" max="7" width="27" style="47" bestFit="1" customWidth="1"/>
    <col min="8" max="11" width="5.25" style="47" bestFit="1" customWidth="1"/>
    <col min="12" max="12" width="9" style="47"/>
    <col min="13" max="13" width="28.625" style="41" bestFit="1" customWidth="1"/>
    <col min="14" max="17" width="5.25" style="47" bestFit="1" customWidth="1"/>
    <col min="18" max="16384" width="9" style="47"/>
  </cols>
  <sheetData>
    <row r="1" spans="1:17" x14ac:dyDescent="0.2">
      <c r="A1" s="54" t="s">
        <v>341</v>
      </c>
      <c r="B1" s="46" t="s">
        <v>385</v>
      </c>
      <c r="C1" s="46" t="s">
        <v>386</v>
      </c>
      <c r="D1" s="46" t="s">
        <v>387</v>
      </c>
      <c r="E1" s="46" t="s">
        <v>388</v>
      </c>
      <c r="G1" s="54" t="s">
        <v>341</v>
      </c>
      <c r="H1" s="46" t="s">
        <v>385</v>
      </c>
      <c r="I1" s="46" t="s">
        <v>386</v>
      </c>
      <c r="J1" s="46" t="s">
        <v>387</v>
      </c>
      <c r="K1" s="46" t="s">
        <v>388</v>
      </c>
      <c r="M1" s="54" t="s">
        <v>341</v>
      </c>
      <c r="N1" s="46" t="s">
        <v>385</v>
      </c>
      <c r="O1" s="46" t="s">
        <v>386</v>
      </c>
      <c r="P1" s="46" t="s">
        <v>387</v>
      </c>
      <c r="Q1" s="46" t="s">
        <v>388</v>
      </c>
    </row>
    <row r="2" spans="1:17" ht="18" x14ac:dyDescent="0.2">
      <c r="A2" s="52" t="s">
        <v>436</v>
      </c>
      <c r="B2" s="41">
        <v>3000</v>
      </c>
      <c r="G2" s="55" t="s">
        <v>483</v>
      </c>
      <c r="H2" s="41">
        <v>1</v>
      </c>
      <c r="M2" s="56" t="s">
        <v>498</v>
      </c>
      <c r="N2" s="41">
        <v>500</v>
      </c>
    </row>
    <row r="3" spans="1:17" ht="18" x14ac:dyDescent="0.2">
      <c r="A3" s="53" t="s">
        <v>389</v>
      </c>
      <c r="B3" s="41">
        <v>500</v>
      </c>
      <c r="G3" s="55" t="s">
        <v>484</v>
      </c>
      <c r="H3" s="41">
        <v>2</v>
      </c>
      <c r="M3" s="56" t="s">
        <v>499</v>
      </c>
      <c r="N3" s="41">
        <v>500</v>
      </c>
    </row>
    <row r="4" spans="1:17" ht="18" x14ac:dyDescent="0.2">
      <c r="A4" s="52" t="s">
        <v>437</v>
      </c>
      <c r="B4" s="41">
        <v>3000</v>
      </c>
      <c r="G4" s="55" t="s">
        <v>485</v>
      </c>
      <c r="H4" s="41">
        <v>1</v>
      </c>
      <c r="J4" s="41"/>
      <c r="M4" s="56" t="s">
        <v>500</v>
      </c>
      <c r="N4" s="41">
        <v>500</v>
      </c>
    </row>
    <row r="5" spans="1:17" ht="18" x14ac:dyDescent="0.2">
      <c r="A5" s="52" t="s">
        <v>438</v>
      </c>
      <c r="B5" s="41">
        <v>3000</v>
      </c>
      <c r="G5" s="55" t="s">
        <v>486</v>
      </c>
      <c r="H5" s="41">
        <v>1.5</v>
      </c>
      <c r="I5" s="41" t="s">
        <v>378</v>
      </c>
      <c r="M5" s="56" t="s">
        <v>501</v>
      </c>
      <c r="N5" s="41">
        <v>500</v>
      </c>
    </row>
    <row r="6" spans="1:17" ht="18" x14ac:dyDescent="0.2">
      <c r="A6" s="52" t="s">
        <v>439</v>
      </c>
      <c r="B6" s="41">
        <v>500</v>
      </c>
      <c r="G6" s="55" t="s">
        <v>487</v>
      </c>
      <c r="H6" s="41">
        <v>1.5</v>
      </c>
      <c r="J6" s="41"/>
      <c r="M6" s="56" t="s">
        <v>502</v>
      </c>
      <c r="N6" s="41">
        <v>500</v>
      </c>
    </row>
    <row r="7" spans="1:17" ht="18" x14ac:dyDescent="0.2">
      <c r="A7" s="52" t="s">
        <v>440</v>
      </c>
      <c r="B7" s="41">
        <v>4000</v>
      </c>
      <c r="G7" s="55" t="s">
        <v>488</v>
      </c>
      <c r="H7" s="41">
        <v>6</v>
      </c>
      <c r="J7" s="41"/>
      <c r="M7" s="56" t="s">
        <v>503</v>
      </c>
      <c r="N7" s="41">
        <v>500</v>
      </c>
    </row>
    <row r="8" spans="1:17" ht="18" x14ac:dyDescent="0.2">
      <c r="A8" s="52" t="s">
        <v>441</v>
      </c>
      <c r="B8" s="41">
        <v>3000</v>
      </c>
      <c r="G8" s="55" t="s">
        <v>489</v>
      </c>
      <c r="H8" s="41">
        <v>30</v>
      </c>
      <c r="J8" s="41"/>
      <c r="M8" s="56" t="s">
        <v>504</v>
      </c>
      <c r="N8" s="41">
        <v>500</v>
      </c>
    </row>
    <row r="9" spans="1:17" ht="18" x14ac:dyDescent="0.2">
      <c r="A9" s="52" t="s">
        <v>442</v>
      </c>
      <c r="B9" s="41">
        <v>3000</v>
      </c>
      <c r="G9" s="55" t="s">
        <v>490</v>
      </c>
      <c r="H9" s="41">
        <v>50</v>
      </c>
      <c r="J9" s="41"/>
      <c r="M9" s="56" t="s">
        <v>505</v>
      </c>
      <c r="N9" s="41">
        <v>500</v>
      </c>
    </row>
    <row r="10" spans="1:17" ht="18" x14ac:dyDescent="0.2">
      <c r="A10" s="52" t="s">
        <v>443</v>
      </c>
      <c r="B10" s="41">
        <v>3000</v>
      </c>
      <c r="G10" s="55" t="s">
        <v>491</v>
      </c>
      <c r="H10" s="41">
        <v>1</v>
      </c>
      <c r="J10" s="41"/>
      <c r="M10" s="56" t="s">
        <v>506</v>
      </c>
      <c r="N10" s="41">
        <v>500</v>
      </c>
    </row>
    <row r="11" spans="1:17" ht="18" x14ac:dyDescent="0.2">
      <c r="A11" s="52" t="s">
        <v>444</v>
      </c>
      <c r="B11" s="41">
        <v>3000</v>
      </c>
      <c r="G11" s="55" t="s">
        <v>492</v>
      </c>
      <c r="H11" s="41">
        <v>1</v>
      </c>
      <c r="I11" s="41" t="s">
        <v>378</v>
      </c>
      <c r="M11" s="56" t="s">
        <v>507</v>
      </c>
      <c r="N11" s="41">
        <v>500</v>
      </c>
    </row>
    <row r="12" spans="1:17" ht="18" x14ac:dyDescent="0.2">
      <c r="A12" s="52" t="s">
        <v>445</v>
      </c>
      <c r="B12" s="41">
        <v>3000</v>
      </c>
      <c r="G12" s="55" t="s">
        <v>493</v>
      </c>
      <c r="H12" s="41">
        <v>1</v>
      </c>
      <c r="J12" s="41"/>
      <c r="M12" s="56" t="s">
        <v>508</v>
      </c>
      <c r="N12" s="41">
        <v>500</v>
      </c>
    </row>
    <row r="13" spans="1:17" ht="18" x14ac:dyDescent="0.2">
      <c r="A13" s="52" t="s">
        <v>446</v>
      </c>
      <c r="B13" s="41">
        <v>500</v>
      </c>
      <c r="G13" s="55" t="s">
        <v>494</v>
      </c>
      <c r="H13" s="41">
        <v>1</v>
      </c>
      <c r="J13" s="41"/>
      <c r="M13" s="56" t="s">
        <v>509</v>
      </c>
      <c r="N13" s="41">
        <v>500</v>
      </c>
    </row>
    <row r="14" spans="1:17" ht="18" x14ac:dyDescent="0.2">
      <c r="A14" s="52" t="s">
        <v>447</v>
      </c>
      <c r="B14" s="41">
        <v>500</v>
      </c>
      <c r="G14" s="55" t="s">
        <v>495</v>
      </c>
      <c r="H14" s="41">
        <v>1.5</v>
      </c>
      <c r="J14" s="41"/>
      <c r="M14" s="56" t="s">
        <v>510</v>
      </c>
      <c r="N14" s="41">
        <v>500</v>
      </c>
    </row>
    <row r="15" spans="1:17" ht="18" x14ac:dyDescent="0.2">
      <c r="A15" s="52" t="s">
        <v>448</v>
      </c>
      <c r="B15" s="41">
        <v>3000</v>
      </c>
      <c r="G15" s="55" t="s">
        <v>496</v>
      </c>
      <c r="H15" s="41">
        <v>2</v>
      </c>
      <c r="J15" s="41"/>
      <c r="M15" s="56" t="s">
        <v>511</v>
      </c>
      <c r="N15" s="41">
        <v>500</v>
      </c>
    </row>
    <row r="16" spans="1:17" ht="18" x14ac:dyDescent="0.2">
      <c r="A16" s="52" t="s">
        <v>449</v>
      </c>
      <c r="B16" s="41">
        <v>500</v>
      </c>
      <c r="G16" s="55" t="s">
        <v>497</v>
      </c>
      <c r="H16" s="41">
        <v>2.5</v>
      </c>
      <c r="J16" s="41"/>
      <c r="M16" s="56" t="s">
        <v>512</v>
      </c>
      <c r="N16" s="41">
        <v>500</v>
      </c>
    </row>
    <row r="17" spans="1:14" ht="18" x14ac:dyDescent="0.2">
      <c r="A17" s="52" t="s">
        <v>450</v>
      </c>
      <c r="B17" s="41">
        <v>500</v>
      </c>
      <c r="J17" s="41"/>
      <c r="M17" s="56" t="s">
        <v>513</v>
      </c>
      <c r="N17" s="41">
        <v>500</v>
      </c>
    </row>
    <row r="18" spans="1:14" ht="18" x14ac:dyDescent="0.2">
      <c r="A18" s="52" t="s">
        <v>451</v>
      </c>
      <c r="B18" s="41">
        <v>3000</v>
      </c>
      <c r="J18" s="41"/>
      <c r="M18" s="56" t="s">
        <v>514</v>
      </c>
      <c r="N18" s="41">
        <v>500</v>
      </c>
    </row>
    <row r="19" spans="1:14" ht="18" x14ac:dyDescent="0.2">
      <c r="A19" s="52" t="s">
        <v>452</v>
      </c>
      <c r="B19" s="41">
        <v>500</v>
      </c>
      <c r="J19" s="41"/>
      <c r="M19" s="56" t="s">
        <v>515</v>
      </c>
      <c r="N19" s="41">
        <v>500</v>
      </c>
    </row>
    <row r="20" spans="1:14" ht="18" x14ac:dyDescent="0.2">
      <c r="A20" s="52" t="s">
        <v>453</v>
      </c>
      <c r="B20" s="41">
        <v>500</v>
      </c>
      <c r="J20" s="41"/>
      <c r="M20" s="56" t="s">
        <v>516</v>
      </c>
      <c r="N20" s="41">
        <v>500</v>
      </c>
    </row>
    <row r="21" spans="1:14" ht="18" x14ac:dyDescent="0.2">
      <c r="A21" s="52" t="s">
        <v>454</v>
      </c>
      <c r="B21" s="41">
        <v>500</v>
      </c>
      <c r="J21" s="41"/>
      <c r="M21" s="56" t="s">
        <v>517</v>
      </c>
      <c r="N21" s="41">
        <v>500</v>
      </c>
    </row>
    <row r="22" spans="1:14" ht="18" x14ac:dyDescent="0.2">
      <c r="A22" s="52" t="s">
        <v>455</v>
      </c>
      <c r="B22" s="41">
        <v>3000</v>
      </c>
      <c r="J22" s="41"/>
      <c r="M22" s="56" t="s">
        <v>518</v>
      </c>
      <c r="N22" s="41">
        <v>500</v>
      </c>
    </row>
    <row r="23" spans="1:14" ht="18" x14ac:dyDescent="0.2">
      <c r="A23" s="52" t="s">
        <v>456</v>
      </c>
      <c r="B23" s="41">
        <v>3000</v>
      </c>
      <c r="J23" s="41"/>
      <c r="M23" s="56" t="s">
        <v>519</v>
      </c>
      <c r="N23" s="41">
        <v>500</v>
      </c>
    </row>
    <row r="24" spans="1:14" ht="18" x14ac:dyDescent="0.2">
      <c r="A24" s="52" t="s">
        <v>457</v>
      </c>
      <c r="B24" s="41">
        <v>500</v>
      </c>
      <c r="J24" s="41"/>
      <c r="M24" s="56" t="s">
        <v>520</v>
      </c>
      <c r="N24" s="41">
        <v>500</v>
      </c>
    </row>
    <row r="25" spans="1:14" ht="18" x14ac:dyDescent="0.2">
      <c r="A25" s="52" t="s">
        <v>458</v>
      </c>
      <c r="B25" s="41">
        <v>3000</v>
      </c>
      <c r="J25" s="41"/>
      <c r="M25" s="56" t="s">
        <v>521</v>
      </c>
      <c r="N25" s="41">
        <v>500</v>
      </c>
    </row>
    <row r="26" spans="1:14" ht="18" x14ac:dyDescent="0.2">
      <c r="A26" s="52" t="s">
        <v>459</v>
      </c>
      <c r="B26" s="41">
        <v>500</v>
      </c>
      <c r="J26" s="41"/>
      <c r="M26" s="56" t="s">
        <v>522</v>
      </c>
      <c r="N26" s="41">
        <v>500</v>
      </c>
    </row>
    <row r="27" spans="1:14" ht="18" x14ac:dyDescent="0.2">
      <c r="A27" s="52" t="s">
        <v>460</v>
      </c>
      <c r="B27" s="41">
        <v>500</v>
      </c>
      <c r="J27" s="41"/>
      <c r="M27" s="56" t="s">
        <v>523</v>
      </c>
      <c r="N27" s="41">
        <v>500</v>
      </c>
    </row>
    <row r="28" spans="1:14" ht="18" x14ac:dyDescent="0.2">
      <c r="A28" s="52" t="s">
        <v>461</v>
      </c>
      <c r="B28" s="41">
        <v>3000</v>
      </c>
      <c r="J28" s="41"/>
      <c r="M28" s="56" t="s">
        <v>524</v>
      </c>
      <c r="N28" s="41">
        <v>500</v>
      </c>
    </row>
    <row r="29" spans="1:14" ht="18" x14ac:dyDescent="0.2">
      <c r="A29" s="52" t="s">
        <v>462</v>
      </c>
      <c r="B29" s="41">
        <v>500</v>
      </c>
      <c r="J29" s="41"/>
      <c r="M29" s="57" t="s">
        <v>383</v>
      </c>
      <c r="N29" s="41">
        <v>500</v>
      </c>
    </row>
    <row r="30" spans="1:14" ht="18" x14ac:dyDescent="0.2">
      <c r="A30" s="52" t="s">
        <v>463</v>
      </c>
      <c r="B30" s="41">
        <v>300</v>
      </c>
      <c r="J30" s="41"/>
      <c r="M30" s="57" t="s">
        <v>525</v>
      </c>
      <c r="N30" s="41">
        <v>500</v>
      </c>
    </row>
    <row r="31" spans="1:14" ht="18" x14ac:dyDescent="0.2">
      <c r="A31" s="52" t="s">
        <v>464</v>
      </c>
      <c r="B31" s="41">
        <v>200</v>
      </c>
      <c r="J31" s="41"/>
      <c r="M31" s="56" t="s">
        <v>526</v>
      </c>
      <c r="N31" s="41">
        <v>500</v>
      </c>
    </row>
    <row r="32" spans="1:14" ht="18" x14ac:dyDescent="0.2">
      <c r="A32" s="52" t="s">
        <v>465</v>
      </c>
      <c r="B32" s="41">
        <v>200</v>
      </c>
      <c r="J32" s="41"/>
      <c r="M32" s="56" t="s">
        <v>527</v>
      </c>
      <c r="N32" s="41">
        <v>500</v>
      </c>
    </row>
    <row r="33" spans="1:14" ht="18" x14ac:dyDescent="0.2">
      <c r="A33" s="52" t="s">
        <v>466</v>
      </c>
      <c r="B33" s="41">
        <v>500</v>
      </c>
      <c r="J33" s="41"/>
      <c r="M33" s="56" t="s">
        <v>528</v>
      </c>
      <c r="N33" s="41">
        <v>500</v>
      </c>
    </row>
    <row r="34" spans="1:14" ht="18" x14ac:dyDescent="0.2">
      <c r="A34" s="52" t="s">
        <v>467</v>
      </c>
      <c r="B34" s="41">
        <v>3000</v>
      </c>
      <c r="J34" s="41"/>
      <c r="M34" s="56" t="s">
        <v>529</v>
      </c>
      <c r="N34" s="41">
        <v>500</v>
      </c>
    </row>
    <row r="35" spans="1:14" ht="18" x14ac:dyDescent="0.2">
      <c r="A35" s="52" t="s">
        <v>468</v>
      </c>
      <c r="B35" s="41">
        <v>500</v>
      </c>
      <c r="J35" s="41"/>
      <c r="M35" s="56" t="s">
        <v>530</v>
      </c>
      <c r="N35" s="41">
        <v>500</v>
      </c>
    </row>
    <row r="36" spans="1:14" ht="18" x14ac:dyDescent="0.2">
      <c r="A36" s="52" t="s">
        <v>469</v>
      </c>
      <c r="B36" s="41">
        <v>3000</v>
      </c>
      <c r="J36" s="41"/>
      <c r="M36" s="56" t="s">
        <v>531</v>
      </c>
      <c r="N36" s="41">
        <v>500</v>
      </c>
    </row>
    <row r="37" spans="1:14" ht="18" x14ac:dyDescent="0.2">
      <c r="A37" s="52" t="s">
        <v>470</v>
      </c>
      <c r="B37" s="41">
        <v>3000</v>
      </c>
      <c r="J37" s="41"/>
      <c r="M37" s="56" t="s">
        <v>532</v>
      </c>
      <c r="N37" s="41">
        <v>500</v>
      </c>
    </row>
    <row r="38" spans="1:14" ht="18" x14ac:dyDescent="0.2">
      <c r="A38" s="52" t="s">
        <v>471</v>
      </c>
      <c r="B38" s="41">
        <v>3000</v>
      </c>
      <c r="J38" s="41"/>
      <c r="M38" s="56" t="s">
        <v>533</v>
      </c>
      <c r="N38" s="41">
        <v>500</v>
      </c>
    </row>
    <row r="39" spans="1:14" ht="18" x14ac:dyDescent="0.2">
      <c r="A39" s="52" t="s">
        <v>472</v>
      </c>
      <c r="B39" s="41">
        <v>500</v>
      </c>
      <c r="J39" s="41"/>
      <c r="M39" s="56" t="s">
        <v>534</v>
      </c>
      <c r="N39" s="41">
        <v>500</v>
      </c>
    </row>
    <row r="40" spans="1:14" ht="18" x14ac:dyDescent="0.2">
      <c r="A40" s="52" t="s">
        <v>473</v>
      </c>
      <c r="B40" s="41">
        <v>500</v>
      </c>
      <c r="J40" s="41"/>
      <c r="M40" s="56" t="s">
        <v>535</v>
      </c>
      <c r="N40" s="41">
        <v>500</v>
      </c>
    </row>
    <row r="41" spans="1:14" ht="18" x14ac:dyDescent="0.2">
      <c r="A41" s="52" t="s">
        <v>474</v>
      </c>
      <c r="B41" s="41">
        <v>500</v>
      </c>
      <c r="J41" s="41"/>
      <c r="M41" s="56" t="s">
        <v>536</v>
      </c>
      <c r="N41" s="41">
        <v>500</v>
      </c>
    </row>
    <row r="42" spans="1:14" ht="18" x14ac:dyDescent="0.2">
      <c r="A42" s="52" t="s">
        <v>475</v>
      </c>
      <c r="B42" s="41">
        <v>500</v>
      </c>
      <c r="J42" s="41"/>
      <c r="M42" s="56" t="s">
        <v>537</v>
      </c>
      <c r="N42" s="41">
        <v>500</v>
      </c>
    </row>
    <row r="43" spans="1:14" ht="18" x14ac:dyDescent="0.2">
      <c r="A43" s="52" t="s">
        <v>476</v>
      </c>
      <c r="B43" s="41">
        <v>500</v>
      </c>
      <c r="J43" s="41"/>
      <c r="M43" s="56" t="s">
        <v>538</v>
      </c>
      <c r="N43" s="41">
        <v>500</v>
      </c>
    </row>
    <row r="44" spans="1:14" ht="18" x14ac:dyDescent="0.2">
      <c r="A44" s="52" t="s">
        <v>477</v>
      </c>
      <c r="B44" s="41">
        <v>300</v>
      </c>
      <c r="J44" s="41"/>
      <c r="M44" s="56" t="s">
        <v>539</v>
      </c>
      <c r="N44" s="41">
        <v>500</v>
      </c>
    </row>
    <row r="45" spans="1:14" ht="18" x14ac:dyDescent="0.2">
      <c r="A45" s="52" t="s">
        <v>478</v>
      </c>
      <c r="B45" s="41">
        <v>300</v>
      </c>
      <c r="J45" s="41"/>
      <c r="M45" s="56" t="s">
        <v>540</v>
      </c>
      <c r="N45" s="41">
        <v>500</v>
      </c>
    </row>
    <row r="46" spans="1:14" ht="18" x14ac:dyDescent="0.2">
      <c r="A46" s="52" t="s">
        <v>479</v>
      </c>
      <c r="B46" s="41">
        <v>500</v>
      </c>
      <c r="J46" s="41"/>
      <c r="M46" s="56" t="s">
        <v>541</v>
      </c>
      <c r="N46" s="41">
        <v>500</v>
      </c>
    </row>
    <row r="47" spans="1:14" ht="18" x14ac:dyDescent="0.2">
      <c r="A47" s="52" t="s">
        <v>480</v>
      </c>
      <c r="B47" s="41">
        <v>100</v>
      </c>
      <c r="J47" s="41"/>
      <c r="M47" s="56" t="s">
        <v>542</v>
      </c>
      <c r="N47" s="41">
        <v>500</v>
      </c>
    </row>
    <row r="48" spans="1:14" ht="18" x14ac:dyDescent="0.2">
      <c r="A48" s="52" t="s">
        <v>481</v>
      </c>
      <c r="B48" s="41">
        <v>1500</v>
      </c>
      <c r="M48" s="56" t="s">
        <v>543</v>
      </c>
      <c r="N48" s="41">
        <v>500</v>
      </c>
    </row>
    <row r="49" spans="1:14" ht="18" x14ac:dyDescent="0.2">
      <c r="A49" s="52" t="s">
        <v>482</v>
      </c>
      <c r="B49" s="41">
        <v>1500</v>
      </c>
      <c r="M49" s="56" t="s">
        <v>544</v>
      </c>
      <c r="N49" s="41">
        <v>500</v>
      </c>
    </row>
    <row r="50" spans="1:14" x14ac:dyDescent="0.2">
      <c r="M50" s="56" t="s">
        <v>545</v>
      </c>
      <c r="N50" s="41">
        <v>500</v>
      </c>
    </row>
    <row r="51" spans="1:14" x14ac:dyDescent="0.2">
      <c r="M51" s="57" t="s">
        <v>384</v>
      </c>
      <c r="N51" s="41">
        <v>500</v>
      </c>
    </row>
    <row r="52" spans="1:14" x14ac:dyDescent="0.2">
      <c r="M52" s="56" t="s">
        <v>546</v>
      </c>
      <c r="N52" s="41">
        <v>500</v>
      </c>
    </row>
    <row r="53" spans="1:14" x14ac:dyDescent="0.2">
      <c r="M53" s="56" t="s">
        <v>547</v>
      </c>
      <c r="N53" s="41">
        <v>500</v>
      </c>
    </row>
    <row r="54" spans="1:14" x14ac:dyDescent="0.2">
      <c r="M54" s="56" t="s">
        <v>548</v>
      </c>
      <c r="N54" s="41">
        <v>500</v>
      </c>
    </row>
    <row r="55" spans="1:14" x14ac:dyDescent="0.2">
      <c r="M55" s="56" t="s">
        <v>549</v>
      </c>
      <c r="N55" s="41">
        <v>500</v>
      </c>
    </row>
    <row r="56" spans="1:14" x14ac:dyDescent="0.2">
      <c r="M56" s="56" t="s">
        <v>550</v>
      </c>
      <c r="N56" s="41">
        <v>500</v>
      </c>
    </row>
    <row r="57" spans="1:14" x14ac:dyDescent="0.2">
      <c r="M57" s="56" t="s">
        <v>551</v>
      </c>
      <c r="N57" s="41">
        <v>500</v>
      </c>
    </row>
    <row r="58" spans="1:14" x14ac:dyDescent="0.2">
      <c r="M58" s="56" t="s">
        <v>552</v>
      </c>
      <c r="N58" s="41">
        <v>500</v>
      </c>
    </row>
    <row r="59" spans="1:14" x14ac:dyDescent="0.2">
      <c r="M59" s="56" t="s">
        <v>553</v>
      </c>
      <c r="N59" s="41">
        <v>500</v>
      </c>
    </row>
    <row r="60" spans="1:14" x14ac:dyDescent="0.2">
      <c r="M60" s="56" t="s">
        <v>554</v>
      </c>
      <c r="N60" s="41">
        <v>500</v>
      </c>
    </row>
    <row r="61" spans="1:14" x14ac:dyDescent="0.2">
      <c r="M61" s="56" t="s">
        <v>555</v>
      </c>
      <c r="N61" s="41">
        <v>500</v>
      </c>
    </row>
    <row r="62" spans="1:14" x14ac:dyDescent="0.2">
      <c r="M62" s="56" t="s">
        <v>556</v>
      </c>
      <c r="N62" s="41">
        <v>500</v>
      </c>
    </row>
    <row r="63" spans="1:14" x14ac:dyDescent="0.2">
      <c r="M63" s="56" t="s">
        <v>557</v>
      </c>
      <c r="N63" s="41">
        <v>500</v>
      </c>
    </row>
    <row r="64" spans="1:14" x14ac:dyDescent="0.2">
      <c r="M64" s="56" t="s">
        <v>558</v>
      </c>
      <c r="N64" s="41">
        <v>500</v>
      </c>
    </row>
    <row r="65" spans="13:14" x14ac:dyDescent="0.2">
      <c r="M65" s="56" t="s">
        <v>559</v>
      </c>
      <c r="N65" s="41">
        <v>500</v>
      </c>
    </row>
    <row r="66" spans="13:14" x14ac:dyDescent="0.2">
      <c r="M66" s="56" t="s">
        <v>560</v>
      </c>
      <c r="N66" s="41">
        <v>500</v>
      </c>
    </row>
    <row r="67" spans="13:14" x14ac:dyDescent="0.2">
      <c r="M67" s="56" t="s">
        <v>561</v>
      </c>
      <c r="N67" s="41">
        <v>500</v>
      </c>
    </row>
    <row r="68" spans="13:14" x14ac:dyDescent="0.2">
      <c r="M68" s="56" t="s">
        <v>562</v>
      </c>
      <c r="N68" s="41">
        <v>500</v>
      </c>
    </row>
    <row r="69" spans="13:14" x14ac:dyDescent="0.2">
      <c r="M69" s="56" t="s">
        <v>563</v>
      </c>
      <c r="N69" s="41">
        <v>500</v>
      </c>
    </row>
    <row r="70" spans="13:14" x14ac:dyDescent="0.2">
      <c r="M70" s="56" t="s">
        <v>564</v>
      </c>
      <c r="N70" s="41">
        <v>500</v>
      </c>
    </row>
    <row r="71" spans="13:14" x14ac:dyDescent="0.2">
      <c r="M71" s="56" t="s">
        <v>565</v>
      </c>
      <c r="N71" s="41">
        <v>500</v>
      </c>
    </row>
    <row r="72" spans="13:14" x14ac:dyDescent="0.2">
      <c r="M72" s="56" t="s">
        <v>566</v>
      </c>
      <c r="N72" s="41">
        <v>500</v>
      </c>
    </row>
    <row r="73" spans="13:14" x14ac:dyDescent="0.2">
      <c r="M73" s="56" t="s">
        <v>567</v>
      </c>
      <c r="N73" s="41">
        <v>500</v>
      </c>
    </row>
    <row r="74" spans="13:14" x14ac:dyDescent="0.2">
      <c r="M74" s="56" t="s">
        <v>568</v>
      </c>
      <c r="N74" s="41">
        <v>500</v>
      </c>
    </row>
    <row r="75" spans="13:14" x14ac:dyDescent="0.2">
      <c r="M75" s="56" t="s">
        <v>569</v>
      </c>
      <c r="N75" s="41">
        <v>500</v>
      </c>
    </row>
    <row r="76" spans="13:14" x14ac:dyDescent="0.2">
      <c r="M76" s="56" t="s">
        <v>570</v>
      </c>
      <c r="N76" s="41">
        <v>500</v>
      </c>
    </row>
    <row r="77" spans="13:14" x14ac:dyDescent="0.2">
      <c r="M77" s="56" t="s">
        <v>571</v>
      </c>
      <c r="N77" s="41">
        <v>500</v>
      </c>
    </row>
    <row r="78" spans="13:14" x14ac:dyDescent="0.2">
      <c r="M78" s="56" t="s">
        <v>572</v>
      </c>
      <c r="N78" s="41">
        <v>500</v>
      </c>
    </row>
    <row r="79" spans="13:14" x14ac:dyDescent="0.2">
      <c r="M79" s="56" t="s">
        <v>573</v>
      </c>
      <c r="N79" s="41">
        <v>500</v>
      </c>
    </row>
    <row r="80" spans="13:14" x14ac:dyDescent="0.2">
      <c r="M80" s="56" t="s">
        <v>574</v>
      </c>
      <c r="N80" s="41">
        <v>500</v>
      </c>
    </row>
    <row r="81" spans="13:14" x14ac:dyDescent="0.2">
      <c r="M81" s="57" t="s">
        <v>575</v>
      </c>
      <c r="N81" s="41">
        <v>500</v>
      </c>
    </row>
    <row r="82" spans="13:14" x14ac:dyDescent="0.2">
      <c r="M82" s="57" t="s">
        <v>576</v>
      </c>
      <c r="N82" s="41">
        <v>500</v>
      </c>
    </row>
    <row r="83" spans="13:14" x14ac:dyDescent="0.2">
      <c r="M83" s="57" t="s">
        <v>577</v>
      </c>
      <c r="N83" s="41">
        <v>500</v>
      </c>
    </row>
    <row r="84" spans="13:14" x14ac:dyDescent="0.2">
      <c r="M84" s="57" t="s">
        <v>578</v>
      </c>
      <c r="N84" s="41">
        <v>500</v>
      </c>
    </row>
    <row r="85" spans="13:14" x14ac:dyDescent="0.2">
      <c r="M85" s="57" t="s">
        <v>379</v>
      </c>
      <c r="N85" s="41">
        <v>500</v>
      </c>
    </row>
    <row r="86" spans="13:14" x14ac:dyDescent="0.2">
      <c r="M86" s="57" t="s">
        <v>380</v>
      </c>
      <c r="N86" s="41">
        <v>500</v>
      </c>
    </row>
    <row r="87" spans="13:14" x14ac:dyDescent="0.2">
      <c r="M87" s="57" t="s">
        <v>579</v>
      </c>
      <c r="N87" s="41">
        <v>500</v>
      </c>
    </row>
    <row r="88" spans="13:14" x14ac:dyDescent="0.2">
      <c r="M88" s="57" t="s">
        <v>580</v>
      </c>
      <c r="N88" s="41">
        <v>500</v>
      </c>
    </row>
    <row r="89" spans="13:14" x14ac:dyDescent="0.2">
      <c r="M89" s="57" t="s">
        <v>581</v>
      </c>
      <c r="N89" s="41">
        <v>500</v>
      </c>
    </row>
    <row r="90" spans="13:14" x14ac:dyDescent="0.2">
      <c r="M90" s="57" t="s">
        <v>582</v>
      </c>
      <c r="N90" s="41">
        <v>500</v>
      </c>
    </row>
    <row r="91" spans="13:14" x14ac:dyDescent="0.2">
      <c r="M91" s="57" t="s">
        <v>381</v>
      </c>
      <c r="N91" s="41">
        <v>500</v>
      </c>
    </row>
    <row r="92" spans="13:14" x14ac:dyDescent="0.2">
      <c r="M92" s="57" t="s">
        <v>583</v>
      </c>
      <c r="N92" s="41">
        <v>500</v>
      </c>
    </row>
    <row r="93" spans="13:14" x14ac:dyDescent="0.2">
      <c r="M93" s="57" t="s">
        <v>584</v>
      </c>
      <c r="N93" s="41">
        <v>500</v>
      </c>
    </row>
    <row r="94" spans="13:14" x14ac:dyDescent="0.2">
      <c r="M94" s="57" t="s">
        <v>585</v>
      </c>
      <c r="N94" s="41">
        <v>500</v>
      </c>
    </row>
    <row r="95" spans="13:14" x14ac:dyDescent="0.2">
      <c r="M95" s="57" t="s">
        <v>586</v>
      </c>
      <c r="N95" s="41">
        <v>500</v>
      </c>
    </row>
    <row r="96" spans="13:14" x14ac:dyDescent="0.2">
      <c r="M96" s="57" t="s">
        <v>587</v>
      </c>
      <c r="N96" s="41">
        <v>500</v>
      </c>
    </row>
    <row r="97" spans="13:14" x14ac:dyDescent="0.2">
      <c r="M97" s="57" t="s">
        <v>588</v>
      </c>
      <c r="N97" s="41">
        <v>500</v>
      </c>
    </row>
    <row r="98" spans="13:14" x14ac:dyDescent="0.2">
      <c r="M98" s="57" t="s">
        <v>382</v>
      </c>
      <c r="N98" s="41">
        <v>500</v>
      </c>
    </row>
    <row r="99" spans="13:14" x14ac:dyDescent="0.2">
      <c r="M99" s="57" t="s">
        <v>589</v>
      </c>
      <c r="N99" s="4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D5B2-CB80-46B6-BAFA-709B99694294}">
  <dimension ref="A1:J42"/>
  <sheetViews>
    <sheetView tabSelected="1" workbookViewId="0">
      <selection activeCell="G20" sqref="G20"/>
    </sheetView>
  </sheetViews>
  <sheetFormatPr defaultRowHeight="14.25" x14ac:dyDescent="0.2"/>
  <cols>
    <col min="1" max="1" width="9" style="1"/>
    <col min="2" max="2" width="20.625" style="1" customWidth="1"/>
    <col min="3" max="3" width="17" style="1" customWidth="1"/>
    <col min="4" max="4" width="9" style="1"/>
    <col min="5" max="5" width="12.625" style="1" customWidth="1"/>
    <col min="6" max="6" width="19.125" style="1" customWidth="1"/>
    <col min="7" max="7" width="41.875" style="62" customWidth="1"/>
    <col min="8" max="8" width="15" style="1" customWidth="1"/>
    <col min="9" max="9" width="20.75" style="1" customWidth="1"/>
    <col min="10" max="16384" width="9" style="1"/>
  </cols>
  <sheetData>
    <row r="1" spans="1:10" x14ac:dyDescent="0.2">
      <c r="B1" s="70" t="s">
        <v>662</v>
      </c>
      <c r="C1" s="70"/>
      <c r="D1" s="70"/>
      <c r="E1" s="70"/>
      <c r="F1" s="70"/>
      <c r="G1" s="70"/>
    </row>
    <row r="2" spans="1:10" x14ac:dyDescent="0.2">
      <c r="A2" s="1" t="s">
        <v>610</v>
      </c>
      <c r="B2" s="1" t="s">
        <v>9</v>
      </c>
      <c r="C2" s="1" t="s">
        <v>648</v>
      </c>
      <c r="D2" s="1" t="s">
        <v>649</v>
      </c>
      <c r="E2" s="1" t="s">
        <v>652</v>
      </c>
      <c r="F2" s="1" t="s">
        <v>658</v>
      </c>
      <c r="G2" s="62" t="s">
        <v>651</v>
      </c>
      <c r="H2" s="1" t="s">
        <v>650</v>
      </c>
      <c r="I2" s="1" t="s">
        <v>659</v>
      </c>
      <c r="J2" s="1" t="s">
        <v>660</v>
      </c>
    </row>
    <row r="3" spans="1:10" x14ac:dyDescent="0.2">
      <c r="B3" s="63" t="s">
        <v>356</v>
      </c>
      <c r="C3" s="1">
        <v>70</v>
      </c>
      <c r="D3" s="1">
        <v>0.7</v>
      </c>
      <c r="E3" s="1">
        <v>1</v>
      </c>
      <c r="F3" s="1">
        <v>15000</v>
      </c>
      <c r="G3" s="62">
        <f>SUM(F3+C3*50*(E3^(1/4))*(D3^(1/2)))</f>
        <v>17928.310092869266</v>
      </c>
      <c r="H3" s="1">
        <v>18500</v>
      </c>
      <c r="I3" s="1" t="s">
        <v>357</v>
      </c>
      <c r="J3" s="1" t="s">
        <v>661</v>
      </c>
    </row>
    <row r="4" spans="1:10" x14ac:dyDescent="0.2">
      <c r="B4" s="63" t="s">
        <v>653</v>
      </c>
      <c r="C4" s="1">
        <v>70</v>
      </c>
      <c r="D4" s="1">
        <v>0.7</v>
      </c>
      <c r="E4" s="1">
        <v>12</v>
      </c>
      <c r="F4" s="1">
        <v>15000</v>
      </c>
      <c r="G4" s="62">
        <f t="shared" ref="G4:G5" si="0">SUM(F4+C4*50*(E4^(1/4))*(D4^(1/2)))</f>
        <v>20450.199202763717</v>
      </c>
      <c r="H4" s="1">
        <v>18500</v>
      </c>
      <c r="I4" s="1" t="s">
        <v>358</v>
      </c>
      <c r="J4" s="1" t="s">
        <v>661</v>
      </c>
    </row>
    <row r="5" spans="1:10" x14ac:dyDescent="0.2">
      <c r="B5" s="63" t="s">
        <v>654</v>
      </c>
      <c r="C5" s="1">
        <v>70</v>
      </c>
      <c r="D5" s="1">
        <v>0.7</v>
      </c>
      <c r="E5" s="1">
        <v>1</v>
      </c>
      <c r="F5" s="1">
        <v>15000</v>
      </c>
      <c r="G5" s="62">
        <f t="shared" si="0"/>
        <v>17928.310092869266</v>
      </c>
      <c r="H5" s="1">
        <v>18500</v>
      </c>
      <c r="I5" s="1" t="s">
        <v>358</v>
      </c>
      <c r="J5" s="1" t="s">
        <v>661</v>
      </c>
    </row>
    <row r="7" spans="1:10" x14ac:dyDescent="0.2">
      <c r="B7" s="69" t="s">
        <v>655</v>
      </c>
      <c r="C7" s="1">
        <v>10</v>
      </c>
      <c r="D7" s="1">
        <v>0.7</v>
      </c>
      <c r="E7" s="1">
        <v>16</v>
      </c>
      <c r="F7" s="1">
        <v>25000</v>
      </c>
      <c r="G7" s="62">
        <f>SUM(F7+C7*50*(E7^(1/2))*(D7^(1/2)))</f>
        <v>26673.32005306815</v>
      </c>
      <c r="H7" s="1">
        <v>45000</v>
      </c>
      <c r="I7" s="1" t="s">
        <v>360</v>
      </c>
      <c r="J7" s="1" t="s">
        <v>661</v>
      </c>
    </row>
    <row r="8" spans="1:10" x14ac:dyDescent="0.2">
      <c r="B8" s="69" t="s">
        <v>656</v>
      </c>
      <c r="C8" s="1">
        <v>13</v>
      </c>
      <c r="D8" s="1">
        <v>0.99</v>
      </c>
      <c r="E8" s="1">
        <v>1</v>
      </c>
      <c r="F8" s="1">
        <v>25000</v>
      </c>
      <c r="G8" s="62">
        <f t="shared" ref="G8:G9" si="1">SUM(F8+C8*50*(E8^(1/2))*(D8^(1/2)))</f>
        <v>25646.741834119304</v>
      </c>
      <c r="H8" s="1">
        <v>50000</v>
      </c>
      <c r="I8" s="1" t="s">
        <v>360</v>
      </c>
      <c r="J8" s="1" t="s">
        <v>661</v>
      </c>
    </row>
    <row r="9" spans="1:10" x14ac:dyDescent="0.2">
      <c r="B9" s="69" t="s">
        <v>657</v>
      </c>
      <c r="C9" s="1">
        <v>14</v>
      </c>
      <c r="D9" s="1">
        <v>0.5</v>
      </c>
      <c r="E9" s="1">
        <v>1</v>
      </c>
      <c r="F9" s="1">
        <v>25000</v>
      </c>
      <c r="G9" s="62">
        <f t="shared" si="1"/>
        <v>25494.974746830583</v>
      </c>
      <c r="H9" s="1">
        <v>17500</v>
      </c>
      <c r="I9" s="1" t="s">
        <v>361</v>
      </c>
      <c r="J9" s="1" t="s">
        <v>661</v>
      </c>
    </row>
    <row r="11" spans="1:10" x14ac:dyDescent="0.2">
      <c r="B11" s="64" t="s">
        <v>132</v>
      </c>
      <c r="C11" s="1">
        <v>7</v>
      </c>
      <c r="D11" s="1">
        <v>0.8</v>
      </c>
      <c r="E11" s="1">
        <v>32</v>
      </c>
      <c r="F11" s="1">
        <v>15000</v>
      </c>
      <c r="G11" s="62">
        <f>SUM(F11+C11*50*(E11^(1/2))*(D11^(1/3)))</f>
        <v>16837.975406247318</v>
      </c>
      <c r="H11" s="1">
        <v>19000</v>
      </c>
      <c r="I11" s="1" t="s">
        <v>362</v>
      </c>
      <c r="J11" s="1" t="s">
        <v>661</v>
      </c>
    </row>
    <row r="12" spans="1:10" x14ac:dyDescent="0.2">
      <c r="B12" s="64" t="s">
        <v>133</v>
      </c>
      <c r="C12" s="1">
        <v>7</v>
      </c>
      <c r="D12" s="1">
        <v>0.75</v>
      </c>
      <c r="E12" s="1">
        <v>33</v>
      </c>
      <c r="F12" s="1">
        <v>15000</v>
      </c>
      <c r="G12" s="62">
        <f t="shared" ref="G12:G16" si="2">SUM(F12+C12*50*(E12^(1/2))*(D12^(1/3)))</f>
        <v>16826.748539321747</v>
      </c>
      <c r="H12" s="1">
        <v>20000</v>
      </c>
      <c r="I12" s="1" t="s">
        <v>363</v>
      </c>
      <c r="J12" s="1" t="s">
        <v>661</v>
      </c>
    </row>
    <row r="13" spans="1:10" x14ac:dyDescent="0.2">
      <c r="B13" s="64" t="s">
        <v>134</v>
      </c>
      <c r="C13" s="1">
        <v>8.1999999999999993</v>
      </c>
      <c r="D13" s="1">
        <v>0.6</v>
      </c>
      <c r="E13" s="1">
        <v>28</v>
      </c>
      <c r="F13" s="1">
        <v>15000</v>
      </c>
      <c r="G13" s="62">
        <f t="shared" si="2"/>
        <v>16829.84072561378</v>
      </c>
      <c r="H13" s="1">
        <v>17500</v>
      </c>
      <c r="I13" s="1" t="s">
        <v>362</v>
      </c>
      <c r="J13" s="1" t="s">
        <v>661</v>
      </c>
    </row>
    <row r="14" spans="1:10" x14ac:dyDescent="0.2">
      <c r="B14" s="64" t="s">
        <v>135</v>
      </c>
      <c r="C14" s="1">
        <v>7</v>
      </c>
      <c r="D14" s="1">
        <v>0.7</v>
      </c>
      <c r="E14" s="1">
        <v>31</v>
      </c>
      <c r="F14" s="1">
        <v>15000</v>
      </c>
      <c r="G14" s="62">
        <f t="shared" si="2"/>
        <v>16730.274090480816</v>
      </c>
      <c r="H14" s="1">
        <v>18000</v>
      </c>
      <c r="I14" s="1" t="s">
        <v>362</v>
      </c>
      <c r="J14" s="1" t="s">
        <v>661</v>
      </c>
    </row>
    <row r="15" spans="1:10" x14ac:dyDescent="0.2">
      <c r="B15" s="64" t="s">
        <v>136</v>
      </c>
      <c r="C15" s="1">
        <v>7</v>
      </c>
      <c r="D15" s="1">
        <v>0.75</v>
      </c>
      <c r="E15" s="1">
        <v>17</v>
      </c>
      <c r="F15" s="1">
        <v>15000</v>
      </c>
      <c r="G15" s="62">
        <f>SUM(F15+C15*50*(E15^(1/2))*(D15^(1/3)))</f>
        <v>16311.131524278082</v>
      </c>
      <c r="H15" s="1">
        <v>19500</v>
      </c>
      <c r="I15" s="1" t="s">
        <v>362</v>
      </c>
      <c r="J15" s="1" t="s">
        <v>661</v>
      </c>
    </row>
    <row r="16" spans="1:10" x14ac:dyDescent="0.2">
      <c r="B16" s="64" t="s">
        <v>137</v>
      </c>
      <c r="C16" s="1">
        <v>7</v>
      </c>
      <c r="D16" s="1">
        <v>0.75</v>
      </c>
      <c r="E16" s="1">
        <v>27</v>
      </c>
      <c r="F16" s="1">
        <v>15000</v>
      </c>
      <c r="G16" s="62">
        <f t="shared" si="2"/>
        <v>16652.356224889096</v>
      </c>
      <c r="H16" s="1">
        <v>20500</v>
      </c>
      <c r="I16" s="1" t="s">
        <v>362</v>
      </c>
      <c r="J16" s="1" t="s">
        <v>661</v>
      </c>
    </row>
    <row r="18" spans="2:10" x14ac:dyDescent="0.2">
      <c r="B18" s="65" t="s">
        <v>364</v>
      </c>
      <c r="C18" s="1">
        <v>30</v>
      </c>
      <c r="D18" s="1">
        <v>0.2</v>
      </c>
      <c r="E18" s="1">
        <v>12</v>
      </c>
      <c r="F18" s="1">
        <v>6000</v>
      </c>
      <c r="G18" s="62">
        <f t="shared" ref="G18:G19" si="3">SUM(F18+C18*50*(E18^(1/4))*(D18^(1/2)))</f>
        <v>7248.5374350863449</v>
      </c>
      <c r="H18" s="1">
        <v>7500</v>
      </c>
      <c r="I18" s="1" t="s">
        <v>365</v>
      </c>
      <c r="J18" s="1" t="s">
        <v>661</v>
      </c>
    </row>
    <row r="19" spans="2:10" x14ac:dyDescent="0.2">
      <c r="B19" s="65" t="s">
        <v>366</v>
      </c>
      <c r="C19" s="1">
        <v>40</v>
      </c>
      <c r="D19" s="1">
        <v>0.1</v>
      </c>
      <c r="E19" s="1">
        <v>16</v>
      </c>
      <c r="F19" s="1">
        <v>6000</v>
      </c>
      <c r="G19" s="62">
        <f t="shared" si="3"/>
        <v>7264.9110640673516</v>
      </c>
      <c r="H19" s="1">
        <v>8000</v>
      </c>
      <c r="I19" s="1" t="s">
        <v>367</v>
      </c>
      <c r="J19" s="1" t="s">
        <v>661</v>
      </c>
    </row>
    <row r="21" spans="2:10" x14ac:dyDescent="0.2">
      <c r="B21" s="66" t="s">
        <v>124</v>
      </c>
      <c r="C21" s="1">
        <v>13</v>
      </c>
      <c r="D21" s="1">
        <v>0.7</v>
      </c>
      <c r="E21" s="1">
        <v>3</v>
      </c>
      <c r="F21" s="1">
        <v>10000</v>
      </c>
      <c r="G21" s="62">
        <f>SUM(F21+C21*500*(E21^(1/16))*((D21^(1/4))*2))</f>
        <v>22736.143413473052</v>
      </c>
      <c r="H21" s="1">
        <v>33000</v>
      </c>
      <c r="I21" s="1" t="s">
        <v>368</v>
      </c>
      <c r="J21" s="1" t="s">
        <v>661</v>
      </c>
    </row>
    <row r="22" spans="2:10" x14ac:dyDescent="0.2">
      <c r="B22" s="66" t="s">
        <v>125</v>
      </c>
      <c r="C22" s="1">
        <v>10</v>
      </c>
      <c r="D22" s="1">
        <v>0.2</v>
      </c>
      <c r="E22" s="1">
        <v>1</v>
      </c>
      <c r="F22" s="1">
        <v>10000</v>
      </c>
      <c r="G22" s="62">
        <f t="shared" ref="G22:G26" si="4">SUM(F22+C22*500*(E22^(1/16))*((D22^(1/4))*2))</f>
        <v>16687.40304976422</v>
      </c>
      <c r="H22" s="1">
        <v>7500</v>
      </c>
      <c r="I22" s="1" t="s">
        <v>369</v>
      </c>
      <c r="J22" s="1" t="s">
        <v>661</v>
      </c>
    </row>
    <row r="23" spans="2:10" x14ac:dyDescent="0.2">
      <c r="B23" s="66" t="s">
        <v>126</v>
      </c>
      <c r="C23" s="1">
        <v>27</v>
      </c>
      <c r="D23" s="1">
        <v>0.16</v>
      </c>
      <c r="E23" s="1">
        <v>1</v>
      </c>
      <c r="F23" s="1">
        <v>10000</v>
      </c>
      <c r="G23" s="62">
        <f t="shared" si="4"/>
        <v>27076.29936490925</v>
      </c>
      <c r="H23" s="1">
        <v>12000</v>
      </c>
      <c r="I23" s="1" t="s">
        <v>370</v>
      </c>
      <c r="J23" s="1" t="s">
        <v>661</v>
      </c>
    </row>
    <row r="24" spans="2:10" x14ac:dyDescent="0.2">
      <c r="B24" s="66" t="s">
        <v>127</v>
      </c>
      <c r="C24" s="1">
        <v>27</v>
      </c>
      <c r="D24" s="1">
        <v>0.16</v>
      </c>
      <c r="E24" s="1">
        <v>14</v>
      </c>
      <c r="F24" s="1">
        <v>10000</v>
      </c>
      <c r="G24" s="62">
        <f t="shared" si="4"/>
        <v>30138.483432081292</v>
      </c>
      <c r="H24" s="1">
        <v>14000</v>
      </c>
      <c r="I24" s="1" t="s">
        <v>370</v>
      </c>
      <c r="J24" s="1" t="s">
        <v>661</v>
      </c>
    </row>
    <row r="25" spans="2:10" x14ac:dyDescent="0.2">
      <c r="B25" s="66" t="s">
        <v>128</v>
      </c>
      <c r="C25" s="1">
        <v>50</v>
      </c>
      <c r="D25" s="1">
        <v>0.1</v>
      </c>
      <c r="E25" s="1">
        <v>18</v>
      </c>
      <c r="F25" s="1">
        <v>10000</v>
      </c>
      <c r="G25" s="62">
        <f t="shared" si="4"/>
        <v>43684.068037720077</v>
      </c>
      <c r="H25" s="1">
        <v>55000</v>
      </c>
      <c r="I25" s="1" t="s">
        <v>371</v>
      </c>
      <c r="J25" s="1" t="s">
        <v>661</v>
      </c>
    </row>
    <row r="26" spans="2:10" x14ac:dyDescent="0.2">
      <c r="B26" s="66" t="s">
        <v>129</v>
      </c>
      <c r="C26" s="1">
        <v>50</v>
      </c>
      <c r="D26" s="1">
        <v>0.1</v>
      </c>
      <c r="E26" s="1">
        <v>18</v>
      </c>
      <c r="F26" s="1">
        <v>10000</v>
      </c>
      <c r="G26" s="62">
        <f t="shared" si="4"/>
        <v>43684.068037720077</v>
      </c>
      <c r="H26" s="1">
        <v>55000</v>
      </c>
      <c r="I26" s="1" t="s">
        <v>371</v>
      </c>
      <c r="J26" s="1" t="s">
        <v>661</v>
      </c>
    </row>
    <row r="27" spans="2:10" x14ac:dyDescent="0.2">
      <c r="B27" s="66" t="s">
        <v>130</v>
      </c>
      <c r="C27" s="1">
        <v>100</v>
      </c>
      <c r="D27" s="1">
        <v>0.1</v>
      </c>
      <c r="E27" s="1">
        <v>2</v>
      </c>
      <c r="F27" s="1">
        <v>10000</v>
      </c>
      <c r="G27" s="62">
        <f>SUM(F27+C27*500*(E27^(1/16))*((D27^(1/4))*2))</f>
        <v>68723.830267177022</v>
      </c>
      <c r="H27" s="1">
        <v>60000</v>
      </c>
      <c r="I27" s="1" t="s">
        <v>371</v>
      </c>
      <c r="J27" s="1" t="s">
        <v>661</v>
      </c>
    </row>
    <row r="29" spans="2:10" x14ac:dyDescent="0.2">
      <c r="B29" s="67" t="s">
        <v>115</v>
      </c>
      <c r="C29" s="1">
        <v>5</v>
      </c>
      <c r="D29" s="1">
        <v>0.8</v>
      </c>
      <c r="E29" s="1">
        <v>22</v>
      </c>
      <c r="F29" s="1">
        <v>5000</v>
      </c>
      <c r="G29" s="62">
        <f>SUM(F29+C29*50*(E29^(1/2))*(D29^(1/2)))</f>
        <v>6048.8088481701516</v>
      </c>
      <c r="H29" s="1">
        <v>6000</v>
      </c>
      <c r="I29" s="1" t="s">
        <v>372</v>
      </c>
      <c r="J29" s="1" t="s">
        <v>661</v>
      </c>
    </row>
    <row r="30" spans="2:10" x14ac:dyDescent="0.2">
      <c r="B30" s="67" t="s">
        <v>116</v>
      </c>
      <c r="C30" s="1">
        <v>5</v>
      </c>
      <c r="D30" s="1">
        <v>0.9</v>
      </c>
      <c r="E30" s="1">
        <v>14</v>
      </c>
      <c r="F30" s="1">
        <v>5000</v>
      </c>
      <c r="G30" s="62">
        <f t="shared" ref="G30:G36" si="5">SUM(F30+C30*50*(E30^(1/2))*(D30^(1/2)))</f>
        <v>5887.4119674649428</v>
      </c>
      <c r="H30" s="1">
        <v>7500</v>
      </c>
      <c r="I30" s="1" t="s">
        <v>372</v>
      </c>
      <c r="J30" s="1" t="s">
        <v>661</v>
      </c>
    </row>
    <row r="31" spans="2:10" x14ac:dyDescent="0.2">
      <c r="B31" s="67" t="s">
        <v>117</v>
      </c>
      <c r="C31" s="1">
        <v>5</v>
      </c>
      <c r="D31" s="1">
        <v>0.85</v>
      </c>
      <c r="E31" s="1">
        <v>22</v>
      </c>
      <c r="F31" s="1">
        <v>5000</v>
      </c>
      <c r="G31" s="62">
        <f t="shared" si="5"/>
        <v>6081.0874155219826</v>
      </c>
      <c r="H31" s="1">
        <v>10000</v>
      </c>
      <c r="I31" s="1" t="s">
        <v>372</v>
      </c>
      <c r="J31" s="1" t="s">
        <v>661</v>
      </c>
    </row>
    <row r="32" spans="2:10" x14ac:dyDescent="0.2">
      <c r="B32" s="67" t="s">
        <v>118</v>
      </c>
      <c r="C32" s="1">
        <v>7</v>
      </c>
      <c r="D32" s="1">
        <v>0.999</v>
      </c>
      <c r="E32" s="1">
        <v>20</v>
      </c>
      <c r="F32" s="1">
        <v>5000</v>
      </c>
      <c r="G32" s="62">
        <f t="shared" si="5"/>
        <v>6564.464764703891</v>
      </c>
      <c r="H32" s="1">
        <v>6500</v>
      </c>
      <c r="I32" s="1" t="s">
        <v>372</v>
      </c>
      <c r="J32" s="1" t="s">
        <v>661</v>
      </c>
    </row>
    <row r="33" spans="2:10" x14ac:dyDescent="0.2">
      <c r="B33" s="67" t="s">
        <v>119</v>
      </c>
      <c r="C33" s="1">
        <v>7</v>
      </c>
      <c r="D33" s="1">
        <v>0.5</v>
      </c>
      <c r="E33" s="1">
        <v>1</v>
      </c>
      <c r="F33" s="1">
        <v>5000</v>
      </c>
      <c r="G33" s="62">
        <f t="shared" si="5"/>
        <v>5247.4873734152916</v>
      </c>
      <c r="H33" s="1">
        <v>4000</v>
      </c>
      <c r="I33" s="1" t="s">
        <v>372</v>
      </c>
      <c r="J33" s="1" t="s">
        <v>661</v>
      </c>
    </row>
    <row r="34" spans="2:10" x14ac:dyDescent="0.2">
      <c r="B34" s="67" t="s">
        <v>120</v>
      </c>
      <c r="C34" s="1">
        <v>10</v>
      </c>
      <c r="D34" s="1">
        <v>0.75</v>
      </c>
      <c r="E34" s="1">
        <v>4</v>
      </c>
      <c r="F34" s="1">
        <v>5000</v>
      </c>
      <c r="G34" s="62">
        <f t="shared" si="5"/>
        <v>5866.0254037844388</v>
      </c>
      <c r="H34" s="1">
        <v>13500</v>
      </c>
      <c r="I34" s="1" t="s">
        <v>373</v>
      </c>
      <c r="J34" s="1" t="s">
        <v>661</v>
      </c>
    </row>
    <row r="35" spans="2:10" x14ac:dyDescent="0.2">
      <c r="B35" s="67" t="s">
        <v>121</v>
      </c>
      <c r="C35" s="1">
        <v>6.5</v>
      </c>
      <c r="D35" s="1">
        <v>0.99</v>
      </c>
      <c r="E35" s="1">
        <v>28</v>
      </c>
      <c r="F35" s="1">
        <v>5000</v>
      </c>
      <c r="G35" s="62">
        <f t="shared" si="5"/>
        <v>6711.1180555414639</v>
      </c>
      <c r="H35" s="1">
        <v>9000</v>
      </c>
      <c r="I35" s="1" t="s">
        <v>372</v>
      </c>
      <c r="J35" s="1" t="s">
        <v>661</v>
      </c>
    </row>
    <row r="36" spans="2:10" x14ac:dyDescent="0.2">
      <c r="B36" s="67" t="s">
        <v>122</v>
      </c>
      <c r="C36" s="1">
        <v>6</v>
      </c>
      <c r="D36" s="1">
        <v>0.7</v>
      </c>
      <c r="E36" s="1">
        <v>2</v>
      </c>
      <c r="F36" s="1">
        <v>5000</v>
      </c>
      <c r="G36" s="62">
        <f t="shared" si="5"/>
        <v>5354.9647869859773</v>
      </c>
      <c r="H36" s="1">
        <v>7000</v>
      </c>
      <c r="I36" s="1" t="s">
        <v>372</v>
      </c>
      <c r="J36" s="1" t="s">
        <v>661</v>
      </c>
    </row>
    <row r="38" spans="2:10" x14ac:dyDescent="0.2">
      <c r="B38" s="68" t="s">
        <v>108</v>
      </c>
      <c r="C38" s="1">
        <v>5</v>
      </c>
      <c r="D38" s="1">
        <v>0.999</v>
      </c>
      <c r="E38" s="1">
        <v>6</v>
      </c>
      <c r="F38" s="1">
        <v>3000</v>
      </c>
      <c r="G38" s="62">
        <f>SUM(F38+C38*90*(E38^(1/16))*(D38^(1/15)))</f>
        <v>3503.2896501377973</v>
      </c>
      <c r="H38" s="1">
        <v>3000</v>
      </c>
      <c r="I38" s="1" t="s">
        <v>374</v>
      </c>
      <c r="J38" s="1" t="s">
        <v>661</v>
      </c>
    </row>
    <row r="39" spans="2:10" x14ac:dyDescent="0.2">
      <c r="B39" s="68" t="s">
        <v>109</v>
      </c>
      <c r="C39" s="1">
        <v>5</v>
      </c>
      <c r="D39" s="1">
        <v>0.75</v>
      </c>
      <c r="E39" s="1">
        <v>7</v>
      </c>
      <c r="F39" s="1">
        <v>3000</v>
      </c>
      <c r="G39" s="62">
        <f t="shared" ref="G39:G42" si="6">SUM(F39+C39*90*(E39^(1/16))*(D39^(1/15)))</f>
        <v>3498.5421613477106</v>
      </c>
      <c r="H39" s="1">
        <v>3000</v>
      </c>
      <c r="I39" s="1" t="s">
        <v>375</v>
      </c>
      <c r="J39" s="1" t="s">
        <v>661</v>
      </c>
    </row>
    <row r="40" spans="2:10" x14ac:dyDescent="0.2">
      <c r="B40" s="68" t="s">
        <v>110</v>
      </c>
      <c r="C40" s="1">
        <v>6</v>
      </c>
      <c r="D40" s="1">
        <v>0.5</v>
      </c>
      <c r="E40" s="1">
        <v>4</v>
      </c>
      <c r="F40" s="1">
        <v>3000</v>
      </c>
      <c r="G40" s="62">
        <f t="shared" si="6"/>
        <v>3562.2815623687957</v>
      </c>
      <c r="H40" s="1">
        <v>3000</v>
      </c>
      <c r="I40" s="1" t="s">
        <v>375</v>
      </c>
      <c r="J40" s="1" t="s">
        <v>661</v>
      </c>
    </row>
    <row r="41" spans="2:10" x14ac:dyDescent="0.2">
      <c r="B41" s="68" t="s">
        <v>111</v>
      </c>
      <c r="C41" s="1">
        <v>14</v>
      </c>
      <c r="D41" s="1">
        <v>0.2</v>
      </c>
      <c r="E41" s="1">
        <v>3</v>
      </c>
      <c r="F41" s="1">
        <v>3000</v>
      </c>
      <c r="G41" s="62">
        <f t="shared" si="6"/>
        <v>4212.2512015499178</v>
      </c>
      <c r="H41" s="1">
        <v>4500</v>
      </c>
      <c r="I41" s="1" t="s">
        <v>376</v>
      </c>
      <c r="J41" s="1" t="s">
        <v>661</v>
      </c>
    </row>
    <row r="42" spans="2:10" x14ac:dyDescent="0.2">
      <c r="B42" s="68" t="s">
        <v>112</v>
      </c>
      <c r="C42" s="1">
        <v>15</v>
      </c>
      <c r="D42" s="1">
        <v>0.2</v>
      </c>
      <c r="E42" s="1">
        <v>3</v>
      </c>
      <c r="F42" s="1">
        <v>3000</v>
      </c>
      <c r="G42" s="62">
        <f t="shared" si="6"/>
        <v>4298.8405730891973</v>
      </c>
      <c r="H42" s="1">
        <v>4500</v>
      </c>
      <c r="I42" s="1" t="s">
        <v>377</v>
      </c>
      <c r="J42" s="1" t="s">
        <v>661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FA8-4B79-470C-812E-E18ABD7515C8}">
  <dimension ref="A1:K76"/>
  <sheetViews>
    <sheetView zoomScaleNormal="100" workbookViewId="0">
      <selection activeCell="H15" sqref="H15"/>
    </sheetView>
  </sheetViews>
  <sheetFormatPr defaultRowHeight="14.25" x14ac:dyDescent="0.2"/>
  <cols>
    <col min="1" max="1" width="25.75" style="1" bestFit="1" customWidth="1"/>
    <col min="2" max="2" width="15.125" style="1" bestFit="1" customWidth="1"/>
    <col min="3" max="3" width="9" style="1" bestFit="1" customWidth="1"/>
    <col min="4" max="4" width="9" style="34" bestFit="1" customWidth="1"/>
    <col min="5" max="5" width="26.375" style="1" bestFit="1" customWidth="1"/>
    <col min="6" max="6" width="22.25" style="1" bestFit="1" customWidth="1"/>
    <col min="7" max="7" width="5.25" style="1" bestFit="1" customWidth="1"/>
    <col min="8" max="16384" width="9" style="1"/>
  </cols>
  <sheetData>
    <row r="1" spans="1:7" x14ac:dyDescent="0.2">
      <c r="A1" s="24" t="s">
        <v>225</v>
      </c>
      <c r="B1" s="25" t="s">
        <v>223</v>
      </c>
      <c r="C1" s="25" t="s">
        <v>308</v>
      </c>
      <c r="D1" s="36" t="s">
        <v>309</v>
      </c>
      <c r="E1" s="25" t="s">
        <v>227</v>
      </c>
      <c r="F1" s="25" t="s">
        <v>224</v>
      </c>
      <c r="G1" s="37" t="s">
        <v>263</v>
      </c>
    </row>
    <row r="2" spans="1:7" x14ac:dyDescent="0.2">
      <c r="A2" s="12" t="s">
        <v>255</v>
      </c>
      <c r="B2" s="13" t="s">
        <v>311</v>
      </c>
      <c r="C2" s="13" t="s">
        <v>310</v>
      </c>
      <c r="D2" s="35" t="s">
        <v>261</v>
      </c>
      <c r="E2" s="58">
        <v>50</v>
      </c>
      <c r="F2" s="13">
        <v>2000</v>
      </c>
      <c r="G2" s="29" t="s">
        <v>318</v>
      </c>
    </row>
    <row r="3" spans="1:7" x14ac:dyDescent="0.2">
      <c r="A3" s="12" t="s">
        <v>259</v>
      </c>
      <c r="B3" s="13" t="s">
        <v>312</v>
      </c>
      <c r="C3" s="13" t="s">
        <v>310</v>
      </c>
      <c r="D3" s="35" t="s">
        <v>261</v>
      </c>
      <c r="E3" s="58">
        <v>50</v>
      </c>
      <c r="F3" s="13">
        <v>2000</v>
      </c>
      <c r="G3" s="29" t="s">
        <v>318</v>
      </c>
    </row>
    <row r="4" spans="1:7" x14ac:dyDescent="0.2">
      <c r="A4" s="12" t="s">
        <v>257</v>
      </c>
      <c r="B4" s="13" t="s">
        <v>313</v>
      </c>
      <c r="C4" s="13" t="s">
        <v>310</v>
      </c>
      <c r="D4" s="35" t="s">
        <v>261</v>
      </c>
      <c r="E4" s="58">
        <v>50</v>
      </c>
      <c r="F4" s="13">
        <v>2000</v>
      </c>
      <c r="G4" s="29" t="s">
        <v>318</v>
      </c>
    </row>
    <row r="5" spans="1:7" x14ac:dyDescent="0.2">
      <c r="A5" s="12" t="s">
        <v>258</v>
      </c>
      <c r="B5" s="13" t="s">
        <v>314</v>
      </c>
      <c r="C5" s="13" t="s">
        <v>310</v>
      </c>
      <c r="D5" s="35" t="s">
        <v>261</v>
      </c>
      <c r="E5" s="58">
        <v>50</v>
      </c>
      <c r="F5" s="13">
        <v>2000</v>
      </c>
      <c r="G5" s="29" t="s">
        <v>318</v>
      </c>
    </row>
    <row r="6" spans="1:7" x14ac:dyDescent="0.2">
      <c r="A6" s="12" t="s">
        <v>256</v>
      </c>
      <c r="B6" s="13" t="s">
        <v>315</v>
      </c>
      <c r="C6" s="13" t="s">
        <v>310</v>
      </c>
      <c r="D6" s="35" t="s">
        <v>226</v>
      </c>
      <c r="E6" s="58">
        <v>400</v>
      </c>
      <c r="F6" s="13">
        <v>2000</v>
      </c>
      <c r="G6" s="29" t="s">
        <v>318</v>
      </c>
    </row>
    <row r="7" spans="1:7" x14ac:dyDescent="0.2">
      <c r="A7" s="12" t="s">
        <v>251</v>
      </c>
      <c r="B7" s="13" t="s">
        <v>316</v>
      </c>
      <c r="C7" s="13" t="s">
        <v>310</v>
      </c>
      <c r="D7" s="35" t="s">
        <v>254</v>
      </c>
      <c r="E7" s="58">
        <v>200</v>
      </c>
      <c r="F7" s="13">
        <v>2000</v>
      </c>
      <c r="G7" s="29" t="s">
        <v>318</v>
      </c>
    </row>
    <row r="8" spans="1:7" x14ac:dyDescent="0.2">
      <c r="A8" s="12" t="s">
        <v>252</v>
      </c>
      <c r="B8" s="13" t="s">
        <v>253</v>
      </c>
      <c r="C8" s="13" t="s">
        <v>310</v>
      </c>
      <c r="D8" s="35" t="s">
        <v>254</v>
      </c>
      <c r="E8" s="58">
        <v>150</v>
      </c>
      <c r="F8" s="13">
        <v>2000</v>
      </c>
      <c r="G8" s="29" t="s">
        <v>318</v>
      </c>
    </row>
    <row r="9" spans="1:7" x14ac:dyDescent="0.2">
      <c r="A9" s="12" t="s">
        <v>260</v>
      </c>
      <c r="B9" s="13" t="s">
        <v>317</v>
      </c>
      <c r="C9" s="13" t="s">
        <v>310</v>
      </c>
      <c r="D9" s="35" t="s">
        <v>226</v>
      </c>
      <c r="E9" s="58">
        <v>200</v>
      </c>
      <c r="F9" s="13">
        <v>2000</v>
      </c>
      <c r="G9" s="29" t="s">
        <v>318</v>
      </c>
    </row>
    <row r="10" spans="1:7" x14ac:dyDescent="0.2">
      <c r="A10" s="12" t="s">
        <v>328</v>
      </c>
      <c r="B10" s="13" t="s">
        <v>283</v>
      </c>
      <c r="C10" s="13" t="s">
        <v>310</v>
      </c>
      <c r="D10" s="35" t="s">
        <v>226</v>
      </c>
      <c r="E10" s="13">
        <v>15</v>
      </c>
      <c r="F10" s="13">
        <v>1500</v>
      </c>
      <c r="G10" s="29" t="s">
        <v>318</v>
      </c>
    </row>
    <row r="11" spans="1:7" x14ac:dyDescent="0.2">
      <c r="A11" s="12" t="s">
        <v>596</v>
      </c>
      <c r="B11" s="13" t="s">
        <v>590</v>
      </c>
      <c r="C11" s="13" t="s">
        <v>310</v>
      </c>
      <c r="D11" s="35" t="s">
        <v>307</v>
      </c>
      <c r="E11" s="13">
        <v>50</v>
      </c>
      <c r="F11" s="13">
        <v>2000</v>
      </c>
      <c r="G11" s="29" t="s">
        <v>318</v>
      </c>
    </row>
    <row r="12" spans="1:7" x14ac:dyDescent="0.2">
      <c r="A12" s="12" t="s">
        <v>597</v>
      </c>
      <c r="B12" s="13" t="s">
        <v>591</v>
      </c>
      <c r="C12" s="13" t="s">
        <v>310</v>
      </c>
      <c r="D12" s="35" t="s">
        <v>307</v>
      </c>
      <c r="E12" s="13">
        <v>50</v>
      </c>
      <c r="F12" s="13">
        <v>2000</v>
      </c>
      <c r="G12" s="29" t="s">
        <v>318</v>
      </c>
    </row>
    <row r="13" spans="1:7" x14ac:dyDescent="0.2">
      <c r="A13" s="12" t="s">
        <v>598</v>
      </c>
      <c r="B13" s="13" t="s">
        <v>592</v>
      </c>
      <c r="C13" s="13" t="s">
        <v>310</v>
      </c>
      <c r="D13" s="35" t="s">
        <v>306</v>
      </c>
      <c r="E13" s="13">
        <v>50</v>
      </c>
      <c r="F13" s="13">
        <v>2000</v>
      </c>
      <c r="G13" s="29" t="s">
        <v>318</v>
      </c>
    </row>
    <row r="14" spans="1:7" x14ac:dyDescent="0.2">
      <c r="A14" s="12" t="s">
        <v>599</v>
      </c>
      <c r="B14" s="13" t="s">
        <v>593</v>
      </c>
      <c r="C14" s="13" t="s">
        <v>310</v>
      </c>
      <c r="D14" s="35" t="s">
        <v>306</v>
      </c>
      <c r="E14" s="13">
        <v>50</v>
      </c>
      <c r="F14" s="13">
        <v>2000</v>
      </c>
      <c r="G14" s="29" t="s">
        <v>318</v>
      </c>
    </row>
    <row r="15" spans="1:7" x14ac:dyDescent="0.2">
      <c r="A15" s="12" t="s">
        <v>600</v>
      </c>
      <c r="B15" s="13" t="s">
        <v>594</v>
      </c>
      <c r="C15" s="13" t="s">
        <v>310</v>
      </c>
      <c r="D15" s="35" t="s">
        <v>306</v>
      </c>
      <c r="E15" s="13">
        <v>50</v>
      </c>
      <c r="F15" s="13">
        <v>2000</v>
      </c>
      <c r="G15" s="29" t="s">
        <v>318</v>
      </c>
    </row>
    <row r="16" spans="1:7" x14ac:dyDescent="0.2">
      <c r="A16" s="12" t="s">
        <v>601</v>
      </c>
      <c r="B16" s="13" t="s">
        <v>595</v>
      </c>
      <c r="C16" s="13" t="s">
        <v>310</v>
      </c>
      <c r="D16" s="35" t="s">
        <v>306</v>
      </c>
      <c r="E16" s="13">
        <v>50</v>
      </c>
      <c r="F16" s="13">
        <v>2000</v>
      </c>
      <c r="G16" s="29" t="s">
        <v>318</v>
      </c>
    </row>
    <row r="17" spans="1:7" x14ac:dyDescent="0.2">
      <c r="A17" s="12" t="s">
        <v>246</v>
      </c>
      <c r="B17" s="13" t="s">
        <v>297</v>
      </c>
      <c r="C17" s="13" t="s">
        <v>310</v>
      </c>
      <c r="D17" s="35" t="s">
        <v>307</v>
      </c>
      <c r="E17" s="58">
        <v>200</v>
      </c>
      <c r="F17" s="13">
        <v>1000</v>
      </c>
      <c r="G17" s="29" t="s">
        <v>318</v>
      </c>
    </row>
    <row r="18" spans="1:7" x14ac:dyDescent="0.2">
      <c r="A18" s="12" t="s">
        <v>338</v>
      </c>
      <c r="B18" s="13" t="s">
        <v>298</v>
      </c>
      <c r="C18" s="13" t="s">
        <v>310</v>
      </c>
      <c r="D18" s="35" t="s">
        <v>304</v>
      </c>
      <c r="E18" s="58">
        <v>200</v>
      </c>
      <c r="F18" s="13">
        <v>1000</v>
      </c>
      <c r="G18" s="29" t="s">
        <v>318</v>
      </c>
    </row>
    <row r="19" spans="1:7" x14ac:dyDescent="0.2">
      <c r="A19" s="12" t="s">
        <v>339</v>
      </c>
      <c r="B19" s="13" t="s">
        <v>299</v>
      </c>
      <c r="C19" s="13" t="s">
        <v>310</v>
      </c>
      <c r="D19" s="35" t="s">
        <v>304</v>
      </c>
      <c r="E19" s="58">
        <v>1000</v>
      </c>
      <c r="F19" s="13">
        <v>1000</v>
      </c>
      <c r="G19" s="29" t="s">
        <v>318</v>
      </c>
    </row>
    <row r="20" spans="1:7" x14ac:dyDescent="0.2">
      <c r="A20" s="12" t="s">
        <v>247</v>
      </c>
      <c r="B20" s="13" t="s">
        <v>300</v>
      </c>
      <c r="C20" s="13" t="s">
        <v>310</v>
      </c>
      <c r="D20" s="35" t="s">
        <v>307</v>
      </c>
      <c r="E20" s="58">
        <v>100</v>
      </c>
      <c r="F20" s="13">
        <v>1000</v>
      </c>
      <c r="G20" s="29" t="s">
        <v>318</v>
      </c>
    </row>
    <row r="21" spans="1:7" x14ac:dyDescent="0.2">
      <c r="A21" s="12" t="s">
        <v>332</v>
      </c>
      <c r="B21" s="13" t="s">
        <v>301</v>
      </c>
      <c r="C21" s="13" t="s">
        <v>310</v>
      </c>
      <c r="D21" s="35" t="s">
        <v>307</v>
      </c>
      <c r="E21" s="58">
        <v>100</v>
      </c>
      <c r="F21" s="13">
        <v>1000</v>
      </c>
      <c r="G21" s="29" t="s">
        <v>318</v>
      </c>
    </row>
    <row r="22" spans="1:7" x14ac:dyDescent="0.2">
      <c r="A22" s="12" t="s">
        <v>266</v>
      </c>
      <c r="B22" s="13" t="s">
        <v>267</v>
      </c>
      <c r="C22" s="13" t="s">
        <v>310</v>
      </c>
      <c r="D22" s="35" t="s">
        <v>304</v>
      </c>
      <c r="E22" s="13">
        <v>1000</v>
      </c>
      <c r="F22" s="13">
        <v>200</v>
      </c>
      <c r="G22" s="29" t="s">
        <v>271</v>
      </c>
    </row>
    <row r="23" spans="1:7" x14ac:dyDescent="0.2">
      <c r="A23" s="12" t="s">
        <v>329</v>
      </c>
      <c r="B23" s="13" t="s">
        <v>282</v>
      </c>
      <c r="C23" s="13" t="s">
        <v>310</v>
      </c>
      <c r="D23" s="35" t="s">
        <v>307</v>
      </c>
      <c r="E23" s="13">
        <v>500</v>
      </c>
      <c r="F23" s="13">
        <v>400</v>
      </c>
      <c r="G23" s="29" t="s">
        <v>271</v>
      </c>
    </row>
    <row r="24" spans="1:7" x14ac:dyDescent="0.2">
      <c r="A24" s="12" t="s">
        <v>239</v>
      </c>
      <c r="B24" s="13" t="s">
        <v>284</v>
      </c>
      <c r="C24" s="13" t="s">
        <v>310</v>
      </c>
      <c r="D24" s="35" t="s">
        <v>307</v>
      </c>
      <c r="E24" s="13">
        <v>500</v>
      </c>
      <c r="F24" s="13">
        <v>400</v>
      </c>
      <c r="G24" s="29" t="s">
        <v>271</v>
      </c>
    </row>
    <row r="25" spans="1:7" x14ac:dyDescent="0.2">
      <c r="A25" s="12" t="s">
        <v>240</v>
      </c>
      <c r="B25" s="13" t="s">
        <v>285</v>
      </c>
      <c r="C25" s="13" t="s">
        <v>310</v>
      </c>
      <c r="D25" s="35" t="s">
        <v>306</v>
      </c>
      <c r="E25" s="13">
        <v>500</v>
      </c>
      <c r="F25" s="13">
        <v>400</v>
      </c>
      <c r="G25" s="29" t="s">
        <v>271</v>
      </c>
    </row>
    <row r="26" spans="1:7" x14ac:dyDescent="0.2">
      <c r="A26" s="12" t="s">
        <v>241</v>
      </c>
      <c r="B26" s="13" t="s">
        <v>286</v>
      </c>
      <c r="C26" s="13" t="s">
        <v>310</v>
      </c>
      <c r="D26" s="35" t="s">
        <v>306</v>
      </c>
      <c r="E26" s="13">
        <v>500</v>
      </c>
      <c r="F26" s="13">
        <v>400</v>
      </c>
      <c r="G26" s="29" t="s">
        <v>271</v>
      </c>
    </row>
    <row r="27" spans="1:7" x14ac:dyDescent="0.2">
      <c r="A27" s="12" t="s">
        <v>242</v>
      </c>
      <c r="B27" s="13" t="s">
        <v>330</v>
      </c>
      <c r="C27" s="13" t="s">
        <v>310</v>
      </c>
      <c r="D27" s="35" t="s">
        <v>306</v>
      </c>
      <c r="E27" s="13">
        <v>500</v>
      </c>
      <c r="F27" s="13">
        <v>400</v>
      </c>
      <c r="G27" s="29" t="s">
        <v>271</v>
      </c>
    </row>
    <row r="28" spans="1:7" x14ac:dyDescent="0.2">
      <c r="A28" s="12" t="s">
        <v>243</v>
      </c>
      <c r="B28" s="13" t="s">
        <v>287</v>
      </c>
      <c r="C28" s="13" t="s">
        <v>310</v>
      </c>
      <c r="D28" s="35" t="s">
        <v>306</v>
      </c>
      <c r="E28" s="13">
        <v>500</v>
      </c>
      <c r="F28" s="13">
        <v>400</v>
      </c>
      <c r="G28" s="29" t="s">
        <v>271</v>
      </c>
    </row>
    <row r="29" spans="1:7" x14ac:dyDescent="0.2">
      <c r="A29" s="12" t="s">
        <v>244</v>
      </c>
      <c r="B29" s="13" t="s">
        <v>288</v>
      </c>
      <c r="C29" s="13" t="s">
        <v>310</v>
      </c>
      <c r="D29" s="35" t="s">
        <v>306</v>
      </c>
      <c r="E29" s="13">
        <v>500</v>
      </c>
      <c r="F29" s="13">
        <v>400</v>
      </c>
      <c r="G29" s="29" t="s">
        <v>271</v>
      </c>
    </row>
    <row r="30" spans="1:7" x14ac:dyDescent="0.2">
      <c r="A30" s="12" t="s">
        <v>250</v>
      </c>
      <c r="B30" s="13" t="s">
        <v>262</v>
      </c>
      <c r="C30" s="13" t="s">
        <v>310</v>
      </c>
      <c r="D30" s="35" t="s">
        <v>306</v>
      </c>
      <c r="E30" s="13">
        <v>1500</v>
      </c>
      <c r="F30" s="13">
        <v>200</v>
      </c>
      <c r="G30" s="29" t="s">
        <v>264</v>
      </c>
    </row>
    <row r="31" spans="1:7" x14ac:dyDescent="0.2">
      <c r="A31" s="12" t="s">
        <v>228</v>
      </c>
      <c r="B31" s="13" t="s">
        <v>289</v>
      </c>
      <c r="C31" s="13" t="s">
        <v>310</v>
      </c>
      <c r="D31" s="35" t="s">
        <v>306</v>
      </c>
      <c r="E31" s="13">
        <v>1500</v>
      </c>
      <c r="F31" s="13">
        <v>200</v>
      </c>
      <c r="G31" s="29" t="s">
        <v>264</v>
      </c>
    </row>
    <row r="32" spans="1:7" x14ac:dyDescent="0.2">
      <c r="A32" s="12" t="s">
        <v>229</v>
      </c>
      <c r="B32" s="13" t="s">
        <v>290</v>
      </c>
      <c r="C32" s="13" t="s">
        <v>310</v>
      </c>
      <c r="D32" s="35" t="s">
        <v>306</v>
      </c>
      <c r="E32" s="13">
        <v>1500</v>
      </c>
      <c r="F32" s="13">
        <v>200</v>
      </c>
      <c r="G32" s="29" t="s">
        <v>264</v>
      </c>
    </row>
    <row r="33" spans="1:7" x14ac:dyDescent="0.2">
      <c r="A33" s="12" t="s">
        <v>230</v>
      </c>
      <c r="B33" s="13" t="s">
        <v>291</v>
      </c>
      <c r="C33" s="13" t="s">
        <v>310</v>
      </c>
      <c r="D33" s="35" t="s">
        <v>306</v>
      </c>
      <c r="E33" s="13">
        <v>1500</v>
      </c>
      <c r="F33" s="13">
        <v>200</v>
      </c>
      <c r="G33" s="29" t="s">
        <v>264</v>
      </c>
    </row>
    <row r="34" spans="1:7" x14ac:dyDescent="0.2">
      <c r="A34" s="12" t="s">
        <v>231</v>
      </c>
      <c r="B34" s="13" t="s">
        <v>331</v>
      </c>
      <c r="C34" s="13" t="s">
        <v>310</v>
      </c>
      <c r="D34" s="35" t="s">
        <v>306</v>
      </c>
      <c r="E34" s="13">
        <v>1500</v>
      </c>
      <c r="F34" s="13">
        <v>200</v>
      </c>
      <c r="G34" s="29" t="s">
        <v>264</v>
      </c>
    </row>
    <row r="35" spans="1:7" x14ac:dyDescent="0.2">
      <c r="A35" s="12" t="s">
        <v>232</v>
      </c>
      <c r="B35" s="13" t="s">
        <v>292</v>
      </c>
      <c r="C35" s="13" t="s">
        <v>310</v>
      </c>
      <c r="D35" s="35" t="s">
        <v>306</v>
      </c>
      <c r="E35" s="13">
        <v>1500</v>
      </c>
      <c r="F35" s="13">
        <v>200</v>
      </c>
      <c r="G35" s="29" t="s">
        <v>264</v>
      </c>
    </row>
    <row r="36" spans="1:7" x14ac:dyDescent="0.2">
      <c r="A36" s="12" t="s">
        <v>233</v>
      </c>
      <c r="B36" s="13" t="s">
        <v>293</v>
      </c>
      <c r="C36" s="13" t="s">
        <v>310</v>
      </c>
      <c r="D36" s="35" t="s">
        <v>306</v>
      </c>
      <c r="E36" s="13">
        <v>1500</v>
      </c>
      <c r="F36" s="13">
        <v>200</v>
      </c>
      <c r="G36" s="29" t="s">
        <v>264</v>
      </c>
    </row>
    <row r="37" spans="1:7" x14ac:dyDescent="0.2">
      <c r="A37" s="12" t="s">
        <v>336</v>
      </c>
      <c r="B37" s="13" t="s">
        <v>268</v>
      </c>
      <c r="C37" s="13" t="s">
        <v>310</v>
      </c>
      <c r="D37" s="35" t="s">
        <v>304</v>
      </c>
      <c r="E37" s="13">
        <v>3000</v>
      </c>
      <c r="F37" s="13">
        <v>100</v>
      </c>
      <c r="G37" s="29" t="s">
        <v>264</v>
      </c>
    </row>
    <row r="38" spans="1:7" x14ac:dyDescent="0.2">
      <c r="A38" s="12" t="s">
        <v>337</v>
      </c>
      <c r="B38" s="13" t="s">
        <v>269</v>
      </c>
      <c r="C38" s="13" t="s">
        <v>310</v>
      </c>
      <c r="D38" s="35" t="s">
        <v>304</v>
      </c>
      <c r="E38" s="13">
        <v>6000</v>
      </c>
      <c r="F38" s="13">
        <v>50</v>
      </c>
      <c r="G38" s="29" t="s">
        <v>272</v>
      </c>
    </row>
    <row r="39" spans="1:7" x14ac:dyDescent="0.2">
      <c r="A39" s="12" t="s">
        <v>273</v>
      </c>
      <c r="B39" s="13" t="s">
        <v>274</v>
      </c>
      <c r="C39" s="13" t="s">
        <v>310</v>
      </c>
      <c r="D39" s="35" t="s">
        <v>307</v>
      </c>
      <c r="E39" s="58">
        <v>2000</v>
      </c>
      <c r="F39" s="13">
        <v>75</v>
      </c>
      <c r="G39" s="29" t="s">
        <v>272</v>
      </c>
    </row>
    <row r="40" spans="1:7" x14ac:dyDescent="0.2">
      <c r="A40" s="12" t="s">
        <v>234</v>
      </c>
      <c r="B40" s="13" t="s">
        <v>275</v>
      </c>
      <c r="C40" s="13" t="s">
        <v>310</v>
      </c>
      <c r="D40" s="35" t="s">
        <v>307</v>
      </c>
      <c r="E40" s="58">
        <v>2000</v>
      </c>
      <c r="F40" s="13">
        <v>75</v>
      </c>
      <c r="G40" s="29" t="s">
        <v>272</v>
      </c>
    </row>
    <row r="41" spans="1:7" x14ac:dyDescent="0.2">
      <c r="A41" s="12" t="s">
        <v>235</v>
      </c>
      <c r="B41" s="13" t="s">
        <v>276</v>
      </c>
      <c r="C41" s="13" t="s">
        <v>310</v>
      </c>
      <c r="D41" s="35" t="s">
        <v>306</v>
      </c>
      <c r="E41" s="58">
        <v>1200</v>
      </c>
      <c r="F41" s="13">
        <v>120</v>
      </c>
      <c r="G41" s="29" t="s">
        <v>272</v>
      </c>
    </row>
    <row r="42" spans="1:7" x14ac:dyDescent="0.2">
      <c r="A42" s="12" t="s">
        <v>277</v>
      </c>
      <c r="B42" s="13" t="s">
        <v>278</v>
      </c>
      <c r="C42" s="13" t="s">
        <v>310</v>
      </c>
      <c r="D42" s="35" t="s">
        <v>306</v>
      </c>
      <c r="E42" s="58">
        <v>1200</v>
      </c>
      <c r="F42" s="13">
        <v>120</v>
      </c>
      <c r="G42" s="29" t="s">
        <v>272</v>
      </c>
    </row>
    <row r="43" spans="1:7" x14ac:dyDescent="0.2">
      <c r="A43" s="12" t="s">
        <v>236</v>
      </c>
      <c r="B43" s="13" t="s">
        <v>279</v>
      </c>
      <c r="C43" s="13" t="s">
        <v>310</v>
      </c>
      <c r="D43" s="35" t="s">
        <v>306</v>
      </c>
      <c r="E43" s="58">
        <v>1200</v>
      </c>
      <c r="F43" s="13">
        <v>120</v>
      </c>
      <c r="G43" s="29" t="s">
        <v>272</v>
      </c>
    </row>
    <row r="44" spans="1:7" x14ac:dyDescent="0.2">
      <c r="A44" s="12" t="s">
        <v>237</v>
      </c>
      <c r="B44" s="13" t="s">
        <v>280</v>
      </c>
      <c r="C44" s="13" t="s">
        <v>310</v>
      </c>
      <c r="D44" s="35" t="s">
        <v>306</v>
      </c>
      <c r="E44" s="58">
        <v>1200</v>
      </c>
      <c r="F44" s="13">
        <v>120</v>
      </c>
      <c r="G44" s="29" t="s">
        <v>272</v>
      </c>
    </row>
    <row r="45" spans="1:7" x14ac:dyDescent="0.2">
      <c r="A45" s="12" t="s">
        <v>238</v>
      </c>
      <c r="B45" s="13" t="s">
        <v>281</v>
      </c>
      <c r="C45" s="13" t="s">
        <v>310</v>
      </c>
      <c r="D45" s="35" t="s">
        <v>306</v>
      </c>
      <c r="E45" s="58">
        <v>1200</v>
      </c>
      <c r="F45" s="13">
        <v>120</v>
      </c>
      <c r="G45" s="29" t="s">
        <v>272</v>
      </c>
    </row>
    <row r="46" spans="1:7" x14ac:dyDescent="0.2">
      <c r="A46" s="12" t="s">
        <v>245</v>
      </c>
      <c r="B46" s="13" t="s">
        <v>294</v>
      </c>
      <c r="C46" s="13" t="s">
        <v>310</v>
      </c>
      <c r="D46" s="35" t="s">
        <v>306</v>
      </c>
      <c r="E46" s="58">
        <v>1200</v>
      </c>
      <c r="F46" s="13">
        <v>120</v>
      </c>
      <c r="G46" s="29" t="s">
        <v>272</v>
      </c>
    </row>
    <row r="47" spans="1:7" x14ac:dyDescent="0.2">
      <c r="A47" s="12" t="s">
        <v>248</v>
      </c>
      <c r="B47" s="13" t="s">
        <v>295</v>
      </c>
      <c r="C47" s="13" t="s">
        <v>310</v>
      </c>
      <c r="D47" s="35" t="s">
        <v>306</v>
      </c>
      <c r="E47" s="58">
        <v>1200</v>
      </c>
      <c r="F47" s="13">
        <v>120</v>
      </c>
      <c r="G47" s="29" t="s">
        <v>272</v>
      </c>
    </row>
    <row r="48" spans="1:7" x14ac:dyDescent="0.2">
      <c r="A48" s="12" t="s">
        <v>249</v>
      </c>
      <c r="B48" s="13" t="s">
        <v>296</v>
      </c>
      <c r="C48" s="13" t="s">
        <v>310</v>
      </c>
      <c r="D48" s="35" t="s">
        <v>306</v>
      </c>
      <c r="E48" s="58">
        <v>1200</v>
      </c>
      <c r="F48" s="13">
        <v>120</v>
      </c>
      <c r="G48" s="29" t="s">
        <v>272</v>
      </c>
    </row>
    <row r="49" spans="1:11" x14ac:dyDescent="0.2">
      <c r="A49" s="12" t="s">
        <v>334</v>
      </c>
      <c r="B49" s="13" t="s">
        <v>302</v>
      </c>
      <c r="C49" s="13" t="s">
        <v>310</v>
      </c>
      <c r="D49" s="35" t="s">
        <v>304</v>
      </c>
      <c r="E49" s="13">
        <v>20000</v>
      </c>
      <c r="F49" s="13">
        <v>15</v>
      </c>
      <c r="G49" s="29" t="s">
        <v>265</v>
      </c>
    </row>
    <row r="50" spans="1:11" x14ac:dyDescent="0.2">
      <c r="A50" s="12" t="s">
        <v>335</v>
      </c>
      <c r="B50" s="13" t="s">
        <v>303</v>
      </c>
      <c r="C50" s="13" t="s">
        <v>310</v>
      </c>
      <c r="D50" s="35" t="s">
        <v>304</v>
      </c>
      <c r="E50" s="13">
        <v>20000</v>
      </c>
      <c r="F50" s="13">
        <v>15</v>
      </c>
      <c r="G50" s="29" t="s">
        <v>265</v>
      </c>
    </row>
    <row r="51" spans="1:11" x14ac:dyDescent="0.2">
      <c r="A51" s="12" t="s">
        <v>333</v>
      </c>
      <c r="B51" s="13" t="s">
        <v>270</v>
      </c>
      <c r="C51" s="13" t="s">
        <v>310</v>
      </c>
      <c r="D51" s="35" t="s">
        <v>304</v>
      </c>
      <c r="E51" s="13">
        <v>20000</v>
      </c>
      <c r="F51" s="13">
        <v>10</v>
      </c>
      <c r="G51" s="29" t="s">
        <v>265</v>
      </c>
      <c r="H51" s="13"/>
      <c r="I51" s="13"/>
      <c r="J51" s="35"/>
      <c r="K51" s="13"/>
    </row>
    <row r="52" spans="1:11" x14ac:dyDescent="0.2">
      <c r="A52" s="12" t="s">
        <v>53</v>
      </c>
      <c r="B52" s="13" t="s">
        <v>28</v>
      </c>
      <c r="C52" s="13" t="s">
        <v>319</v>
      </c>
      <c r="D52" s="35" t="s">
        <v>324</v>
      </c>
      <c r="E52" s="13">
        <v>10</v>
      </c>
      <c r="F52" s="13">
        <v>1000</v>
      </c>
      <c r="G52" s="29"/>
      <c r="H52" s="13"/>
      <c r="I52" s="13"/>
      <c r="J52" s="35"/>
      <c r="K52" s="13"/>
    </row>
    <row r="53" spans="1:11" x14ac:dyDescent="0.2">
      <c r="A53" s="12" t="s">
        <v>54</v>
      </c>
      <c r="B53" s="13" t="s">
        <v>29</v>
      </c>
      <c r="C53" s="13" t="s">
        <v>319</v>
      </c>
      <c r="D53" s="35" t="s">
        <v>325</v>
      </c>
      <c r="E53" s="13">
        <v>10</v>
      </c>
      <c r="F53" s="13">
        <v>1000</v>
      </c>
      <c r="G53" s="29"/>
      <c r="H53" s="13"/>
      <c r="I53" s="13"/>
      <c r="J53" s="35"/>
      <c r="K53" s="13"/>
    </row>
    <row r="54" spans="1:11" x14ac:dyDescent="0.2">
      <c r="A54" s="12" t="s">
        <v>47</v>
      </c>
      <c r="B54" s="13" t="s">
        <v>22</v>
      </c>
      <c r="C54" s="13" t="s">
        <v>319</v>
      </c>
      <c r="D54" s="35" t="s">
        <v>325</v>
      </c>
      <c r="E54" s="13">
        <v>10</v>
      </c>
      <c r="F54" s="13">
        <v>1000</v>
      </c>
      <c r="G54" s="29"/>
      <c r="H54" s="13"/>
      <c r="I54" s="13"/>
      <c r="J54" s="35"/>
      <c r="K54" s="13"/>
    </row>
    <row r="55" spans="1:11" x14ac:dyDescent="0.2">
      <c r="A55" s="12" t="s">
        <v>103</v>
      </c>
      <c r="B55" s="13" t="s">
        <v>104</v>
      </c>
      <c r="C55" s="13" t="s">
        <v>319</v>
      </c>
      <c r="D55" s="35" t="s">
        <v>325</v>
      </c>
      <c r="E55" s="13">
        <v>10</v>
      </c>
      <c r="F55" s="13">
        <v>1000</v>
      </c>
      <c r="G55" s="29"/>
      <c r="H55" s="13"/>
      <c r="I55" s="13"/>
      <c r="J55" s="35"/>
      <c r="K55" s="13"/>
    </row>
    <row r="56" spans="1:11" x14ac:dyDescent="0.2">
      <c r="A56" s="12" t="s">
        <v>58</v>
      </c>
      <c r="B56" s="13" t="s">
        <v>31</v>
      </c>
      <c r="C56" s="13" t="s">
        <v>319</v>
      </c>
      <c r="D56" s="35" t="s">
        <v>326</v>
      </c>
      <c r="E56" s="13">
        <v>20</v>
      </c>
      <c r="F56" s="13">
        <v>1000</v>
      </c>
      <c r="G56" s="29"/>
      <c r="H56" s="13"/>
      <c r="I56" s="13"/>
      <c r="J56" s="35"/>
      <c r="K56" s="13"/>
    </row>
    <row r="57" spans="1:11" x14ac:dyDescent="0.2">
      <c r="A57" s="12" t="s">
        <v>76</v>
      </c>
      <c r="B57" s="13" t="s">
        <v>75</v>
      </c>
      <c r="C57" s="13" t="s">
        <v>319</v>
      </c>
      <c r="D57" s="35" t="s">
        <v>325</v>
      </c>
      <c r="E57" s="13">
        <v>20</v>
      </c>
      <c r="F57" s="13">
        <v>1000</v>
      </c>
      <c r="G57" s="29"/>
      <c r="H57" s="13"/>
      <c r="I57" s="13"/>
      <c r="J57" s="35"/>
      <c r="K57" s="13"/>
    </row>
    <row r="58" spans="1:11" x14ac:dyDescent="0.2">
      <c r="A58" s="12" t="s">
        <v>45</v>
      </c>
      <c r="B58" s="13" t="s">
        <v>20</v>
      </c>
      <c r="C58" s="13" t="s">
        <v>319</v>
      </c>
      <c r="D58" s="35" t="s">
        <v>323</v>
      </c>
      <c r="E58" s="13">
        <v>25</v>
      </c>
      <c r="F58" s="13">
        <v>1000</v>
      </c>
      <c r="G58" s="29"/>
      <c r="H58" s="13"/>
      <c r="I58" s="13"/>
      <c r="J58" s="35"/>
      <c r="K58" s="13"/>
    </row>
    <row r="59" spans="1:11" x14ac:dyDescent="0.2">
      <c r="A59" s="12" t="s">
        <v>59</v>
      </c>
      <c r="B59" s="13" t="s">
        <v>8</v>
      </c>
      <c r="C59" s="13" t="s">
        <v>319</v>
      </c>
      <c r="D59" s="35" t="s">
        <v>254</v>
      </c>
      <c r="E59" s="13">
        <v>30</v>
      </c>
      <c r="F59" s="13">
        <v>1000</v>
      </c>
      <c r="G59" s="29"/>
      <c r="H59" s="13"/>
      <c r="I59" s="13"/>
      <c r="J59" s="35"/>
      <c r="K59" s="13"/>
    </row>
    <row r="60" spans="1:11" x14ac:dyDescent="0.2">
      <c r="A60" s="12" t="s">
        <v>100</v>
      </c>
      <c r="B60" s="13" t="s">
        <v>101</v>
      </c>
      <c r="C60" s="13" t="s">
        <v>319</v>
      </c>
      <c r="D60" s="35" t="s">
        <v>325</v>
      </c>
      <c r="E60" s="13">
        <v>30</v>
      </c>
      <c r="F60" s="13">
        <v>1000</v>
      </c>
      <c r="G60" s="29"/>
      <c r="H60" s="13"/>
      <c r="I60" s="13"/>
      <c r="J60" s="35"/>
      <c r="K60" s="13"/>
    </row>
    <row r="61" spans="1:11" x14ac:dyDescent="0.2">
      <c r="A61" s="12" t="s">
        <v>106</v>
      </c>
      <c r="B61" s="13" t="s">
        <v>107</v>
      </c>
      <c r="C61" s="13" t="s">
        <v>319</v>
      </c>
      <c r="D61" s="35" t="s">
        <v>327</v>
      </c>
      <c r="E61" s="13">
        <v>30</v>
      </c>
      <c r="F61" s="13">
        <v>1000</v>
      </c>
      <c r="G61" s="29"/>
      <c r="H61" s="13"/>
      <c r="I61" s="13"/>
      <c r="J61" s="35"/>
      <c r="K61" s="13"/>
    </row>
    <row r="62" spans="1:11" x14ac:dyDescent="0.2">
      <c r="A62" s="12" t="s">
        <v>57</v>
      </c>
      <c r="B62" s="13" t="s">
        <v>30</v>
      </c>
      <c r="C62" s="13" t="s">
        <v>319</v>
      </c>
      <c r="D62" s="35" t="s">
        <v>322</v>
      </c>
      <c r="E62" s="13">
        <v>80</v>
      </c>
      <c r="F62" s="13">
        <v>1000</v>
      </c>
      <c r="G62" s="29"/>
      <c r="H62" s="13"/>
      <c r="I62" s="13"/>
      <c r="J62" s="35"/>
      <c r="K62" s="13"/>
    </row>
    <row r="63" spans="1:11" x14ac:dyDescent="0.2">
      <c r="A63" s="12" t="s">
        <v>56</v>
      </c>
      <c r="B63" s="13" t="s">
        <v>72</v>
      </c>
      <c r="C63" s="13" t="s">
        <v>319</v>
      </c>
      <c r="D63" s="35" t="s">
        <v>307</v>
      </c>
      <c r="E63" s="13">
        <v>200</v>
      </c>
      <c r="F63" s="13">
        <v>1000</v>
      </c>
      <c r="G63" s="29"/>
      <c r="H63" s="13"/>
      <c r="I63" s="13"/>
      <c r="J63" s="35"/>
      <c r="K63" s="13"/>
    </row>
    <row r="64" spans="1:11" x14ac:dyDescent="0.2">
      <c r="A64" s="12" t="s">
        <v>19</v>
      </c>
      <c r="B64" s="13" t="s">
        <v>17</v>
      </c>
      <c r="C64" s="13" t="s">
        <v>319</v>
      </c>
      <c r="D64" s="35" t="s">
        <v>323</v>
      </c>
      <c r="E64" s="13">
        <v>200</v>
      </c>
      <c r="F64" s="13">
        <v>1000</v>
      </c>
      <c r="G64" s="29"/>
      <c r="H64" s="13"/>
      <c r="I64" s="13"/>
      <c r="J64" s="35"/>
      <c r="K64" s="13"/>
    </row>
    <row r="65" spans="1:11" x14ac:dyDescent="0.2">
      <c r="A65" s="12" t="s">
        <v>52</v>
      </c>
      <c r="B65" s="13" t="s">
        <v>27</v>
      </c>
      <c r="C65" s="13" t="s">
        <v>319</v>
      </c>
      <c r="D65" s="35" t="s">
        <v>320</v>
      </c>
      <c r="E65" s="13">
        <v>300</v>
      </c>
      <c r="F65" s="13">
        <v>1000</v>
      </c>
      <c r="G65" s="29"/>
      <c r="H65" s="13"/>
      <c r="I65" s="13"/>
      <c r="J65" s="35"/>
      <c r="K65" s="13"/>
    </row>
    <row r="66" spans="1:11" x14ac:dyDescent="0.2">
      <c r="A66" s="12" t="s">
        <v>18</v>
      </c>
      <c r="B66" s="13" t="s">
        <v>16</v>
      </c>
      <c r="C66" s="13" t="s">
        <v>319</v>
      </c>
      <c r="D66" s="35" t="s">
        <v>320</v>
      </c>
      <c r="E66" s="13">
        <v>400</v>
      </c>
      <c r="F66" s="13">
        <v>1000</v>
      </c>
      <c r="G66" s="29"/>
      <c r="H66" s="13"/>
      <c r="I66" s="13"/>
      <c r="J66" s="35"/>
      <c r="K66" s="13"/>
    </row>
    <row r="67" spans="1:11" x14ac:dyDescent="0.2">
      <c r="A67" s="12" t="s">
        <v>62</v>
      </c>
      <c r="B67" s="13" t="s">
        <v>34</v>
      </c>
      <c r="C67" s="13" t="s">
        <v>319</v>
      </c>
      <c r="D67" s="35" t="s">
        <v>321</v>
      </c>
      <c r="E67" s="13">
        <v>1000</v>
      </c>
      <c r="F67" s="13">
        <v>200</v>
      </c>
      <c r="G67" s="29"/>
      <c r="H67" s="13"/>
      <c r="I67" s="13"/>
      <c r="J67" s="35"/>
      <c r="K67" s="13"/>
    </row>
    <row r="68" spans="1:11" x14ac:dyDescent="0.2">
      <c r="A68" s="12" t="s">
        <v>63</v>
      </c>
      <c r="B68" s="13" t="s">
        <v>35</v>
      </c>
      <c r="C68" s="13" t="s">
        <v>319</v>
      </c>
      <c r="D68" s="35" t="s">
        <v>305</v>
      </c>
      <c r="E68" s="13">
        <v>2000</v>
      </c>
      <c r="F68" s="13">
        <v>100</v>
      </c>
      <c r="G68" s="29"/>
      <c r="H68" s="13"/>
      <c r="I68" s="13"/>
      <c r="J68" s="35"/>
      <c r="K68" s="13"/>
    </row>
    <row r="69" spans="1:11" x14ac:dyDescent="0.2">
      <c r="A69" s="12"/>
      <c r="B69" s="13"/>
      <c r="C69" s="13"/>
      <c r="D69" s="35"/>
      <c r="E69" s="13"/>
      <c r="F69" s="13"/>
      <c r="G69" s="29"/>
      <c r="H69" s="13"/>
      <c r="I69" s="13"/>
      <c r="J69" s="35"/>
      <c r="K69" s="13"/>
    </row>
    <row r="70" spans="1:11" x14ac:dyDescent="0.2">
      <c r="A70" s="16"/>
      <c r="B70" s="17"/>
      <c r="C70" s="17"/>
      <c r="D70" s="38"/>
      <c r="E70" s="17"/>
      <c r="F70" s="17"/>
      <c r="G70" s="32"/>
      <c r="H70" s="13"/>
      <c r="I70" s="13"/>
      <c r="J70" s="35"/>
      <c r="K70" s="13"/>
    </row>
    <row r="71" spans="1:11" x14ac:dyDescent="0.2">
      <c r="H71" s="13"/>
      <c r="I71" s="13"/>
      <c r="J71" s="35"/>
      <c r="K71" s="13"/>
    </row>
    <row r="72" spans="1:11" x14ac:dyDescent="0.2">
      <c r="H72" s="13"/>
      <c r="I72" s="13"/>
      <c r="J72" s="35"/>
      <c r="K72" s="13"/>
    </row>
    <row r="73" spans="1:11" x14ac:dyDescent="0.2">
      <c r="H73" s="13"/>
      <c r="I73" s="13"/>
      <c r="J73" s="35"/>
      <c r="K73" s="13"/>
    </row>
    <row r="74" spans="1:11" x14ac:dyDescent="0.2">
      <c r="J74" s="34"/>
    </row>
    <row r="75" spans="1:11" x14ac:dyDescent="0.2">
      <c r="J75" s="34"/>
    </row>
    <row r="76" spans="1:11" x14ac:dyDescent="0.2">
      <c r="J76" s="34"/>
    </row>
  </sheetData>
  <sortState xmlns:xlrd2="http://schemas.microsoft.com/office/spreadsheetml/2017/richdata2" ref="A52:F68">
    <sortCondition ref="E52:E6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77EF-0E58-440D-B2F4-560A648184A9}">
  <dimension ref="A1:E47"/>
  <sheetViews>
    <sheetView workbookViewId="0">
      <selection activeCell="H17" sqref="H17"/>
    </sheetView>
  </sheetViews>
  <sheetFormatPr defaultRowHeight="14.25" x14ac:dyDescent="0.2"/>
  <cols>
    <col min="1" max="1" width="44.25" style="1" bestFit="1" customWidth="1"/>
    <col min="2" max="2" width="24" style="1" bestFit="1" customWidth="1"/>
    <col min="3" max="3" width="9" style="1"/>
    <col min="4" max="4" width="16.75" style="1" customWidth="1"/>
    <col min="5" max="5" width="9" style="61"/>
  </cols>
  <sheetData>
    <row r="1" spans="1:5" x14ac:dyDescent="0.2">
      <c r="A1" s="24" t="s">
        <v>184</v>
      </c>
      <c r="B1" s="24" t="s">
        <v>0</v>
      </c>
      <c r="C1" s="25" t="s">
        <v>1</v>
      </c>
      <c r="D1" s="39" t="s">
        <v>340</v>
      </c>
      <c r="E1" s="43" t="s">
        <v>2</v>
      </c>
    </row>
    <row r="2" spans="1:5" x14ac:dyDescent="0.2">
      <c r="A2" s="12" t="s">
        <v>190</v>
      </c>
      <c r="B2" s="26" t="s">
        <v>178</v>
      </c>
      <c r="C2" s="13">
        <v>10</v>
      </c>
      <c r="D2" s="13">
        <f>SUM(C2)</f>
        <v>10</v>
      </c>
      <c r="E2" s="59">
        <v>4600</v>
      </c>
    </row>
    <row r="3" spans="1:5" x14ac:dyDescent="0.2">
      <c r="A3" s="12" t="s">
        <v>190</v>
      </c>
      <c r="B3" s="26" t="s">
        <v>179</v>
      </c>
      <c r="C3" s="13">
        <v>100</v>
      </c>
      <c r="D3" s="13">
        <f t="shared" ref="D3:D45" si="0">SUM(C3)</f>
        <v>100</v>
      </c>
      <c r="E3" s="59">
        <v>4600</v>
      </c>
    </row>
    <row r="4" spans="1:5" x14ac:dyDescent="0.2">
      <c r="A4" s="12" t="s">
        <v>185</v>
      </c>
      <c r="B4" s="12" t="s">
        <v>6</v>
      </c>
      <c r="C4" s="13">
        <v>500</v>
      </c>
      <c r="D4" s="40">
        <v>1000</v>
      </c>
      <c r="E4" s="60">
        <v>720</v>
      </c>
    </row>
    <row r="5" spans="1:5" x14ac:dyDescent="0.2">
      <c r="A5" s="12" t="s">
        <v>186</v>
      </c>
      <c r="B5" s="12" t="s">
        <v>3</v>
      </c>
      <c r="C5" s="13">
        <v>600</v>
      </c>
      <c r="D5" s="40">
        <v>1200</v>
      </c>
      <c r="E5" s="60">
        <v>700</v>
      </c>
    </row>
    <row r="6" spans="1:5" x14ac:dyDescent="0.2">
      <c r="A6" s="33" t="s">
        <v>55</v>
      </c>
      <c r="B6" s="12" t="s">
        <v>12</v>
      </c>
      <c r="C6" s="13">
        <v>800</v>
      </c>
      <c r="D6" s="13">
        <v>3200</v>
      </c>
      <c r="E6" s="60">
        <v>300</v>
      </c>
    </row>
    <row r="7" spans="1:5" x14ac:dyDescent="0.2">
      <c r="A7" s="12" t="s">
        <v>188</v>
      </c>
      <c r="B7" s="12" t="s">
        <v>4</v>
      </c>
      <c r="C7" s="13">
        <v>1000</v>
      </c>
      <c r="D7" s="40">
        <v>2000</v>
      </c>
      <c r="E7" s="60">
        <v>600</v>
      </c>
    </row>
    <row r="8" spans="1:5" x14ac:dyDescent="0.2">
      <c r="A8" s="12" t="s">
        <v>190</v>
      </c>
      <c r="B8" s="26" t="s">
        <v>180</v>
      </c>
      <c r="C8" s="13">
        <v>1000</v>
      </c>
      <c r="D8" s="13">
        <f t="shared" si="0"/>
        <v>1000</v>
      </c>
      <c r="E8" s="59">
        <v>4600</v>
      </c>
    </row>
    <row r="9" spans="1:5" x14ac:dyDescent="0.2">
      <c r="A9" s="12" t="s">
        <v>187</v>
      </c>
      <c r="B9" s="12" t="s">
        <v>5</v>
      </c>
      <c r="C9" s="13">
        <v>1500</v>
      </c>
      <c r="D9" s="40">
        <v>3000</v>
      </c>
      <c r="E9" s="60">
        <v>500</v>
      </c>
    </row>
    <row r="10" spans="1:5" x14ac:dyDescent="0.2">
      <c r="A10" s="12" t="s">
        <v>189</v>
      </c>
      <c r="B10" s="12" t="s">
        <v>7</v>
      </c>
      <c r="C10" s="13">
        <v>3000</v>
      </c>
      <c r="D10" s="40">
        <v>6000</v>
      </c>
      <c r="E10" s="60">
        <v>300</v>
      </c>
    </row>
    <row r="11" spans="1:5" x14ac:dyDescent="0.2">
      <c r="A11" s="12" t="s">
        <v>222</v>
      </c>
      <c r="B11" s="12" t="s">
        <v>108</v>
      </c>
      <c r="C11" s="13">
        <v>3000</v>
      </c>
      <c r="D11" s="13">
        <f t="shared" si="0"/>
        <v>3000</v>
      </c>
      <c r="E11" s="60">
        <v>300</v>
      </c>
    </row>
    <row r="12" spans="1:5" x14ac:dyDescent="0.2">
      <c r="A12" s="12" t="s">
        <v>221</v>
      </c>
      <c r="B12" s="12" t="s">
        <v>109</v>
      </c>
      <c r="C12" s="13">
        <v>3000</v>
      </c>
      <c r="D12" s="13">
        <f t="shared" si="0"/>
        <v>3000</v>
      </c>
      <c r="E12" s="60">
        <v>300</v>
      </c>
    </row>
    <row r="13" spans="1:5" x14ac:dyDescent="0.2">
      <c r="A13" s="12" t="s">
        <v>220</v>
      </c>
      <c r="B13" s="12" t="s">
        <v>110</v>
      </c>
      <c r="C13" s="13">
        <v>3000</v>
      </c>
      <c r="D13" s="13">
        <f t="shared" si="0"/>
        <v>3000</v>
      </c>
      <c r="E13" s="60">
        <v>300</v>
      </c>
    </row>
    <row r="14" spans="1:5" x14ac:dyDescent="0.2">
      <c r="A14" s="12" t="s">
        <v>191</v>
      </c>
      <c r="B14" s="27" t="s">
        <v>114</v>
      </c>
      <c r="C14" s="13">
        <v>3600</v>
      </c>
      <c r="D14" s="13">
        <f t="shared" si="0"/>
        <v>3600</v>
      </c>
      <c r="E14" s="60">
        <v>560</v>
      </c>
    </row>
    <row r="15" spans="1:5" x14ac:dyDescent="0.2">
      <c r="A15" s="12" t="s">
        <v>219</v>
      </c>
      <c r="B15" s="12" t="s">
        <v>119</v>
      </c>
      <c r="C15" s="13">
        <v>4000</v>
      </c>
      <c r="D15" s="13">
        <f t="shared" si="0"/>
        <v>4000</v>
      </c>
      <c r="E15" s="60">
        <v>270</v>
      </c>
    </row>
    <row r="16" spans="1:5" x14ac:dyDescent="0.2">
      <c r="A16" s="12" t="s">
        <v>80</v>
      </c>
      <c r="B16" s="12" t="s">
        <v>111</v>
      </c>
      <c r="C16" s="13">
        <v>4500</v>
      </c>
      <c r="D16" s="13">
        <f t="shared" si="0"/>
        <v>4500</v>
      </c>
      <c r="E16" s="60">
        <v>250</v>
      </c>
    </row>
    <row r="17" spans="1:5" x14ac:dyDescent="0.2">
      <c r="A17" s="12" t="s">
        <v>218</v>
      </c>
      <c r="B17" s="12" t="s">
        <v>112</v>
      </c>
      <c r="C17" s="13">
        <v>4500</v>
      </c>
      <c r="D17" s="13">
        <f t="shared" si="0"/>
        <v>4500</v>
      </c>
      <c r="E17" s="60">
        <v>250</v>
      </c>
    </row>
    <row r="18" spans="1:5" x14ac:dyDescent="0.2">
      <c r="A18" s="12" t="s">
        <v>217</v>
      </c>
      <c r="B18" s="12" t="s">
        <v>115</v>
      </c>
      <c r="C18" s="13">
        <v>6000</v>
      </c>
      <c r="D18" s="13">
        <f t="shared" si="0"/>
        <v>6000</v>
      </c>
      <c r="E18" s="60">
        <v>200</v>
      </c>
    </row>
    <row r="19" spans="1:5" x14ac:dyDescent="0.2">
      <c r="A19" s="12" t="s">
        <v>216</v>
      </c>
      <c r="B19" s="12" t="s">
        <v>118</v>
      </c>
      <c r="C19" s="13">
        <v>6500</v>
      </c>
      <c r="D19" s="13">
        <f t="shared" si="0"/>
        <v>6500</v>
      </c>
      <c r="E19" s="60">
        <v>190</v>
      </c>
    </row>
    <row r="20" spans="1:5" x14ac:dyDescent="0.2">
      <c r="A20" s="12" t="s">
        <v>215</v>
      </c>
      <c r="B20" s="12" t="s">
        <v>122</v>
      </c>
      <c r="C20" s="13">
        <v>7000</v>
      </c>
      <c r="D20" s="13">
        <f t="shared" si="0"/>
        <v>7000</v>
      </c>
      <c r="E20" s="60">
        <v>180</v>
      </c>
    </row>
    <row r="21" spans="1:5" x14ac:dyDescent="0.2">
      <c r="A21" s="12" t="s">
        <v>214</v>
      </c>
      <c r="B21" s="12" t="s">
        <v>116</v>
      </c>
      <c r="C21" s="13">
        <v>7500</v>
      </c>
      <c r="D21" s="13">
        <f t="shared" si="0"/>
        <v>7500</v>
      </c>
      <c r="E21" s="60">
        <v>170</v>
      </c>
    </row>
    <row r="22" spans="1:5" x14ac:dyDescent="0.2">
      <c r="A22" s="12" t="s">
        <v>213</v>
      </c>
      <c r="B22" s="12" t="s">
        <v>125</v>
      </c>
      <c r="C22" s="13">
        <v>7500</v>
      </c>
      <c r="D22" s="13">
        <f t="shared" si="0"/>
        <v>7500</v>
      </c>
      <c r="E22" s="60">
        <v>170</v>
      </c>
    </row>
    <row r="23" spans="1:5" x14ac:dyDescent="0.2">
      <c r="A23" s="12" t="s">
        <v>192</v>
      </c>
      <c r="B23" s="27" t="s">
        <v>113</v>
      </c>
      <c r="C23" s="13">
        <v>7900</v>
      </c>
      <c r="D23" s="13">
        <f t="shared" si="0"/>
        <v>7900</v>
      </c>
      <c r="E23" s="60">
        <v>330</v>
      </c>
    </row>
    <row r="24" spans="1:5" x14ac:dyDescent="0.2">
      <c r="A24" s="12" t="s">
        <v>82</v>
      </c>
      <c r="B24" s="12" t="s">
        <v>121</v>
      </c>
      <c r="C24" s="13">
        <v>9000</v>
      </c>
      <c r="D24" s="13">
        <f t="shared" si="0"/>
        <v>9000</v>
      </c>
      <c r="E24" s="60">
        <v>140</v>
      </c>
    </row>
    <row r="25" spans="1:5" x14ac:dyDescent="0.2">
      <c r="A25" s="12" t="s">
        <v>212</v>
      </c>
      <c r="B25" s="12" t="s">
        <v>117</v>
      </c>
      <c r="C25" s="13">
        <v>10000</v>
      </c>
      <c r="D25" s="13">
        <f t="shared" si="0"/>
        <v>10000</v>
      </c>
      <c r="E25" s="60">
        <v>130</v>
      </c>
    </row>
    <row r="26" spans="1:5" x14ac:dyDescent="0.2">
      <c r="A26" s="12" t="s">
        <v>190</v>
      </c>
      <c r="B26" s="26" t="s">
        <v>181</v>
      </c>
      <c r="C26" s="13">
        <v>10000</v>
      </c>
      <c r="D26" s="13">
        <f t="shared" si="0"/>
        <v>10000</v>
      </c>
      <c r="E26" s="59">
        <v>4600</v>
      </c>
    </row>
    <row r="27" spans="1:5" x14ac:dyDescent="0.2">
      <c r="A27" s="12" t="s">
        <v>211</v>
      </c>
      <c r="B27" s="12" t="s">
        <v>126</v>
      </c>
      <c r="C27" s="13">
        <v>12000</v>
      </c>
      <c r="D27" s="13">
        <f t="shared" si="0"/>
        <v>12000</v>
      </c>
      <c r="E27" s="60">
        <v>110</v>
      </c>
    </row>
    <row r="28" spans="1:5" x14ac:dyDescent="0.2">
      <c r="A28" s="12" t="s">
        <v>210</v>
      </c>
      <c r="B28" s="12" t="s">
        <v>120</v>
      </c>
      <c r="C28" s="13">
        <v>13500</v>
      </c>
      <c r="D28" s="13">
        <f t="shared" si="0"/>
        <v>13500</v>
      </c>
      <c r="E28" s="60">
        <v>95</v>
      </c>
    </row>
    <row r="29" spans="1:5" x14ac:dyDescent="0.2">
      <c r="A29" s="12" t="s">
        <v>209</v>
      </c>
      <c r="B29" s="12" t="s">
        <v>127</v>
      </c>
      <c r="C29" s="13">
        <v>14000</v>
      </c>
      <c r="D29" s="13">
        <f t="shared" si="0"/>
        <v>14000</v>
      </c>
      <c r="E29" s="60">
        <v>90</v>
      </c>
    </row>
    <row r="30" spans="1:5" x14ac:dyDescent="0.2">
      <c r="A30" s="12" t="s">
        <v>208</v>
      </c>
      <c r="B30" s="12" t="s">
        <v>134</v>
      </c>
      <c r="C30" s="13">
        <v>17500</v>
      </c>
      <c r="D30" s="13">
        <f t="shared" si="0"/>
        <v>17500</v>
      </c>
      <c r="E30" s="60">
        <v>70</v>
      </c>
    </row>
    <row r="31" spans="1:5" x14ac:dyDescent="0.2">
      <c r="A31" s="12" t="s">
        <v>207</v>
      </c>
      <c r="B31" s="12" t="s">
        <v>141</v>
      </c>
      <c r="C31" s="13">
        <v>17500</v>
      </c>
      <c r="D31" s="13">
        <f t="shared" si="0"/>
        <v>17500</v>
      </c>
      <c r="E31" s="60">
        <v>65</v>
      </c>
    </row>
    <row r="32" spans="1:5" x14ac:dyDescent="0.2">
      <c r="A32" s="12" t="s">
        <v>206</v>
      </c>
      <c r="B32" s="12" t="s">
        <v>135</v>
      </c>
      <c r="C32" s="13">
        <v>18000</v>
      </c>
      <c r="D32" s="13">
        <f t="shared" si="0"/>
        <v>18000</v>
      </c>
      <c r="E32" s="60">
        <v>60</v>
      </c>
    </row>
    <row r="33" spans="1:5" x14ac:dyDescent="0.2">
      <c r="A33" s="12" t="s">
        <v>205</v>
      </c>
      <c r="B33" s="12" t="s">
        <v>132</v>
      </c>
      <c r="C33" s="13">
        <v>19000</v>
      </c>
      <c r="D33" s="13">
        <f t="shared" si="0"/>
        <v>19000</v>
      </c>
      <c r="E33" s="60">
        <v>55</v>
      </c>
    </row>
    <row r="34" spans="1:5" x14ac:dyDescent="0.2">
      <c r="A34" s="12" t="s">
        <v>193</v>
      </c>
      <c r="B34" s="27" t="s">
        <v>131</v>
      </c>
      <c r="C34" s="13">
        <v>19100</v>
      </c>
      <c r="D34" s="13">
        <f t="shared" si="0"/>
        <v>19100</v>
      </c>
      <c r="E34" s="60">
        <v>100</v>
      </c>
    </row>
    <row r="35" spans="1:5" x14ac:dyDescent="0.2">
      <c r="A35" s="12" t="s">
        <v>204</v>
      </c>
      <c r="B35" s="12" t="s">
        <v>136</v>
      </c>
      <c r="C35" s="13">
        <v>19500</v>
      </c>
      <c r="D35" s="13">
        <f t="shared" si="0"/>
        <v>19500</v>
      </c>
      <c r="E35" s="60">
        <v>50</v>
      </c>
    </row>
    <row r="36" spans="1:5" x14ac:dyDescent="0.2">
      <c r="A36" s="12" t="s">
        <v>203</v>
      </c>
      <c r="B36" s="12" t="s">
        <v>133</v>
      </c>
      <c r="C36" s="13">
        <v>20000</v>
      </c>
      <c r="D36" s="13">
        <f t="shared" si="0"/>
        <v>20000</v>
      </c>
      <c r="E36" s="60">
        <v>45</v>
      </c>
    </row>
    <row r="37" spans="1:5" x14ac:dyDescent="0.2">
      <c r="A37" s="12" t="s">
        <v>202</v>
      </c>
      <c r="B37" s="12" t="s">
        <v>137</v>
      </c>
      <c r="C37" s="13">
        <v>20500</v>
      </c>
      <c r="D37" s="13">
        <f t="shared" si="0"/>
        <v>20500</v>
      </c>
      <c r="E37" s="60">
        <v>45</v>
      </c>
    </row>
    <row r="38" spans="1:5" x14ac:dyDescent="0.2">
      <c r="A38" s="12" t="s">
        <v>201</v>
      </c>
      <c r="B38" s="12" t="s">
        <v>124</v>
      </c>
      <c r="C38" s="13">
        <v>33000</v>
      </c>
      <c r="D38" s="13">
        <f t="shared" si="0"/>
        <v>33000</v>
      </c>
      <c r="E38" s="60">
        <v>30</v>
      </c>
    </row>
    <row r="39" spans="1:5" x14ac:dyDescent="0.2">
      <c r="A39" s="12" t="s">
        <v>194</v>
      </c>
      <c r="B39" s="27" t="s">
        <v>123</v>
      </c>
      <c r="C39" s="13">
        <v>33800</v>
      </c>
      <c r="D39" s="13">
        <f t="shared" si="0"/>
        <v>33800</v>
      </c>
      <c r="E39" s="60">
        <v>60</v>
      </c>
    </row>
    <row r="40" spans="1:5" x14ac:dyDescent="0.2">
      <c r="A40" s="12" t="s">
        <v>195</v>
      </c>
      <c r="B40" s="27" t="s">
        <v>138</v>
      </c>
      <c r="C40" s="13">
        <v>37500</v>
      </c>
      <c r="D40" s="13">
        <f t="shared" si="0"/>
        <v>37500</v>
      </c>
      <c r="E40" s="60">
        <v>50</v>
      </c>
    </row>
    <row r="41" spans="1:5" x14ac:dyDescent="0.2">
      <c r="A41" s="12" t="s">
        <v>200</v>
      </c>
      <c r="B41" s="12" t="s">
        <v>139</v>
      </c>
      <c r="C41" s="13">
        <v>45000</v>
      </c>
      <c r="D41" s="13">
        <f t="shared" si="0"/>
        <v>45000</v>
      </c>
      <c r="E41" s="60">
        <v>20</v>
      </c>
    </row>
    <row r="42" spans="1:5" x14ac:dyDescent="0.2">
      <c r="A42" s="12" t="s">
        <v>199</v>
      </c>
      <c r="B42" s="12" t="s">
        <v>140</v>
      </c>
      <c r="C42" s="13">
        <v>50000</v>
      </c>
      <c r="D42" s="13">
        <f t="shared" si="0"/>
        <v>50000</v>
      </c>
      <c r="E42" s="60">
        <v>18</v>
      </c>
    </row>
    <row r="43" spans="1:5" x14ac:dyDescent="0.2">
      <c r="A43" s="12" t="s">
        <v>198</v>
      </c>
      <c r="B43" s="12" t="s">
        <v>128</v>
      </c>
      <c r="C43" s="13">
        <v>55000</v>
      </c>
      <c r="D43" s="13">
        <f t="shared" si="0"/>
        <v>55000</v>
      </c>
      <c r="E43" s="60">
        <v>15</v>
      </c>
    </row>
    <row r="44" spans="1:5" x14ac:dyDescent="0.2">
      <c r="A44" s="12" t="s">
        <v>197</v>
      </c>
      <c r="B44" s="12" t="s">
        <v>129</v>
      </c>
      <c r="C44" s="13">
        <v>55000</v>
      </c>
      <c r="D44" s="13">
        <f t="shared" si="0"/>
        <v>55000</v>
      </c>
      <c r="E44" s="60">
        <v>15</v>
      </c>
    </row>
    <row r="45" spans="1:5" x14ac:dyDescent="0.2">
      <c r="A45" s="12" t="s">
        <v>196</v>
      </c>
      <c r="B45" s="12" t="s">
        <v>130</v>
      </c>
      <c r="C45" s="13">
        <v>60000</v>
      </c>
      <c r="D45" s="13">
        <f t="shared" si="0"/>
        <v>60000</v>
      </c>
      <c r="E45" s="60">
        <v>10</v>
      </c>
    </row>
    <row r="46" spans="1:5" x14ac:dyDescent="0.2">
      <c r="A46" s="12"/>
      <c r="B46" s="12" t="s">
        <v>77</v>
      </c>
      <c r="C46" s="13"/>
      <c r="D46" s="13"/>
      <c r="E46" s="60">
        <f>SUM(E2:E45)</f>
        <v>26263</v>
      </c>
    </row>
    <row r="47" spans="1:5" x14ac:dyDescent="0.2">
      <c r="A47" s="14"/>
      <c r="B47" s="71" t="s">
        <v>182</v>
      </c>
      <c r="C47" s="72"/>
      <c r="D47" s="72"/>
      <c r="E47" s="72"/>
    </row>
  </sheetData>
  <mergeCells count="1">
    <mergeCell ref="B47:E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52E9-24DF-4B6D-BD05-8794C4FDBE6B}">
  <dimension ref="A1:O32"/>
  <sheetViews>
    <sheetView workbookViewId="0">
      <selection activeCell="K1" sqref="K1:N6"/>
    </sheetView>
  </sheetViews>
  <sheetFormatPr defaultRowHeight="14.25" x14ac:dyDescent="0.2"/>
  <cols>
    <col min="1" max="1" width="24" style="1" bestFit="1" customWidth="1"/>
    <col min="2" max="2" width="6.5" style="1" bestFit="1" customWidth="1"/>
    <col min="3" max="3" width="5.25" style="1" bestFit="1" customWidth="1"/>
    <col min="4" max="4" width="13" style="1" bestFit="1" customWidth="1"/>
    <col min="5" max="5" width="6.5" style="1" bestFit="1" customWidth="1"/>
    <col min="6" max="6" width="5.25" style="1" bestFit="1" customWidth="1"/>
    <col min="7" max="7" width="11" style="1" bestFit="1" customWidth="1"/>
    <col min="8" max="8" width="6.5" style="1" bestFit="1" customWidth="1"/>
    <col min="9" max="9" width="5.25" style="1" bestFit="1" customWidth="1"/>
    <col min="10" max="16384" width="9" style="1"/>
  </cols>
  <sheetData>
    <row r="1" spans="1:15" x14ac:dyDescent="0.2">
      <c r="A1" s="75" t="s">
        <v>114</v>
      </c>
      <c r="B1" s="76"/>
      <c r="C1" s="76"/>
      <c r="D1" s="75" t="s">
        <v>113</v>
      </c>
      <c r="E1" s="76"/>
      <c r="F1" s="76"/>
      <c r="G1" s="75" t="s">
        <v>123</v>
      </c>
      <c r="H1" s="76"/>
      <c r="I1" s="77"/>
      <c r="K1" s="1" t="s">
        <v>144</v>
      </c>
      <c r="L1" s="1" t="s">
        <v>143</v>
      </c>
      <c r="M1" s="1" t="s">
        <v>151</v>
      </c>
      <c r="N1" s="1" t="s">
        <v>150</v>
      </c>
    </row>
    <row r="2" spans="1:15" x14ac:dyDescent="0.2">
      <c r="A2" s="12" t="s">
        <v>9</v>
      </c>
      <c r="B2" s="13" t="s">
        <v>10</v>
      </c>
      <c r="C2" s="13" t="s">
        <v>11</v>
      </c>
      <c r="D2" s="12" t="s">
        <v>9</v>
      </c>
      <c r="E2" s="13" t="s">
        <v>10</v>
      </c>
      <c r="F2" s="13" t="s">
        <v>11</v>
      </c>
      <c r="G2" s="12" t="s">
        <v>9</v>
      </c>
      <c r="H2" s="13" t="s">
        <v>10</v>
      </c>
      <c r="I2" s="29" t="s">
        <v>11</v>
      </c>
      <c r="K2" s="19" t="s">
        <v>145</v>
      </c>
      <c r="L2" s="1">
        <v>3600</v>
      </c>
      <c r="M2" s="1">
        <v>36</v>
      </c>
      <c r="N2" s="1">
        <v>36</v>
      </c>
      <c r="O2" s="1">
        <f>SUM(L2*1.5)</f>
        <v>5400</v>
      </c>
    </row>
    <row r="3" spans="1:15" x14ac:dyDescent="0.2">
      <c r="A3" s="12" t="s">
        <v>108</v>
      </c>
      <c r="B3" s="13">
        <v>3000</v>
      </c>
      <c r="C3" s="13">
        <v>15</v>
      </c>
      <c r="D3" s="12" t="s">
        <v>115</v>
      </c>
      <c r="E3" s="13">
        <v>6000</v>
      </c>
      <c r="F3" s="13">
        <v>24</v>
      </c>
      <c r="G3" s="12" t="s">
        <v>124</v>
      </c>
      <c r="H3" s="13">
        <v>33000</v>
      </c>
      <c r="I3" s="29">
        <v>25</v>
      </c>
      <c r="K3" s="20" t="s">
        <v>146</v>
      </c>
      <c r="L3" s="1">
        <v>7900</v>
      </c>
      <c r="M3" s="1">
        <v>79</v>
      </c>
      <c r="N3" s="1">
        <v>79</v>
      </c>
      <c r="O3" s="1">
        <f t="shared" ref="O3:O6" si="0">SUM(L3*1.5)</f>
        <v>11850</v>
      </c>
    </row>
    <row r="4" spans="1:15" x14ac:dyDescent="0.2">
      <c r="A4" s="12" t="s">
        <v>109</v>
      </c>
      <c r="B4" s="13">
        <v>3000</v>
      </c>
      <c r="C4" s="13">
        <v>15</v>
      </c>
      <c r="D4" s="12" t="s">
        <v>116</v>
      </c>
      <c r="E4" s="13">
        <v>7500</v>
      </c>
      <c r="F4" s="13">
        <v>21</v>
      </c>
      <c r="G4" s="12" t="s">
        <v>125</v>
      </c>
      <c r="H4" s="13">
        <v>7500</v>
      </c>
      <c r="I4" s="29">
        <v>75</v>
      </c>
      <c r="K4" s="21" t="s">
        <v>147</v>
      </c>
      <c r="L4" s="1">
        <v>33800</v>
      </c>
      <c r="M4" s="1">
        <v>338</v>
      </c>
      <c r="N4" s="1">
        <v>338</v>
      </c>
      <c r="O4" s="1">
        <f t="shared" si="0"/>
        <v>50700</v>
      </c>
    </row>
    <row r="5" spans="1:15" x14ac:dyDescent="0.2">
      <c r="A5" s="12" t="s">
        <v>110</v>
      </c>
      <c r="B5" s="13">
        <v>3000</v>
      </c>
      <c r="C5" s="13">
        <v>15</v>
      </c>
      <c r="D5" s="12" t="s">
        <v>117</v>
      </c>
      <c r="E5" s="13">
        <v>10000</v>
      </c>
      <c r="F5" s="13">
        <v>15</v>
      </c>
      <c r="G5" s="12" t="s">
        <v>126</v>
      </c>
      <c r="H5" s="13">
        <v>12000</v>
      </c>
      <c r="I5" s="29">
        <v>60</v>
      </c>
      <c r="K5" s="22" t="s">
        <v>148</v>
      </c>
      <c r="L5" s="1">
        <v>19100</v>
      </c>
      <c r="M5" s="1">
        <v>191</v>
      </c>
      <c r="N5" s="1">
        <v>191</v>
      </c>
      <c r="O5" s="1">
        <f t="shared" si="0"/>
        <v>28650</v>
      </c>
    </row>
    <row r="6" spans="1:15" x14ac:dyDescent="0.2">
      <c r="A6" s="12" t="s">
        <v>111</v>
      </c>
      <c r="B6" s="13">
        <v>4500</v>
      </c>
      <c r="C6" s="13">
        <v>10</v>
      </c>
      <c r="D6" s="12" t="s">
        <v>118</v>
      </c>
      <c r="E6" s="13">
        <v>6500</v>
      </c>
      <c r="F6" s="13">
        <v>23</v>
      </c>
      <c r="G6" s="12" t="s">
        <v>127</v>
      </c>
      <c r="H6" s="13">
        <v>14000</v>
      </c>
      <c r="I6" s="29">
        <v>55</v>
      </c>
      <c r="K6" s="23" t="s">
        <v>149</v>
      </c>
      <c r="L6" s="1">
        <v>37500</v>
      </c>
      <c r="M6" s="1">
        <v>375</v>
      </c>
      <c r="N6" s="1">
        <v>375</v>
      </c>
      <c r="O6" s="1">
        <f t="shared" si="0"/>
        <v>56250</v>
      </c>
    </row>
    <row r="7" spans="1:15" x14ac:dyDescent="0.2">
      <c r="A7" s="12" t="s">
        <v>112</v>
      </c>
      <c r="B7" s="13">
        <v>4500</v>
      </c>
      <c r="C7" s="13">
        <v>10</v>
      </c>
      <c r="D7" s="12" t="s">
        <v>119</v>
      </c>
      <c r="E7" s="13">
        <v>4000</v>
      </c>
      <c r="F7" s="13">
        <v>30</v>
      </c>
      <c r="G7" s="12" t="s">
        <v>128</v>
      </c>
      <c r="H7" s="13">
        <v>55000</v>
      </c>
      <c r="I7" s="29">
        <v>12</v>
      </c>
    </row>
    <row r="8" spans="1:15" x14ac:dyDescent="0.2">
      <c r="A8" s="12"/>
      <c r="B8" s="13"/>
      <c r="C8" s="13"/>
      <c r="D8" s="12" t="s">
        <v>120</v>
      </c>
      <c r="E8" s="13">
        <v>13500</v>
      </c>
      <c r="F8" s="13">
        <v>10</v>
      </c>
      <c r="G8" s="12" t="s">
        <v>129</v>
      </c>
      <c r="H8" s="13">
        <v>55000</v>
      </c>
      <c r="I8" s="29">
        <v>12</v>
      </c>
    </row>
    <row r="9" spans="1:15" x14ac:dyDescent="0.2">
      <c r="A9" s="12"/>
      <c r="B9" s="13"/>
      <c r="C9" s="13"/>
      <c r="D9" s="12" t="s">
        <v>121</v>
      </c>
      <c r="E9" s="13">
        <v>9000</v>
      </c>
      <c r="F9" s="13">
        <v>20</v>
      </c>
      <c r="G9" s="12" t="s">
        <v>130</v>
      </c>
      <c r="H9" s="13">
        <v>60000</v>
      </c>
      <c r="I9" s="29">
        <v>10</v>
      </c>
    </row>
    <row r="10" spans="1:15" x14ac:dyDescent="0.2">
      <c r="A10" s="12"/>
      <c r="B10" s="13"/>
      <c r="C10" s="13"/>
      <c r="D10" s="12" t="s">
        <v>122</v>
      </c>
      <c r="E10" s="13">
        <v>7000</v>
      </c>
      <c r="F10" s="13">
        <v>22</v>
      </c>
      <c r="G10" s="12"/>
      <c r="H10" s="13"/>
      <c r="I10" s="29"/>
    </row>
    <row r="11" spans="1:15" x14ac:dyDescent="0.2">
      <c r="A11" s="12"/>
      <c r="B11" s="13"/>
      <c r="C11" s="13"/>
      <c r="D11" s="12"/>
      <c r="E11" s="13"/>
      <c r="F11" s="13"/>
      <c r="G11" s="12"/>
      <c r="H11" s="13"/>
      <c r="I11" s="29"/>
    </row>
    <row r="12" spans="1:15" x14ac:dyDescent="0.2">
      <c r="A12" s="12"/>
      <c r="B12" s="13"/>
      <c r="C12" s="13"/>
      <c r="D12" s="12"/>
      <c r="E12" s="13"/>
      <c r="F12" s="13"/>
      <c r="G12" s="12"/>
      <c r="H12" s="13"/>
      <c r="I12" s="29"/>
    </row>
    <row r="13" spans="1:15" x14ac:dyDescent="0.2">
      <c r="A13" s="12"/>
      <c r="B13" s="13"/>
      <c r="C13" s="13"/>
      <c r="D13" s="12"/>
      <c r="E13" s="13"/>
      <c r="F13" s="13"/>
      <c r="G13" s="12"/>
      <c r="H13" s="13"/>
      <c r="I13" s="29"/>
    </row>
    <row r="14" spans="1:15" x14ac:dyDescent="0.2">
      <c r="A14" s="12"/>
      <c r="B14" s="13"/>
      <c r="C14" s="13"/>
      <c r="D14" s="12"/>
      <c r="E14" s="13"/>
      <c r="F14" s="13"/>
      <c r="G14" s="12"/>
      <c r="H14" s="13"/>
      <c r="I14" s="29"/>
    </row>
    <row r="15" spans="1:15" x14ac:dyDescent="0.2">
      <c r="A15" s="12"/>
      <c r="B15" s="13"/>
      <c r="C15" s="13"/>
      <c r="D15" s="12"/>
      <c r="E15" s="13"/>
      <c r="F15" s="13"/>
      <c r="G15" s="12"/>
      <c r="H15" s="13"/>
      <c r="I15" s="29"/>
    </row>
    <row r="16" spans="1:15" x14ac:dyDescent="0.2">
      <c r="A16" s="73" t="s">
        <v>142</v>
      </c>
      <c r="B16" s="74"/>
      <c r="C16" s="15">
        <f>SUM(C3:C15)</f>
        <v>65</v>
      </c>
      <c r="D16" s="73" t="s">
        <v>142</v>
      </c>
      <c r="E16" s="74"/>
      <c r="F16" s="15">
        <f>SUM(F3:F15)</f>
        <v>165</v>
      </c>
      <c r="G16" s="73" t="s">
        <v>142</v>
      </c>
      <c r="H16" s="74"/>
      <c r="I16" s="44">
        <f>SUM(I3:I15)</f>
        <v>249</v>
      </c>
    </row>
    <row r="17" spans="1:6" x14ac:dyDescent="0.2">
      <c r="A17" s="75" t="s">
        <v>131</v>
      </c>
      <c r="B17" s="76"/>
      <c r="C17" s="76"/>
      <c r="D17" s="75" t="s">
        <v>138</v>
      </c>
      <c r="E17" s="76"/>
      <c r="F17" s="77"/>
    </row>
    <row r="18" spans="1:6" x14ac:dyDescent="0.2">
      <c r="A18" s="12" t="s">
        <v>9</v>
      </c>
      <c r="B18" s="13" t="s">
        <v>10</v>
      </c>
      <c r="C18" s="13" t="s">
        <v>11</v>
      </c>
      <c r="D18" s="12" t="s">
        <v>9</v>
      </c>
      <c r="E18" s="13" t="s">
        <v>10</v>
      </c>
      <c r="F18" s="29" t="s">
        <v>11</v>
      </c>
    </row>
    <row r="19" spans="1:6" x14ac:dyDescent="0.2">
      <c r="A19" s="12" t="s">
        <v>132</v>
      </c>
      <c r="B19" s="13">
        <v>19000</v>
      </c>
      <c r="C19" s="13">
        <v>12</v>
      </c>
      <c r="D19" s="12" t="s">
        <v>139</v>
      </c>
      <c r="E19" s="13">
        <v>45000</v>
      </c>
      <c r="F19" s="29">
        <v>11</v>
      </c>
    </row>
    <row r="20" spans="1:6" x14ac:dyDescent="0.2">
      <c r="A20" s="12" t="s">
        <v>133</v>
      </c>
      <c r="B20" s="13">
        <v>20000</v>
      </c>
      <c r="C20" s="13">
        <v>10</v>
      </c>
      <c r="D20" s="12" t="s">
        <v>140</v>
      </c>
      <c r="E20" s="13">
        <v>50000</v>
      </c>
      <c r="F20" s="29">
        <v>10</v>
      </c>
    </row>
    <row r="21" spans="1:6" x14ac:dyDescent="0.2">
      <c r="A21" s="12" t="s">
        <v>134</v>
      </c>
      <c r="B21" s="13">
        <v>17500</v>
      </c>
      <c r="C21" s="13">
        <v>14</v>
      </c>
      <c r="D21" s="12" t="s">
        <v>141</v>
      </c>
      <c r="E21" s="13">
        <v>17500</v>
      </c>
      <c r="F21" s="29">
        <v>28</v>
      </c>
    </row>
    <row r="22" spans="1:6" x14ac:dyDescent="0.2">
      <c r="A22" s="12" t="s">
        <v>135</v>
      </c>
      <c r="B22" s="13">
        <v>18000</v>
      </c>
      <c r="C22" s="13">
        <v>13</v>
      </c>
      <c r="D22" s="12"/>
      <c r="E22" s="13"/>
      <c r="F22" s="29"/>
    </row>
    <row r="23" spans="1:6" x14ac:dyDescent="0.2">
      <c r="A23" s="12" t="s">
        <v>136</v>
      </c>
      <c r="B23" s="13">
        <v>19500</v>
      </c>
      <c r="C23" s="13">
        <v>11</v>
      </c>
      <c r="D23" s="12"/>
      <c r="E23" s="13"/>
      <c r="F23" s="29"/>
    </row>
    <row r="24" spans="1:6" x14ac:dyDescent="0.2">
      <c r="A24" s="12" t="s">
        <v>137</v>
      </c>
      <c r="B24" s="13">
        <v>20500</v>
      </c>
      <c r="C24" s="13">
        <v>10</v>
      </c>
      <c r="D24" s="12"/>
      <c r="E24" s="13"/>
      <c r="F24" s="29"/>
    </row>
    <row r="25" spans="1:6" x14ac:dyDescent="0.2">
      <c r="A25" s="12"/>
      <c r="B25" s="13"/>
      <c r="C25" s="13"/>
      <c r="D25" s="12"/>
      <c r="E25" s="13"/>
      <c r="F25" s="29"/>
    </row>
    <row r="26" spans="1:6" x14ac:dyDescent="0.2">
      <c r="A26" s="12"/>
      <c r="B26" s="13"/>
      <c r="C26" s="13"/>
      <c r="D26" s="12"/>
      <c r="E26" s="13"/>
      <c r="F26" s="29"/>
    </row>
    <row r="27" spans="1:6" x14ac:dyDescent="0.2">
      <c r="A27" s="12"/>
      <c r="B27" s="13"/>
      <c r="C27" s="13"/>
      <c r="D27" s="12"/>
      <c r="E27" s="13"/>
      <c r="F27" s="29"/>
    </row>
    <row r="28" spans="1:6" x14ac:dyDescent="0.2">
      <c r="A28" s="12"/>
      <c r="B28" s="13"/>
      <c r="C28" s="13"/>
      <c r="D28" s="12"/>
      <c r="E28" s="13"/>
      <c r="F28" s="29"/>
    </row>
    <row r="29" spans="1:6" x14ac:dyDescent="0.2">
      <c r="A29" s="12"/>
      <c r="B29" s="13"/>
      <c r="C29" s="13"/>
      <c r="D29" s="12"/>
      <c r="E29" s="13"/>
      <c r="F29" s="29"/>
    </row>
    <row r="30" spans="1:6" x14ac:dyDescent="0.2">
      <c r="A30" s="12"/>
      <c r="B30" s="13"/>
      <c r="C30" s="13"/>
      <c r="D30" s="12"/>
      <c r="E30" s="13"/>
      <c r="F30" s="29"/>
    </row>
    <row r="31" spans="1:6" x14ac:dyDescent="0.2">
      <c r="A31" s="12"/>
      <c r="B31" s="13"/>
      <c r="C31" s="13"/>
      <c r="D31" s="12"/>
      <c r="E31" s="13"/>
      <c r="F31" s="29"/>
    </row>
    <row r="32" spans="1:6" x14ac:dyDescent="0.2">
      <c r="A32" s="73" t="s">
        <v>142</v>
      </c>
      <c r="B32" s="74"/>
      <c r="C32" s="15">
        <f>SUM(C19:C31)</f>
        <v>70</v>
      </c>
      <c r="D32" s="73" t="s">
        <v>142</v>
      </c>
      <c r="E32" s="74"/>
      <c r="F32" s="44">
        <f>SUM(F19:F31)</f>
        <v>49</v>
      </c>
    </row>
  </sheetData>
  <mergeCells count="10">
    <mergeCell ref="A32:B32"/>
    <mergeCell ref="D32:E32"/>
    <mergeCell ref="A1:C1"/>
    <mergeCell ref="D1:F1"/>
    <mergeCell ref="G1:I1"/>
    <mergeCell ref="A17:C17"/>
    <mergeCell ref="D17:F17"/>
    <mergeCell ref="A16:B16"/>
    <mergeCell ref="D16:E16"/>
    <mergeCell ref="G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584-50E9-49FE-A8A3-3C18E04663AE}">
  <dimension ref="A1:I38"/>
  <sheetViews>
    <sheetView topLeftCell="A10" workbookViewId="0">
      <selection activeCell="J22" sqref="J22"/>
    </sheetView>
  </sheetViews>
  <sheetFormatPr defaultRowHeight="14.25" x14ac:dyDescent="0.2"/>
  <cols>
    <col min="1" max="1" width="25" style="1" bestFit="1" customWidth="1"/>
    <col min="2" max="2" width="44.25" style="1" bestFit="1" customWidth="1"/>
    <col min="3" max="3" width="9" style="1" bestFit="1" customWidth="1"/>
    <col min="4" max="5" width="5.25" style="1" bestFit="1" customWidth="1"/>
    <col min="6" max="6" width="8.875" style="2" bestFit="1" customWidth="1"/>
    <col min="8" max="8" width="7.125" style="1" bestFit="1" customWidth="1"/>
    <col min="10" max="16384" width="9" style="1"/>
  </cols>
  <sheetData>
    <row r="1" spans="1:8" x14ac:dyDescent="0.2">
      <c r="A1" s="3" t="s">
        <v>9</v>
      </c>
      <c r="B1" s="3" t="s">
        <v>14</v>
      </c>
      <c r="C1" s="4" t="s">
        <v>105</v>
      </c>
      <c r="D1" s="3" t="s">
        <v>11</v>
      </c>
      <c r="E1" s="4" t="s">
        <v>94</v>
      </c>
      <c r="F1" s="5" t="s">
        <v>15</v>
      </c>
      <c r="H1" s="3" t="s">
        <v>77</v>
      </c>
    </row>
    <row r="2" spans="1:8" x14ac:dyDescent="0.2">
      <c r="A2" s="6" t="s">
        <v>12</v>
      </c>
      <c r="B2" s="6" t="s">
        <v>55</v>
      </c>
      <c r="C2" s="7" t="s">
        <v>74</v>
      </c>
      <c r="D2" s="6">
        <v>1</v>
      </c>
      <c r="E2" s="7" t="s">
        <v>84</v>
      </c>
      <c r="F2" s="8">
        <f t="shared" ref="F2:F38" si="0">SUM(D2/H2)</f>
        <v>4.399472063352398E-4</v>
      </c>
      <c r="H2" s="6">
        <f>SUM(D2:D38)</f>
        <v>2273</v>
      </c>
    </row>
    <row r="3" spans="1:8" x14ac:dyDescent="0.2">
      <c r="A3" s="9" t="s">
        <v>81</v>
      </c>
      <c r="B3" s="9" t="s">
        <v>82</v>
      </c>
      <c r="C3" s="10">
        <v>1</v>
      </c>
      <c r="D3" s="9">
        <v>2</v>
      </c>
      <c r="E3" s="7" t="s">
        <v>84</v>
      </c>
      <c r="F3" s="8">
        <f t="shared" si="0"/>
        <v>8.7989441267047959E-4</v>
      </c>
      <c r="H3" s="6">
        <f>SUM(D2:D38)</f>
        <v>2273</v>
      </c>
    </row>
    <row r="4" spans="1:8" x14ac:dyDescent="0.2">
      <c r="A4" s="6" t="s">
        <v>40</v>
      </c>
      <c r="B4" s="6" t="s">
        <v>68</v>
      </c>
      <c r="C4" s="7" t="s">
        <v>74</v>
      </c>
      <c r="D4" s="6">
        <v>3</v>
      </c>
      <c r="E4" s="7" t="s">
        <v>83</v>
      </c>
      <c r="F4" s="8">
        <f t="shared" si="0"/>
        <v>1.3198416190057193E-3</v>
      </c>
      <c r="H4" s="6">
        <f>SUM(D2:D38)</f>
        <v>2273</v>
      </c>
    </row>
    <row r="5" spans="1:8" x14ac:dyDescent="0.2">
      <c r="A5" s="6" t="s">
        <v>41</v>
      </c>
      <c r="B5" s="6" t="s">
        <v>69</v>
      </c>
      <c r="C5" s="7" t="s">
        <v>74</v>
      </c>
      <c r="D5" s="6">
        <v>3</v>
      </c>
      <c r="E5" s="7" t="s">
        <v>83</v>
      </c>
      <c r="F5" s="8">
        <f t="shared" si="0"/>
        <v>1.3198416190057193E-3</v>
      </c>
      <c r="H5" s="6">
        <f>SUM(D2:D38)</f>
        <v>2273</v>
      </c>
    </row>
    <row r="6" spans="1:8" x14ac:dyDescent="0.2">
      <c r="A6" s="6" t="s">
        <v>42</v>
      </c>
      <c r="B6" s="6" t="s">
        <v>70</v>
      </c>
      <c r="C6" s="7" t="s">
        <v>74</v>
      </c>
      <c r="D6" s="6">
        <v>3</v>
      </c>
      <c r="E6" s="7" t="s">
        <v>83</v>
      </c>
      <c r="F6" s="8">
        <f t="shared" si="0"/>
        <v>1.3198416190057193E-3</v>
      </c>
      <c r="H6" s="6">
        <f>SUM(D2:D38)</f>
        <v>2273</v>
      </c>
    </row>
    <row r="7" spans="1:8" x14ac:dyDescent="0.2">
      <c r="A7" s="9" t="s">
        <v>79</v>
      </c>
      <c r="B7" s="9" t="s">
        <v>80</v>
      </c>
      <c r="C7" s="10">
        <v>1</v>
      </c>
      <c r="D7" s="9">
        <v>3</v>
      </c>
      <c r="E7" s="7" t="s">
        <v>83</v>
      </c>
      <c r="F7" s="8">
        <f t="shared" si="0"/>
        <v>1.3198416190057193E-3</v>
      </c>
      <c r="H7" s="6">
        <f>SUM(D2:D38)</f>
        <v>2273</v>
      </c>
    </row>
    <row r="8" spans="1:8" x14ac:dyDescent="0.2">
      <c r="A8" s="6" t="s">
        <v>13</v>
      </c>
      <c r="B8" s="6" t="s">
        <v>78</v>
      </c>
      <c r="C8" s="7">
        <v>1</v>
      </c>
      <c r="D8" s="6">
        <v>2</v>
      </c>
      <c r="E8" s="7" t="s">
        <v>83</v>
      </c>
      <c r="F8" s="8">
        <f t="shared" si="0"/>
        <v>8.7989441267047959E-4</v>
      </c>
      <c r="H8" s="6">
        <f>SUM(D2:D38)</f>
        <v>2273</v>
      </c>
    </row>
    <row r="9" spans="1:8" x14ac:dyDescent="0.2">
      <c r="A9" s="6" t="s">
        <v>38</v>
      </c>
      <c r="B9" s="6" t="s">
        <v>66</v>
      </c>
      <c r="C9" s="7" t="s">
        <v>73</v>
      </c>
      <c r="D9" s="6">
        <v>6</v>
      </c>
      <c r="E9" s="7" t="s">
        <v>83</v>
      </c>
      <c r="F9" s="8">
        <f t="shared" si="0"/>
        <v>2.6396832380114386E-3</v>
      </c>
      <c r="H9" s="6">
        <f>SUM(D2:D38)</f>
        <v>2273</v>
      </c>
    </row>
    <row r="10" spans="1:8" x14ac:dyDescent="0.2">
      <c r="A10" s="6" t="s">
        <v>39</v>
      </c>
      <c r="B10" s="6" t="s">
        <v>67</v>
      </c>
      <c r="C10" s="7" t="s">
        <v>73</v>
      </c>
      <c r="D10" s="6">
        <v>6</v>
      </c>
      <c r="E10" s="7" t="s">
        <v>83</v>
      </c>
      <c r="F10" s="8">
        <f t="shared" si="0"/>
        <v>2.6396832380114386E-3</v>
      </c>
      <c r="H10" s="6">
        <f>SUM(D2:D38)</f>
        <v>2273</v>
      </c>
    </row>
    <row r="11" spans="1:8" x14ac:dyDescent="0.2">
      <c r="A11" s="6" t="s">
        <v>36</v>
      </c>
      <c r="B11" s="6" t="s">
        <v>64</v>
      </c>
      <c r="C11" s="7" t="s">
        <v>74</v>
      </c>
      <c r="D11" s="6">
        <v>8</v>
      </c>
      <c r="E11" s="7" t="s">
        <v>83</v>
      </c>
      <c r="F11" s="8">
        <f t="shared" si="0"/>
        <v>3.5195776506819184E-3</v>
      </c>
      <c r="H11" s="6">
        <f>SUM(D2:D38)</f>
        <v>2273</v>
      </c>
    </row>
    <row r="12" spans="1:8" x14ac:dyDescent="0.2">
      <c r="A12" s="6" t="s">
        <v>37</v>
      </c>
      <c r="B12" s="6" t="s">
        <v>65</v>
      </c>
      <c r="C12" s="7" t="s">
        <v>73</v>
      </c>
      <c r="D12" s="6">
        <v>8</v>
      </c>
      <c r="E12" s="7" t="s">
        <v>83</v>
      </c>
      <c r="F12" s="8">
        <f t="shared" si="0"/>
        <v>3.5195776506819184E-3</v>
      </c>
      <c r="H12" s="6">
        <f>SUM(D2:D38)</f>
        <v>2273</v>
      </c>
    </row>
    <row r="13" spans="1:8" x14ac:dyDescent="0.2">
      <c r="A13" s="6" t="s">
        <v>35</v>
      </c>
      <c r="B13" s="6" t="s">
        <v>63</v>
      </c>
      <c r="C13" s="7" t="s">
        <v>74</v>
      </c>
      <c r="D13" s="6">
        <v>12</v>
      </c>
      <c r="E13" s="7" t="s">
        <v>83</v>
      </c>
      <c r="F13" s="8">
        <f t="shared" si="0"/>
        <v>5.2793664760228771E-3</v>
      </c>
      <c r="H13" s="6">
        <f>SUM(D2:D38)</f>
        <v>2273</v>
      </c>
    </row>
    <row r="14" spans="1:8" x14ac:dyDescent="0.2">
      <c r="A14" s="6" t="s">
        <v>43</v>
      </c>
      <c r="B14" s="6" t="s">
        <v>99</v>
      </c>
      <c r="C14" s="7">
        <v>1</v>
      </c>
      <c r="D14" s="6">
        <v>16</v>
      </c>
      <c r="E14" s="7" t="s">
        <v>74</v>
      </c>
      <c r="F14" s="8">
        <f t="shared" si="0"/>
        <v>7.0391553013638367E-3</v>
      </c>
      <c r="H14" s="6">
        <f>SUM(D2:D38)</f>
        <v>2273</v>
      </c>
    </row>
    <row r="15" spans="1:8" x14ac:dyDescent="0.2">
      <c r="A15" s="6" t="s">
        <v>27</v>
      </c>
      <c r="B15" s="6" t="s">
        <v>52</v>
      </c>
      <c r="C15" s="7" t="s">
        <v>83</v>
      </c>
      <c r="D15" s="6">
        <v>20</v>
      </c>
      <c r="E15" s="7" t="s">
        <v>74</v>
      </c>
      <c r="F15" s="8">
        <f t="shared" si="0"/>
        <v>8.7989441267047955E-3</v>
      </c>
      <c r="H15" s="6">
        <f>SUM(D2:D38)</f>
        <v>2273</v>
      </c>
    </row>
    <row r="16" spans="1:8" x14ac:dyDescent="0.2">
      <c r="A16" s="6" t="s">
        <v>34</v>
      </c>
      <c r="B16" s="6" t="s">
        <v>62</v>
      </c>
      <c r="C16" s="7" t="s">
        <v>83</v>
      </c>
      <c r="D16" s="6">
        <v>20</v>
      </c>
      <c r="E16" s="7" t="s">
        <v>74</v>
      </c>
      <c r="F16" s="8">
        <f t="shared" si="0"/>
        <v>8.7989441267047955E-3</v>
      </c>
      <c r="H16" s="6">
        <f>SUM(D2:D38)</f>
        <v>2273</v>
      </c>
    </row>
    <row r="17" spans="1:8" x14ac:dyDescent="0.2">
      <c r="A17" s="6" t="s">
        <v>16</v>
      </c>
      <c r="B17" s="6" t="s">
        <v>18</v>
      </c>
      <c r="C17" s="7" t="s">
        <v>84</v>
      </c>
      <c r="D17" s="6">
        <v>25</v>
      </c>
      <c r="E17" s="7" t="s">
        <v>74</v>
      </c>
      <c r="F17" s="8">
        <f t="shared" si="0"/>
        <v>1.0998680158380994E-2</v>
      </c>
      <c r="H17" s="6">
        <f>SUM(D2:D38)</f>
        <v>2273</v>
      </c>
    </row>
    <row r="18" spans="1:8" x14ac:dyDescent="0.2">
      <c r="A18" s="6" t="s">
        <v>23</v>
      </c>
      <c r="B18" s="6" t="s">
        <v>48</v>
      </c>
      <c r="C18" s="7" t="s">
        <v>83</v>
      </c>
      <c r="D18" s="6">
        <v>25</v>
      </c>
      <c r="E18" s="7" t="s">
        <v>96</v>
      </c>
      <c r="F18" s="8">
        <f t="shared" si="0"/>
        <v>1.0998680158380994E-2</v>
      </c>
      <c r="H18" s="6">
        <f>SUM(D2:D38)</f>
        <v>2273</v>
      </c>
    </row>
    <row r="19" spans="1:8" x14ac:dyDescent="0.2">
      <c r="A19" s="6" t="s">
        <v>24</v>
      </c>
      <c r="B19" s="6" t="s">
        <v>49</v>
      </c>
      <c r="C19" s="7" t="s">
        <v>83</v>
      </c>
      <c r="D19" s="6">
        <v>25</v>
      </c>
      <c r="E19" s="7" t="s">
        <v>96</v>
      </c>
      <c r="F19" s="8">
        <f t="shared" si="0"/>
        <v>1.0998680158380994E-2</v>
      </c>
      <c r="H19" s="6">
        <f>SUM(D2:D38)</f>
        <v>2273</v>
      </c>
    </row>
    <row r="20" spans="1:8" x14ac:dyDescent="0.2">
      <c r="A20" s="6" t="s">
        <v>25</v>
      </c>
      <c r="B20" s="6" t="s">
        <v>50</v>
      </c>
      <c r="C20" s="7" t="s">
        <v>83</v>
      </c>
      <c r="D20" s="6">
        <v>25</v>
      </c>
      <c r="E20" s="7" t="s">
        <v>95</v>
      </c>
      <c r="F20" s="8">
        <f t="shared" si="0"/>
        <v>1.0998680158380994E-2</v>
      </c>
      <c r="H20" s="6">
        <f>SUM(D2:D38)</f>
        <v>2273</v>
      </c>
    </row>
    <row r="21" spans="1:8" x14ac:dyDescent="0.2">
      <c r="A21" s="6" t="s">
        <v>72</v>
      </c>
      <c r="B21" s="6" t="s">
        <v>56</v>
      </c>
      <c r="C21" s="7" t="s">
        <v>83</v>
      </c>
      <c r="D21" s="6">
        <v>25</v>
      </c>
      <c r="E21" s="7" t="s">
        <v>95</v>
      </c>
      <c r="F21" s="8">
        <f t="shared" si="0"/>
        <v>1.0998680158380994E-2</v>
      </c>
      <c r="H21" s="6">
        <f>SUM(D2:D38)</f>
        <v>2273</v>
      </c>
    </row>
    <row r="22" spans="1:8" x14ac:dyDescent="0.2">
      <c r="A22" s="6" t="s">
        <v>30</v>
      </c>
      <c r="B22" s="6" t="s">
        <v>57</v>
      </c>
      <c r="C22" s="7" t="s">
        <v>84</v>
      </c>
      <c r="D22" s="6">
        <v>30</v>
      </c>
      <c r="E22" s="7" t="s">
        <v>95</v>
      </c>
      <c r="F22" s="8">
        <f t="shared" si="0"/>
        <v>1.3198416190057193E-2</v>
      </c>
      <c r="H22" s="6">
        <f>SUM(D2:D38)</f>
        <v>2273</v>
      </c>
    </row>
    <row r="23" spans="1:8" x14ac:dyDescent="0.2">
      <c r="A23" s="6" t="s">
        <v>17</v>
      </c>
      <c r="B23" s="6" t="s">
        <v>19</v>
      </c>
      <c r="C23" s="7" t="s">
        <v>85</v>
      </c>
      <c r="D23" s="6">
        <v>50</v>
      </c>
      <c r="E23" s="7" t="s">
        <v>95</v>
      </c>
      <c r="F23" s="8">
        <f t="shared" si="0"/>
        <v>2.1997360316761989E-2</v>
      </c>
      <c r="H23" s="6">
        <f>SUM(D2:D38)</f>
        <v>2273</v>
      </c>
    </row>
    <row r="24" spans="1:8" x14ac:dyDescent="0.2">
      <c r="A24" s="6" t="s">
        <v>28</v>
      </c>
      <c r="B24" s="6" t="s">
        <v>53</v>
      </c>
      <c r="C24" s="7" t="s">
        <v>84</v>
      </c>
      <c r="D24" s="6">
        <v>50</v>
      </c>
      <c r="E24" s="7" t="s">
        <v>95</v>
      </c>
      <c r="F24" s="8">
        <f t="shared" si="0"/>
        <v>2.1997360316761989E-2</v>
      </c>
      <c r="H24" s="6">
        <f>SUM(D2:D38)</f>
        <v>2273</v>
      </c>
    </row>
    <row r="25" spans="1:8" x14ac:dyDescent="0.2">
      <c r="A25" s="6" t="s">
        <v>32</v>
      </c>
      <c r="B25" s="6" t="s">
        <v>60</v>
      </c>
      <c r="C25" s="7" t="s">
        <v>85</v>
      </c>
      <c r="D25" s="6">
        <v>60</v>
      </c>
      <c r="E25" s="7" t="s">
        <v>95</v>
      </c>
      <c r="F25" s="8">
        <f t="shared" si="0"/>
        <v>2.6396832380114386E-2</v>
      </c>
      <c r="H25" s="6">
        <f>SUM(D2:D38)</f>
        <v>2273</v>
      </c>
    </row>
    <row r="26" spans="1:8" x14ac:dyDescent="0.2">
      <c r="A26" s="6" t="s">
        <v>33</v>
      </c>
      <c r="B26" s="6" t="s">
        <v>61</v>
      </c>
      <c r="C26" s="7" t="s">
        <v>86</v>
      </c>
      <c r="D26" s="6">
        <v>60</v>
      </c>
      <c r="E26" s="7" t="s">
        <v>95</v>
      </c>
      <c r="F26" s="8">
        <f t="shared" si="0"/>
        <v>2.6396832380114386E-2</v>
      </c>
      <c r="H26" s="6">
        <f>SUM(D2:D38)</f>
        <v>2273</v>
      </c>
    </row>
    <row r="27" spans="1:8" x14ac:dyDescent="0.2">
      <c r="A27" s="6" t="s">
        <v>20</v>
      </c>
      <c r="B27" s="6" t="s">
        <v>45</v>
      </c>
      <c r="C27" s="7" t="s">
        <v>87</v>
      </c>
      <c r="D27" s="6">
        <v>80</v>
      </c>
      <c r="E27" s="7" t="s">
        <v>95</v>
      </c>
      <c r="F27" s="8">
        <f t="shared" si="0"/>
        <v>3.5195776506819182E-2</v>
      </c>
      <c r="H27" s="6">
        <f>SUM(D2:D38)</f>
        <v>2273</v>
      </c>
    </row>
    <row r="28" spans="1:8" x14ac:dyDescent="0.2">
      <c r="A28" s="6" t="s">
        <v>8</v>
      </c>
      <c r="B28" s="6" t="s">
        <v>59</v>
      </c>
      <c r="C28" s="7" t="s">
        <v>84</v>
      </c>
      <c r="D28" s="6">
        <v>80</v>
      </c>
      <c r="E28" s="7" t="s">
        <v>95</v>
      </c>
      <c r="F28" s="8">
        <f t="shared" si="0"/>
        <v>3.5195776506819182E-2</v>
      </c>
      <c r="H28" s="6">
        <f>SUM(D2:D38)</f>
        <v>2273</v>
      </c>
    </row>
    <row r="29" spans="1:8" x14ac:dyDescent="0.2">
      <c r="A29" s="6" t="s">
        <v>29</v>
      </c>
      <c r="B29" s="6" t="s">
        <v>54</v>
      </c>
      <c r="C29" s="7" t="s">
        <v>88</v>
      </c>
      <c r="D29" s="6">
        <v>100</v>
      </c>
      <c r="E29" s="7" t="s">
        <v>95</v>
      </c>
      <c r="F29" s="8">
        <f t="shared" si="0"/>
        <v>4.3994720633523977E-2</v>
      </c>
      <c r="H29" s="6">
        <f>SUM(D2:D38)</f>
        <v>2273</v>
      </c>
    </row>
    <row r="30" spans="1:8" x14ac:dyDescent="0.2">
      <c r="A30" s="6" t="s">
        <v>31</v>
      </c>
      <c r="B30" s="6" t="s">
        <v>58</v>
      </c>
      <c r="C30" s="7" t="s">
        <v>84</v>
      </c>
      <c r="D30" s="6">
        <v>100</v>
      </c>
      <c r="E30" s="7" t="s">
        <v>95</v>
      </c>
      <c r="F30" s="8">
        <f t="shared" si="0"/>
        <v>4.3994720633523977E-2</v>
      </c>
      <c r="H30" s="6">
        <f>SUM(D2:D38)</f>
        <v>2273</v>
      </c>
    </row>
    <row r="31" spans="1:8" x14ac:dyDescent="0.2">
      <c r="A31" s="6" t="s">
        <v>75</v>
      </c>
      <c r="B31" s="6" t="s">
        <v>76</v>
      </c>
      <c r="C31" s="7" t="s">
        <v>89</v>
      </c>
      <c r="D31" s="6">
        <v>200</v>
      </c>
      <c r="E31" s="7" t="s">
        <v>95</v>
      </c>
      <c r="F31" s="8">
        <f t="shared" si="0"/>
        <v>8.7989441267047955E-2</v>
      </c>
      <c r="H31" s="6">
        <f>SUM(D2:D38)</f>
        <v>2273</v>
      </c>
    </row>
    <row r="32" spans="1:8" x14ac:dyDescent="0.2">
      <c r="A32" s="6" t="s">
        <v>26</v>
      </c>
      <c r="B32" s="6" t="s">
        <v>51</v>
      </c>
      <c r="C32" s="7" t="s">
        <v>90</v>
      </c>
      <c r="D32" s="6">
        <v>200</v>
      </c>
      <c r="E32" s="7" t="s">
        <v>98</v>
      </c>
      <c r="F32" s="8">
        <f t="shared" si="0"/>
        <v>8.7989441267047955E-2</v>
      </c>
      <c r="H32" s="6">
        <f>SUM(D2:D38)</f>
        <v>2273</v>
      </c>
    </row>
    <row r="33" spans="1:8" x14ac:dyDescent="0.2">
      <c r="A33" s="6" t="s">
        <v>21</v>
      </c>
      <c r="B33" s="6" t="s">
        <v>46</v>
      </c>
      <c r="C33" s="7" t="s">
        <v>91</v>
      </c>
      <c r="D33" s="6">
        <v>250</v>
      </c>
      <c r="E33" s="7" t="s">
        <v>98</v>
      </c>
      <c r="F33" s="8">
        <f t="shared" si="0"/>
        <v>0.10998680158380994</v>
      </c>
      <c r="H33" s="6">
        <f>SUM(D2:D38)</f>
        <v>2273</v>
      </c>
    </row>
    <row r="34" spans="1:8" x14ac:dyDescent="0.2">
      <c r="A34" s="6" t="s">
        <v>22</v>
      </c>
      <c r="B34" s="6" t="s">
        <v>47</v>
      </c>
      <c r="C34" s="7" t="s">
        <v>92</v>
      </c>
      <c r="D34" s="6">
        <v>250</v>
      </c>
      <c r="E34" s="7" t="s">
        <v>97</v>
      </c>
      <c r="F34" s="8">
        <f t="shared" si="0"/>
        <v>0.10998680158380994</v>
      </c>
      <c r="H34" s="6">
        <f>SUM(D2:D38)</f>
        <v>2273</v>
      </c>
    </row>
    <row r="35" spans="1:8" x14ac:dyDescent="0.2">
      <c r="A35" s="6" t="s">
        <v>44</v>
      </c>
      <c r="B35" s="6" t="s">
        <v>71</v>
      </c>
      <c r="C35" s="7" t="s">
        <v>93</v>
      </c>
      <c r="D35" s="6">
        <v>300</v>
      </c>
      <c r="E35" s="7" t="s">
        <v>97</v>
      </c>
      <c r="F35" s="8">
        <f t="shared" si="0"/>
        <v>0.13198416190057194</v>
      </c>
      <c r="H35" s="6">
        <f>SUM(D2:D38)</f>
        <v>2273</v>
      </c>
    </row>
    <row r="36" spans="1:8" x14ac:dyDescent="0.2">
      <c r="A36" s="10" t="s">
        <v>101</v>
      </c>
      <c r="B36" s="10" t="s">
        <v>100</v>
      </c>
      <c r="C36" s="11" t="s">
        <v>102</v>
      </c>
      <c r="D36" s="10">
        <v>75</v>
      </c>
      <c r="E36" s="7" t="s">
        <v>96</v>
      </c>
      <c r="F36" s="8">
        <f t="shared" si="0"/>
        <v>3.2996040475142985E-2</v>
      </c>
      <c r="H36" s="10">
        <f>SUM(D2:D38)</f>
        <v>2273</v>
      </c>
    </row>
    <row r="37" spans="1:8" x14ac:dyDescent="0.2">
      <c r="A37" s="10" t="s">
        <v>104</v>
      </c>
      <c r="B37" s="10" t="s">
        <v>103</v>
      </c>
      <c r="C37" s="11" t="s">
        <v>90</v>
      </c>
      <c r="D37" s="10">
        <v>50</v>
      </c>
      <c r="E37" s="7" t="s">
        <v>96</v>
      </c>
      <c r="F37" s="8">
        <f t="shared" si="0"/>
        <v>2.1997360316761989E-2</v>
      </c>
      <c r="H37" s="10">
        <f>SUM(D2:D38)</f>
        <v>2273</v>
      </c>
    </row>
    <row r="38" spans="1:8" x14ac:dyDescent="0.2">
      <c r="A38" s="10" t="s">
        <v>107</v>
      </c>
      <c r="B38" s="10" t="s">
        <v>106</v>
      </c>
      <c r="C38" s="11" t="s">
        <v>87</v>
      </c>
      <c r="D38" s="10">
        <v>100</v>
      </c>
      <c r="E38" s="10">
        <v>0</v>
      </c>
      <c r="F38" s="8">
        <f t="shared" si="0"/>
        <v>4.3994720633523977E-2</v>
      </c>
      <c r="H38" s="10">
        <f>SUM(D2:D38)</f>
        <v>2273</v>
      </c>
    </row>
  </sheetData>
  <sortState xmlns:xlrd2="http://schemas.microsoft.com/office/spreadsheetml/2017/richdata2" ref="A2:F35">
    <sortCondition ref="F2:F3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B37-FD66-4563-9CF9-4518246E7A3D}">
  <dimension ref="A1:C12"/>
  <sheetViews>
    <sheetView workbookViewId="0">
      <selection activeCell="I16" sqref="I16"/>
    </sheetView>
  </sheetViews>
  <sheetFormatPr defaultRowHeight="14.25" x14ac:dyDescent="0.2"/>
  <cols>
    <col min="1" max="1" width="17.25" style="1" customWidth="1"/>
    <col min="2" max="2" width="20" style="1" customWidth="1"/>
    <col min="3" max="3" width="16.25" style="1" customWidth="1"/>
    <col min="4" max="16384" width="9" style="1"/>
  </cols>
  <sheetData>
    <row r="1" spans="1:3" x14ac:dyDescent="0.2">
      <c r="A1" s="24" t="s">
        <v>152</v>
      </c>
      <c r="B1" s="25" t="s">
        <v>153</v>
      </c>
      <c r="C1" s="28" t="s">
        <v>154</v>
      </c>
    </row>
    <row r="2" spans="1:3" x14ac:dyDescent="0.2">
      <c r="A2" s="12" t="s">
        <v>169</v>
      </c>
      <c r="B2" s="13" t="s">
        <v>159</v>
      </c>
      <c r="C2" s="29" t="s">
        <v>155</v>
      </c>
    </row>
    <row r="3" spans="1:3" x14ac:dyDescent="0.2">
      <c r="A3" s="12" t="s">
        <v>170</v>
      </c>
      <c r="B3" s="30" t="s">
        <v>160</v>
      </c>
      <c r="C3" s="29" t="s">
        <v>156</v>
      </c>
    </row>
    <row r="4" spans="1:3" x14ac:dyDescent="0.2">
      <c r="A4" s="12" t="s">
        <v>171</v>
      </c>
      <c r="B4" s="31" t="s">
        <v>161</v>
      </c>
      <c r="C4" s="29" t="s">
        <v>157</v>
      </c>
    </row>
    <row r="5" spans="1:3" x14ac:dyDescent="0.2">
      <c r="A5" s="12" t="s">
        <v>172</v>
      </c>
      <c r="B5" s="31" t="s">
        <v>162</v>
      </c>
      <c r="C5" s="29" t="s">
        <v>158</v>
      </c>
    </row>
    <row r="6" spans="1:3" x14ac:dyDescent="0.2">
      <c r="A6" s="12" t="s">
        <v>173</v>
      </c>
      <c r="B6" s="31" t="s">
        <v>163</v>
      </c>
      <c r="C6" s="29"/>
    </row>
    <row r="7" spans="1:3" x14ac:dyDescent="0.2">
      <c r="A7" s="12" t="s">
        <v>174</v>
      </c>
      <c r="B7" s="13" t="s">
        <v>164</v>
      </c>
      <c r="C7" s="29"/>
    </row>
    <row r="8" spans="1:3" x14ac:dyDescent="0.2">
      <c r="A8" s="12" t="s">
        <v>175</v>
      </c>
      <c r="B8" s="13" t="s">
        <v>165</v>
      </c>
      <c r="C8" s="29"/>
    </row>
    <row r="9" spans="1:3" x14ac:dyDescent="0.2">
      <c r="A9" s="12" t="s">
        <v>176</v>
      </c>
      <c r="B9" s="13" t="s">
        <v>166</v>
      </c>
      <c r="C9" s="29"/>
    </row>
    <row r="10" spans="1:3" x14ac:dyDescent="0.2">
      <c r="A10" s="12" t="s">
        <v>177</v>
      </c>
      <c r="B10" s="13" t="s">
        <v>167</v>
      </c>
      <c r="C10" s="29"/>
    </row>
    <row r="11" spans="1:3" x14ac:dyDescent="0.2">
      <c r="A11" s="14"/>
      <c r="B11" s="15" t="s">
        <v>168</v>
      </c>
      <c r="C11" s="18"/>
    </row>
    <row r="12" spans="1:3" x14ac:dyDescent="0.2">
      <c r="A12" s="73" t="s">
        <v>183</v>
      </c>
      <c r="B12" s="74"/>
      <c r="C12" s="78"/>
    </row>
  </sheetData>
  <mergeCells count="1">
    <mergeCell ref="A12:C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CBF-6516-422B-BC4F-700647B3D94C}">
  <dimension ref="A1:B12"/>
  <sheetViews>
    <sheetView workbookViewId="0">
      <selection activeCell="A9" sqref="A9"/>
    </sheetView>
  </sheetViews>
  <sheetFormatPr defaultRowHeight="14.25" x14ac:dyDescent="0.2"/>
  <cols>
    <col min="1" max="1" width="26.25" style="34" customWidth="1"/>
    <col min="2" max="16384" width="9" style="1"/>
  </cols>
  <sheetData>
    <row r="1" spans="1:2" x14ac:dyDescent="0.2">
      <c r="A1" s="34" t="s">
        <v>608</v>
      </c>
    </row>
    <row r="2" spans="1:2" x14ac:dyDescent="0.2">
      <c r="A2" s="34">
        <v>100</v>
      </c>
      <c r="B2" s="1">
        <v>50</v>
      </c>
    </row>
    <row r="3" spans="1:2" x14ac:dyDescent="0.2">
      <c r="A3" s="34" t="s">
        <v>603</v>
      </c>
      <c r="B3" s="1">
        <v>40</v>
      </c>
    </row>
    <row r="4" spans="1:2" x14ac:dyDescent="0.2">
      <c r="A4" s="34" t="s">
        <v>604</v>
      </c>
      <c r="B4" s="1">
        <v>30</v>
      </c>
    </row>
    <row r="5" spans="1:2" x14ac:dyDescent="0.2">
      <c r="A5" s="34" t="s">
        <v>605</v>
      </c>
      <c r="B5" s="1">
        <v>25</v>
      </c>
    </row>
    <row r="6" spans="1:2" x14ac:dyDescent="0.2">
      <c r="A6" s="34" t="s">
        <v>607</v>
      </c>
      <c r="B6" s="1">
        <v>20</v>
      </c>
    </row>
    <row r="7" spans="1:2" x14ac:dyDescent="0.2">
      <c r="A7" s="34" t="s">
        <v>606</v>
      </c>
      <c r="B7" s="1">
        <v>15</v>
      </c>
    </row>
    <row r="9" spans="1:2" x14ac:dyDescent="0.2">
      <c r="A9" s="34" t="s">
        <v>609</v>
      </c>
    </row>
    <row r="10" spans="1:2" x14ac:dyDescent="0.2">
      <c r="A10" s="34">
        <v>30</v>
      </c>
    </row>
    <row r="11" spans="1:2" x14ac:dyDescent="0.2">
      <c r="A11" s="34" t="s">
        <v>602</v>
      </c>
    </row>
    <row r="12" spans="1:2" x14ac:dyDescent="0.2">
      <c r="A12" s="3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物品价值表</vt:lpstr>
      <vt:lpstr>物品价值表②</vt:lpstr>
      <vt:lpstr>物品价值表-枪械</vt:lpstr>
      <vt:lpstr>任务内容</vt:lpstr>
      <vt:lpstr>任务奖励</vt:lpstr>
      <vt:lpstr>枪包</vt:lpstr>
      <vt:lpstr>楼房与地铁奖励箱</vt:lpstr>
      <vt:lpstr>地下重要人物组织家族</vt:lpstr>
      <vt:lpstr>弹夹基准价格</vt:lpstr>
      <vt:lpstr>护甲属性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皮皮懒</dc:creator>
  <cp:lastModifiedBy>皮皮懒</cp:lastModifiedBy>
  <dcterms:created xsi:type="dcterms:W3CDTF">2015-06-05T18:19:34Z</dcterms:created>
  <dcterms:modified xsi:type="dcterms:W3CDTF">2022-02-21T17:11:14Z</dcterms:modified>
</cp:coreProperties>
</file>