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codeName="ThisWorkbook" autoCompressPictures="0"/>
  <mc:AlternateContent xmlns:mc="http://schemas.openxmlformats.org/markup-compatibility/2006">
    <mc:Choice Requires="x15">
      <x15ac:absPath xmlns:x15ac="http://schemas.microsoft.com/office/spreadsheetml/2010/11/ac" url="C:\Users\herna\Documents\LiquidacionLaboral\"/>
    </mc:Choice>
  </mc:AlternateContent>
  <xr:revisionPtr revIDLastSave="0" documentId="13_ncr:1_{3CFDC3EE-24CC-4164-8C0B-6478439EE1F4}" xr6:coauthVersionLast="40" xr6:coauthVersionMax="40" xr10:uidLastSave="{00000000-0000-0000-0000-000000000000}"/>
  <bookViews>
    <workbookView xWindow="-108" yWindow="-108" windowWidth="23256" windowHeight="12720" xr2:uid="{00000000-000D-0000-FFFF-FFFF00000000}"/>
  </bookViews>
  <sheets>
    <sheet name="MODELO Y COMENTARIOS" sheetId="10" r:id="rId1"/>
    <sheet name="HOJA DE TRABAJO" sheetId="7" r:id="rId2"/>
    <sheet name="HOJA DE LIQUIDACIÓN USUARIO" sheetId="8" r:id="rId3"/>
    <sheet name="Evolución del S.M.M.L.V y A.T" sheetId="9" r:id="rId4"/>
  </sheets>
  <definedNames>
    <definedName name="_GoBack" localSheetId="2">'HOJA DE LIQUIDACIÓN USUARIO'!$B$36</definedName>
    <definedName name="_xlnm.Print_Area" localSheetId="2">'HOJA DE LIQUIDACIÓN USUARIO'!$A$1:$F$137</definedName>
    <definedName name="_xlnm.Print_Area" localSheetId="1">'HOJA DE TRABAJO'!$A$1:$J$68</definedName>
    <definedName name="_xlnm.Print_Area" localSheetId="0">'MODELO Y COMENTARIOS'!$A$1:$J$69</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I29" i="10" l="1"/>
  <c r="D26" i="10" l="1"/>
  <c r="B36" i="8" l="1"/>
  <c r="B66" i="8" l="1"/>
  <c r="F66" i="8"/>
  <c r="E66" i="8"/>
  <c r="D66" i="8"/>
  <c r="C66" i="8"/>
  <c r="D96" i="8"/>
  <c r="C96" i="8"/>
  <c r="F96" i="8"/>
  <c r="E96" i="8"/>
  <c r="B96" i="8"/>
  <c r="D51" i="7"/>
  <c r="I47" i="7" l="1"/>
  <c r="I46" i="7"/>
  <c r="O64" i="10" l="1"/>
  <c r="O65" i="10" s="1"/>
  <c r="N64" i="10"/>
  <c r="N65" i="10" s="1"/>
  <c r="M64" i="10"/>
  <c r="O57" i="10"/>
  <c r="O58" i="10" s="1"/>
  <c r="N57" i="10"/>
  <c r="N58" i="10" s="1"/>
  <c r="M57" i="10"/>
  <c r="D51" i="10"/>
  <c r="O50" i="10"/>
  <c r="O51" i="10" s="1"/>
  <c r="N50" i="10"/>
  <c r="N51" i="10" s="1"/>
  <c r="M50" i="10"/>
  <c r="I49" i="10"/>
  <c r="I48" i="10"/>
  <c r="I47" i="10"/>
  <c r="I46" i="10"/>
  <c r="D46" i="10"/>
  <c r="O42" i="10"/>
  <c r="O43" i="10" s="1"/>
  <c r="N42" i="10"/>
  <c r="N43" i="10" s="1"/>
  <c r="M42" i="10"/>
  <c r="D30" i="10"/>
  <c r="I41" i="10" s="1"/>
  <c r="Z27" i="10"/>
  <c r="Z28" i="10" s="1"/>
  <c r="Y27" i="10"/>
  <c r="Y28" i="10" s="1"/>
  <c r="X27" i="10"/>
  <c r="X28" i="10" s="1"/>
  <c r="U27" i="10"/>
  <c r="U28" i="10" s="1"/>
  <c r="T27" i="10"/>
  <c r="T28" i="10" s="1"/>
  <c r="S27" i="10"/>
  <c r="S28" i="10" s="1"/>
  <c r="O27" i="10"/>
  <c r="O28" i="10" s="1"/>
  <c r="O29" i="10" s="1"/>
  <c r="I23" i="10"/>
  <c r="D38" i="10" s="1"/>
  <c r="D40" i="10" s="1"/>
  <c r="I45" i="10" s="1"/>
  <c r="F21" i="10"/>
  <c r="E21" i="10"/>
  <c r="D21" i="10"/>
  <c r="P19" i="10"/>
  <c r="P20" i="10" s="1"/>
  <c r="O19" i="10"/>
  <c r="O21" i="10" s="1"/>
  <c r="N19" i="10"/>
  <c r="N20" i="10" s="1"/>
  <c r="AE15" i="10"/>
  <c r="AD15" i="10"/>
  <c r="AC15" i="10"/>
  <c r="D15" i="10"/>
  <c r="AE14" i="10"/>
  <c r="AD14" i="10"/>
  <c r="AD16" i="10" s="1"/>
  <c r="AD17" i="10" s="1"/>
  <c r="AC14" i="10"/>
  <c r="P8" i="10"/>
  <c r="P9" i="10" s="1"/>
  <c r="O8" i="10"/>
  <c r="O9" i="10" s="1"/>
  <c r="N8" i="10"/>
  <c r="N9" i="10" s="1"/>
  <c r="I48" i="7"/>
  <c r="AE16" i="10" l="1"/>
  <c r="AE17" i="10" s="1"/>
  <c r="P10" i="10"/>
  <c r="O44" i="10"/>
  <c r="O66" i="10"/>
  <c r="AC16" i="10"/>
  <c r="AC17" i="10" s="1"/>
  <c r="AE19" i="10" s="1"/>
  <c r="Z17" i="10" s="1"/>
  <c r="AA17" i="10" s="1"/>
  <c r="AA20" i="10" s="1"/>
  <c r="U29" i="10"/>
  <c r="D23" i="10"/>
  <c r="I34" i="10" s="1"/>
  <c r="J34" i="10" s="1"/>
  <c r="I35" i="10" s="1"/>
  <c r="I43" i="10" s="1"/>
  <c r="Q10" i="10"/>
  <c r="O35" i="10"/>
  <c r="Q35" i="10" s="1"/>
  <c r="O34" i="10"/>
  <c r="Q34" i="10" s="1"/>
  <c r="O33" i="10"/>
  <c r="Q33" i="10" s="1"/>
  <c r="O30" i="10"/>
  <c r="Q30" i="10" s="1"/>
  <c r="O32" i="10"/>
  <c r="Q32" i="10" s="1"/>
  <c r="O31" i="10"/>
  <c r="Q31" i="10" s="1"/>
  <c r="Z29" i="10"/>
  <c r="O52" i="10"/>
  <c r="O59" i="10"/>
  <c r="O20" i="10"/>
  <c r="P23" i="10" s="1"/>
  <c r="Q23" i="10" s="1"/>
  <c r="N21" i="10"/>
  <c r="P21" i="10"/>
  <c r="D33" i="10"/>
  <c r="D35" i="10" s="1"/>
  <c r="I44" i="10" s="1"/>
  <c r="F21" i="7"/>
  <c r="E21" i="7"/>
  <c r="D21" i="7"/>
  <c r="D23" i="7" l="1"/>
  <c r="O68" i="10"/>
  <c r="T41" i="10"/>
  <c r="U43" i="10" s="1"/>
  <c r="J29" i="10"/>
  <c r="I27" i="10"/>
  <c r="J27" i="10" s="1"/>
  <c r="J28" i="10" s="1"/>
  <c r="J31" i="10" s="1"/>
  <c r="I42" i="10" s="1"/>
  <c r="I51" i="10" s="1"/>
  <c r="D30" i="7"/>
  <c r="I41" i="7" s="1"/>
  <c r="D15" i="7"/>
  <c r="I29" i="7" l="1"/>
  <c r="U27" i="7"/>
  <c r="U28" i="7" s="1"/>
  <c r="T27" i="7"/>
  <c r="T28" i="7" s="1"/>
  <c r="S27" i="7"/>
  <c r="S28" i="7" s="1"/>
  <c r="B23" i="9"/>
  <c r="U29" i="7" l="1"/>
  <c r="F73" i="8" l="1"/>
  <c r="N19" i="7"/>
  <c r="N20" i="7" s="1"/>
  <c r="O19" i="7"/>
  <c r="O20" i="7" s="1"/>
  <c r="P19" i="7"/>
  <c r="P20" i="7" s="1"/>
  <c r="I23" i="7"/>
  <c r="J29" i="7" s="1"/>
  <c r="N8" i="7"/>
  <c r="N9" i="7"/>
  <c r="O8" i="7"/>
  <c r="O9" i="7" s="1"/>
  <c r="P8" i="7"/>
  <c r="P9" i="7"/>
  <c r="AC14" i="7"/>
  <c r="AC15" i="7"/>
  <c r="AD14" i="7"/>
  <c r="AD15" i="7"/>
  <c r="AE14" i="7"/>
  <c r="AE15" i="7"/>
  <c r="D46" i="7"/>
  <c r="I49" i="7" s="1"/>
  <c r="B47" i="8"/>
  <c r="F74" i="8"/>
  <c r="F75" i="8"/>
  <c r="F102" i="8"/>
  <c r="E102" i="8"/>
  <c r="D102" i="8"/>
  <c r="C102" i="8"/>
  <c r="B102" i="8"/>
  <c r="F93" i="8"/>
  <c r="E93" i="8"/>
  <c r="D93" i="8"/>
  <c r="C93" i="8"/>
  <c r="B93" i="8"/>
  <c r="F82" i="8"/>
  <c r="E82" i="8"/>
  <c r="D82" i="8"/>
  <c r="C82" i="8"/>
  <c r="B82" i="8"/>
  <c r="O64" i="7"/>
  <c r="O65" i="7" s="1"/>
  <c r="N64" i="7"/>
  <c r="N65" i="7" s="1"/>
  <c r="M64" i="7"/>
  <c r="O57" i="7"/>
  <c r="O58" i="7" s="1"/>
  <c r="N57" i="7"/>
  <c r="N58" i="7" s="1"/>
  <c r="M57" i="7"/>
  <c r="O50" i="7"/>
  <c r="O51" i="7" s="1"/>
  <c r="N50" i="7"/>
  <c r="N51" i="7" s="1"/>
  <c r="M50" i="7"/>
  <c r="O42" i="7"/>
  <c r="O43" i="7" s="1"/>
  <c r="N42" i="7"/>
  <c r="N43" i="7" s="1"/>
  <c r="M42" i="7"/>
  <c r="Z27" i="7"/>
  <c r="Z28" i="7" s="1"/>
  <c r="Y27" i="7"/>
  <c r="Y28" i="7" s="1"/>
  <c r="X27" i="7"/>
  <c r="X28" i="7" s="1"/>
  <c r="O27" i="7"/>
  <c r="O28" i="7" s="1"/>
  <c r="O29" i="7" s="1"/>
  <c r="B87" i="8"/>
  <c r="B107" i="8"/>
  <c r="F107" i="8"/>
  <c r="E107" i="8"/>
  <c r="D107" i="8"/>
  <c r="C107" i="8"/>
  <c r="C47" i="8"/>
  <c r="C55" i="8"/>
  <c r="C36" i="8"/>
  <c r="D36" i="8"/>
  <c r="E36" i="8"/>
  <c r="F36" i="8"/>
  <c r="D47" i="8"/>
  <c r="E47" i="8"/>
  <c r="F47" i="8"/>
  <c r="B55" i="8"/>
  <c r="D55" i="8"/>
  <c r="E55" i="8"/>
  <c r="F55" i="8"/>
  <c r="C87" i="8"/>
  <c r="D87" i="8"/>
  <c r="E87" i="8"/>
  <c r="F87" i="8"/>
  <c r="C61" i="8"/>
  <c r="F61" i="8"/>
  <c r="E61" i="8"/>
  <c r="D61" i="8"/>
  <c r="B61" i="8"/>
  <c r="C53" i="8"/>
  <c r="F53" i="8"/>
  <c r="E53" i="8"/>
  <c r="D53" i="8"/>
  <c r="B53" i="8"/>
  <c r="B42" i="8"/>
  <c r="F42" i="8"/>
  <c r="E42" i="8"/>
  <c r="D42" i="8"/>
  <c r="C42" i="8"/>
  <c r="F72" i="8"/>
  <c r="F76" i="8" l="1"/>
  <c r="D115" i="8" s="1"/>
  <c r="Z29" i="7"/>
  <c r="O44" i="7"/>
  <c r="P10" i="7"/>
  <c r="O66" i="7"/>
  <c r="D38" i="7"/>
  <c r="D33" i="7"/>
  <c r="P23" i="7"/>
  <c r="O52" i="7"/>
  <c r="O59" i="7"/>
  <c r="N21" i="7"/>
  <c r="P21" i="7"/>
  <c r="O21" i="7"/>
  <c r="I34" i="7"/>
  <c r="O35" i="7"/>
  <c r="Q35" i="7" s="1"/>
  <c r="O34" i="7"/>
  <c r="Q34" i="7" s="1"/>
  <c r="O33" i="7"/>
  <c r="Q33" i="7" s="1"/>
  <c r="O32" i="7"/>
  <c r="Q32" i="7" s="1"/>
  <c r="O31" i="7"/>
  <c r="Q31" i="7" s="1"/>
  <c r="O30" i="7"/>
  <c r="Q30" i="7" s="1"/>
  <c r="Q10" i="7"/>
  <c r="AE16" i="7"/>
  <c r="AE17" i="7" s="1"/>
  <c r="AD16" i="7"/>
  <c r="AD17" i="7" s="1"/>
  <c r="AC16" i="7"/>
  <c r="AC17" i="7" s="1"/>
  <c r="J34" i="7" l="1"/>
  <c r="I35" i="7" s="1"/>
  <c r="I43" i="7" s="1"/>
  <c r="D40" i="7"/>
  <c r="I45" i="7" s="1"/>
  <c r="Q23" i="7"/>
  <c r="O68" i="7"/>
  <c r="T41" i="7"/>
  <c r="U43" i="7" s="1"/>
  <c r="I28" i="7"/>
  <c r="I27" i="7"/>
  <c r="J27" i="7" s="1"/>
  <c r="AE19" i="7"/>
  <c r="Z17" i="7" s="1"/>
  <c r="AA17" i="7" s="1"/>
  <c r="AA20" i="7" s="1"/>
  <c r="D35" i="7" s="1"/>
  <c r="I44" i="7" s="1"/>
  <c r="J28" i="7" l="1"/>
  <c r="J31" i="7" s="1"/>
  <c r="I42" i="7" l="1"/>
  <c r="I5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Marcela Del Rosario Roa Soto</author>
    <author>usuario</author>
  </authors>
  <commentList>
    <comment ref="L2" authorId="0" shapeId="0" xr:uid="{00000000-0006-0000-0000-000001000000}">
      <text>
        <r>
          <rPr>
            <b/>
            <sz val="9"/>
            <color indexed="81"/>
            <rFont val="Tahoma"/>
            <family val="2"/>
          </rPr>
          <t xml:space="preserve">Importante: 
</t>
        </r>
        <r>
          <rPr>
            <sz val="9"/>
            <color indexed="81"/>
            <rFont val="Tahoma"/>
            <family val="2"/>
          </rPr>
          <t xml:space="preserve">Para la liquidación del valor de la indemnización por despido sin justa causa se debe tener en cuenta lo siguiente: 
Contratos a término fijo: Valor de los salarios correspondientes al tiempo que faltare para cumplir el plazo estipulado del contrato;
</t>
        </r>
      </text>
    </comment>
    <comment ref="S2" authorId="0" shapeId="0" xr:uid="{00000000-0006-0000-0000-000002000000}">
      <text>
        <r>
          <rPr>
            <b/>
            <sz val="9"/>
            <color indexed="81"/>
            <rFont val="Tahoma"/>
            <family val="2"/>
          </rPr>
          <t xml:space="preserve">
Contratos a término indefinido: 
a) Para trabajadores que devenguen un salario inferior a 10 SM.M.L.V:
1. 30 días de salario por el tiempo de servicios inferior de 1 año o por el primer año.
2. 20 días adicionales de salario por cada año subsiguiente  y proporcionalmente por fracción
b) Para trabajadores que devenguen un salario igual o superior 10 S.M.M.L.V.:
1. 20 días de salario por el tiempo de servicios inferior de 1 año o por el primer año.
2. 15 días adicionales de salario por cada año subsiguiente y proporcionalmente por fracción.
Para los trabajadores que al 27 de diciembre de 2002. tuvieren 10 o más años al servicio continuo del empleador, se les aplicará la tabla de indemnización establecida en los literales b), c) y d) del artículo 6o. de la Ley 50 de 1990, exceptuando el parágrafo transitorio, el cual se aplica únicamente para los trabajadores que tenían 10 o más años el primero de enero de 1991.</t>
        </r>
        <r>
          <rPr>
            <sz val="9"/>
            <color indexed="81"/>
            <rFont val="Tahoma"/>
            <family val="2"/>
          </rPr>
          <t xml:space="preserve">
</t>
        </r>
      </text>
    </comment>
    <comment ref="H5" authorId="1" shapeId="0" xr:uid="{00000000-0006-0000-0000-000003000000}">
      <text>
        <r>
          <rPr>
            <b/>
            <sz val="10"/>
            <color indexed="81"/>
            <rFont val="Tahoma"/>
            <family val="2"/>
          </rPr>
          <t xml:space="preserve">Importante: 
</t>
        </r>
        <r>
          <rPr>
            <sz val="10"/>
            <color indexed="81"/>
            <rFont val="Tahoma"/>
            <family val="2"/>
          </rPr>
          <t xml:space="preserve">Tenga en cuenta que para llevar a cabo una  liquidación acertada de acreencias laborales se debe contar con información relevante y precisa. Por ello es importante realizar una buena entrevista al usuario y obtener al menos los datos mínimos que permitan analizar el caso particular, tales como los tiempos laborados, las características de la jornada de trabajo, las causas de la terminación del vínculo laboral, los pagos parciales que el empleador haya realizado, entre otros.   </t>
        </r>
      </text>
    </comment>
    <comment ref="A7" authorId="0" shapeId="0" xr:uid="{00000000-0006-0000-0000-000004000000}">
      <text>
        <r>
          <rPr>
            <b/>
            <sz val="10"/>
            <color indexed="81"/>
            <rFont val="Tahoma"/>
            <family val="2"/>
          </rPr>
          <t xml:space="preserve">Importante:
</t>
        </r>
        <r>
          <rPr>
            <sz val="10"/>
            <color indexed="81"/>
            <rFont val="Tahoma"/>
            <family val="2"/>
          </rPr>
          <t>El contrato puede ser; a término fijo,  a término indefinido  por obra o labor contratada</t>
        </r>
        <r>
          <rPr>
            <sz val="9"/>
            <color indexed="81"/>
            <rFont val="Tahoma"/>
            <family val="2"/>
          </rPr>
          <t xml:space="preserve">
</t>
        </r>
      </text>
    </comment>
    <comment ref="A9" authorId="0" shapeId="0" xr:uid="{00000000-0006-0000-0000-000005000000}">
      <text>
        <r>
          <rPr>
            <b/>
            <sz val="10"/>
            <color indexed="81"/>
            <rFont val="Tahoma"/>
            <family val="2"/>
          </rPr>
          <t>Importante:</t>
        </r>
        <r>
          <rPr>
            <sz val="10"/>
            <color indexed="81"/>
            <rFont val="Tahoma"/>
            <family val="2"/>
          </rPr>
          <t xml:space="preserve">
La jornada máxima legal es de 8 horas diarias.
En 1998, mediante Sentencia de la Corte Constitucional se determinó que los</t>
        </r>
        <r>
          <rPr>
            <b/>
            <sz val="10"/>
            <color indexed="81"/>
            <rFont val="Tahoma"/>
            <family val="2"/>
          </rPr>
          <t xml:space="preserve"> trabajadores domésticos</t>
        </r>
        <r>
          <rPr>
            <sz val="10"/>
            <color indexed="81"/>
            <rFont val="Tahoma"/>
            <family val="2"/>
          </rPr>
          <t xml:space="preserve"> que residen en la casa del empleador no pueden tener una jornada superior a 10 horas diarias de trabajo. Por ello, tienen derecho al pago de horas extras.</t>
        </r>
      </text>
    </comment>
    <comment ref="Q10" authorId="0" shapeId="0" xr:uid="{00000000-0006-0000-0000-000006000000}">
      <text>
        <r>
          <rPr>
            <b/>
            <sz val="10"/>
            <color indexed="81"/>
            <rFont val="Tahoma"/>
            <family val="2"/>
          </rPr>
          <t>Importante:</t>
        </r>
        <r>
          <rPr>
            <sz val="10"/>
            <color indexed="81"/>
            <rFont val="Tahoma"/>
            <family val="2"/>
          </rPr>
          <t xml:space="preserve">
Resulta de dividir el salario básico entre 30 días del mes, multiplicado por el número de días de mora</t>
        </r>
      </text>
    </comment>
    <comment ref="L12" authorId="0" shapeId="0" xr:uid="{00000000-0006-0000-0000-000007000000}">
      <text>
        <r>
          <rPr>
            <b/>
            <sz val="10"/>
            <color indexed="81"/>
            <rFont val="Tahoma"/>
            <family val="2"/>
          </rPr>
          <t>Importante:</t>
        </r>
        <r>
          <rPr>
            <sz val="10"/>
            <color indexed="81"/>
            <rFont val="Tahoma"/>
            <family val="2"/>
          </rPr>
          <t xml:space="preserve"> 
El concepto de indemnización moratoria del artículo 65 del C.S.T. no opera de pleno derecho, debe ser declarado por un Juez de la República, pues debe probarse la mala fe del empleador, según se ha reiterado en la jurisprudencia de la Corte Suprema de Justicia. Por lo anterior, en principio no debe ser objeto de reclamación en una audiencia administrativa ante el Ministerio de Trabajo. 
No obstante lo anterior, se debe tener en cuenta para efectos del presente ejercicio de liquidación, con el fin de poder determinar la competencia del Consultorio Jurídico en un eventual proceso de judicial. Adicionalmente, los inspectores de trabajo han venido solicitando que se incluya este rubro para efectos de cálculo de acreencias laborales en audiencias de conciliación. </t>
        </r>
        <r>
          <rPr>
            <sz val="9"/>
            <color indexed="81"/>
            <rFont val="Tahoma"/>
            <family val="2"/>
          </rPr>
          <t xml:space="preserve">
</t>
        </r>
      </text>
    </comment>
    <comment ref="H13" authorId="1" shapeId="0" xr:uid="{00000000-0006-0000-0000-000008000000}">
      <text>
        <r>
          <rPr>
            <b/>
            <sz val="10"/>
            <color indexed="81"/>
            <rFont val="Tahoma"/>
            <family val="2"/>
          </rPr>
          <t>Importante:</t>
        </r>
        <r>
          <rPr>
            <sz val="10"/>
            <color indexed="81"/>
            <rFont val="Tahoma"/>
            <family val="2"/>
          </rPr>
          <t xml:space="preserve">
</t>
        </r>
        <r>
          <rPr>
            <b/>
            <sz val="10"/>
            <color indexed="81"/>
            <rFont val="Tahoma"/>
            <family val="2"/>
          </rPr>
          <t>1.</t>
        </r>
        <r>
          <rPr>
            <sz val="10"/>
            <color indexed="81"/>
            <rFont val="Tahoma"/>
            <family val="2"/>
          </rPr>
          <t xml:space="preserve"> Los aspectos establecidos en esta sección se constituyen como elementos salariales y por lo tanto se deben tener en cuenta para determinar el salario base promedio de liquidación.
</t>
        </r>
        <r>
          <rPr>
            <b/>
            <sz val="10"/>
            <color indexed="81"/>
            <rFont val="Tahoma"/>
            <family val="2"/>
          </rPr>
          <t xml:space="preserve">2. </t>
        </r>
        <r>
          <rPr>
            <sz val="10"/>
            <color indexed="81"/>
            <rFont val="Tahoma"/>
            <family val="2"/>
          </rPr>
          <t>Cuando el periodo laborado incluye varios años, se debe realizar el ejercicio de liquidación año por año. Lo anterior teniendo en cuenta que el salario base promedio de liquidación es diferente cada año</t>
        </r>
        <r>
          <rPr>
            <sz val="8"/>
            <color indexed="81"/>
            <rFont val="Tahoma"/>
            <family val="2"/>
          </rPr>
          <t>.</t>
        </r>
      </text>
    </comment>
    <comment ref="A17" authorId="0" shapeId="0" xr:uid="{00000000-0006-0000-0000-000009000000}">
      <text>
        <r>
          <rPr>
            <b/>
            <sz val="10"/>
            <color indexed="81"/>
            <rFont val="Tahoma"/>
            <family val="2"/>
          </rPr>
          <t xml:space="preserve">Importante:
</t>
        </r>
        <r>
          <rPr>
            <sz val="10"/>
            <color indexed="81"/>
            <rFont val="Tahoma"/>
            <family val="2"/>
          </rPr>
          <t>Corresponde al tiempo que se va a liquidar, es decir, al tiempo pendiente de pago</t>
        </r>
      </text>
    </comment>
    <comment ref="I21" authorId="1" shapeId="0" xr:uid="{00000000-0006-0000-0000-00000A000000}">
      <text>
        <r>
          <rPr>
            <b/>
            <sz val="8"/>
            <color indexed="81"/>
            <rFont val="Tahoma"/>
            <family val="2"/>
          </rPr>
          <t xml:space="preserve">Importante: </t>
        </r>
        <r>
          <rPr>
            <sz val="8"/>
            <color indexed="81"/>
            <rFont val="Tahoma"/>
            <family val="2"/>
          </rPr>
          <t xml:space="preserve">
</t>
        </r>
        <r>
          <rPr>
            <sz val="10"/>
            <color indexed="81"/>
            <rFont val="Tahoma"/>
            <family val="2"/>
          </rPr>
          <t>Para calcular otros promedios se deberán tener en cuenta, entre otros aspectos, el valor de comisiones o cualquier bonificación pagada al trabajador que no se constituya como un pago cancelado por mera liberalidad del empleador.</t>
        </r>
      </text>
    </comment>
    <comment ref="Q23" authorId="0" shapeId="0" xr:uid="{00000000-0006-0000-0000-00000B000000}">
      <text>
        <r>
          <rPr>
            <b/>
            <sz val="10"/>
            <color indexed="81"/>
            <rFont val="Tahoma"/>
            <family val="2"/>
          </rPr>
          <t>Importante:</t>
        </r>
        <r>
          <rPr>
            <sz val="10"/>
            <color indexed="81"/>
            <rFont val="Tahoma"/>
            <family val="2"/>
          </rPr>
          <t xml:space="preserve">
Resulta de dividir el salario básico entre 30 días del mes, multiplicado por el número de días de mora</t>
        </r>
      </text>
    </comment>
    <comment ref="A25" authorId="1" shapeId="0" xr:uid="{00000000-0006-0000-0000-00000C000000}">
      <text>
        <r>
          <rPr>
            <b/>
            <sz val="10"/>
            <color indexed="81"/>
            <rFont val="Tahoma"/>
            <family val="2"/>
          </rPr>
          <t xml:space="preserve">Importante: </t>
        </r>
        <r>
          <rPr>
            <sz val="10"/>
            <color indexed="81"/>
            <rFont val="Tahoma"/>
            <family val="2"/>
          </rPr>
          <t xml:space="preserve">
Los salarios a pagar son diferentes al  reajuste salarial. Para determinar si hay lugar a reajuste del salario se toma el salario básico que devengaba el trabajador, para luego establecer si su salario corresponde al que debía devengar de conformidad con su jornada de trabajo y el mínimo legal mensual vigente que fije el Gobierno Nacional.</t>
        </r>
      </text>
    </comment>
    <comment ref="L25" authorId="1" shapeId="0" xr:uid="{00000000-0006-0000-0000-00000D000000}">
      <text>
        <r>
          <rPr>
            <b/>
            <sz val="8"/>
            <color indexed="81"/>
            <rFont val="Tahoma"/>
            <family val="2"/>
          </rPr>
          <t xml:space="preserve">En esta sección se consolidan todas las horas extras y horas con recargo que resultan de la jornada de trabajo. 
Importante:
1. </t>
        </r>
        <r>
          <rPr>
            <sz val="8"/>
            <color indexed="81"/>
            <rFont val="Tahoma"/>
            <family val="2"/>
          </rPr>
          <t xml:space="preserve"> Es necesario establecer la jornada ordinaria para poder determinar lo que constituye jornada extraordinaria y/o trabajo suplementario.
</t>
        </r>
        <r>
          <rPr>
            <b/>
            <sz val="8"/>
            <color indexed="81"/>
            <rFont val="Tahoma"/>
            <family val="2"/>
          </rPr>
          <t xml:space="preserve">
2. </t>
        </r>
        <r>
          <rPr>
            <sz val="8"/>
            <color indexed="81"/>
            <rFont val="Tahoma"/>
            <family val="2"/>
          </rPr>
          <t xml:space="preserve"> Se debe determinar la jornada de descanso (almuerzo, onces, recreación, etc.) ya que estos tiempos  NO hacen parte de la jornada de trabajo y por lo tanto no se computan para efectos de establecer el  trabajo suplementario.
</t>
        </r>
        <r>
          <rPr>
            <b/>
            <sz val="8"/>
            <color indexed="81"/>
            <rFont val="Tahoma"/>
            <family val="2"/>
          </rPr>
          <t>3.</t>
        </r>
        <r>
          <rPr>
            <sz val="8"/>
            <color indexed="81"/>
            <rFont val="Tahoma"/>
            <family val="2"/>
          </rPr>
          <t xml:space="preserve"> La jornada ordinaria corresponde a las primeras ocho horas trabajadas en el día, más la hora de almuerzo. 
</t>
        </r>
        <r>
          <rPr>
            <b/>
            <sz val="8"/>
            <color indexed="81"/>
            <rFont val="Tahoma"/>
            <family val="2"/>
          </rPr>
          <t xml:space="preserve">4. </t>
        </r>
        <r>
          <rPr>
            <sz val="8"/>
            <color indexed="81"/>
            <rFont val="Tahoma"/>
            <family val="2"/>
          </rPr>
          <t xml:space="preserve">Tener en cuenta que para efectos de cálculo de horas extras se utiliza la siguiente formula: 
</t>
        </r>
        <r>
          <rPr>
            <b/>
            <sz val="8"/>
            <color indexed="81"/>
            <rFont val="Tahoma"/>
            <family val="2"/>
          </rPr>
          <t>No. de horas extras X 5 días a la semana X 4,33*</t>
        </r>
        <r>
          <rPr>
            <sz val="8"/>
            <color indexed="81"/>
            <rFont val="Tahoma"/>
            <family val="2"/>
          </rPr>
          <t xml:space="preserve"> 
*Nota: Este valor corresponde a la proporción exacta de semanas que tiene un mes. Cuando un trabajador labore un número de horas distintas en cada semana del mes, entonces este valor será </t>
        </r>
        <r>
          <rPr>
            <b/>
            <sz val="8"/>
            <color indexed="81"/>
            <rFont val="Tahoma"/>
            <family val="2"/>
          </rPr>
          <t>1,025</t>
        </r>
        <r>
          <rPr>
            <sz val="8"/>
            <color indexed="81"/>
            <rFont val="Tahoma"/>
            <family val="2"/>
          </rPr>
          <t xml:space="preserve">, el cual resulta de dividir 4,33 entre 4 semanas.  El resultado que se obtiene de esta fórmula es el resultado promedio de dividir 30 días al mes en 7 días a la semana, lo cual da como resultado el número de semanas al mes. 
Para efectos de computo real se debe aproximarle resultado al número entero, ya que se trabajan horas enteras, no minutos. 
</t>
        </r>
        <r>
          <rPr>
            <b/>
            <sz val="8"/>
            <color indexed="81"/>
            <rFont val="Tahoma"/>
            <family val="2"/>
          </rPr>
          <t>5.</t>
        </r>
        <r>
          <rPr>
            <sz val="8"/>
            <color indexed="81"/>
            <rFont val="Tahoma"/>
            <family val="2"/>
          </rPr>
          <t xml:space="preserve">  En el caso de los dominicales, se debe tener en cuenta si son habituales u ocasionales. </t>
        </r>
      </text>
    </comment>
    <comment ref="J27" authorId="0" shapeId="0" xr:uid="{00000000-0006-0000-0000-00000E000000}">
      <text>
        <r>
          <rPr>
            <b/>
            <sz val="10"/>
            <color indexed="81"/>
            <rFont val="Tahoma"/>
            <family val="2"/>
          </rPr>
          <t xml:space="preserve">Importante:
</t>
        </r>
        <r>
          <rPr>
            <sz val="10"/>
            <color indexed="81"/>
            <rFont val="Tahoma"/>
            <family val="2"/>
          </rPr>
          <t>La formula para obtener la Cesantía es Sueldo promedio por el número de días trabajados sobre 360 días del año.</t>
        </r>
        <r>
          <rPr>
            <sz val="9"/>
            <color indexed="81"/>
            <rFont val="Tahoma"/>
            <family val="2"/>
          </rPr>
          <t xml:space="preserve">
</t>
        </r>
      </text>
    </comment>
    <comment ref="L27" authorId="0" shapeId="0" xr:uid="{00000000-0006-0000-0000-00000F000000}">
      <text>
        <r>
          <rPr>
            <b/>
            <sz val="10"/>
            <color indexed="81"/>
            <rFont val="Tahoma"/>
            <family val="2"/>
          </rPr>
          <t>Importante:</t>
        </r>
        <r>
          <rPr>
            <sz val="10"/>
            <color indexed="81"/>
            <rFont val="Tahoma"/>
            <family val="2"/>
          </rPr>
          <t xml:space="preserve">
Corresponde al salario básico mensual</t>
        </r>
      </text>
    </comment>
    <comment ref="J28" authorId="0" shapeId="0" xr:uid="{00000000-0006-0000-0000-000010000000}">
      <text>
        <r>
          <rPr>
            <b/>
            <sz val="9"/>
            <color indexed="81"/>
            <rFont val="Tahoma"/>
            <family val="2"/>
          </rPr>
          <t xml:space="preserve">Importante:
</t>
        </r>
        <r>
          <rPr>
            <sz val="9"/>
            <color indexed="81"/>
            <rFont val="Tahoma"/>
            <family val="2"/>
          </rPr>
          <t>L</t>
        </r>
        <r>
          <rPr>
            <sz val="10"/>
            <color indexed="81"/>
            <rFont val="Tahoma"/>
            <family val="2"/>
          </rPr>
          <t>a formula para obtener el valor de los intereses a la cesantía es el valor de la cesantía por el 12% sobre 360 por el número de días trabajados.</t>
        </r>
      </text>
    </comment>
    <comment ref="L28" authorId="0" shapeId="0" xr:uid="{00000000-0006-0000-0000-000011000000}">
      <text>
        <r>
          <rPr>
            <b/>
            <sz val="10"/>
            <color indexed="81"/>
            <rFont val="Tahoma"/>
            <family val="2"/>
          </rPr>
          <t xml:space="preserve">Importante:
</t>
        </r>
        <r>
          <rPr>
            <sz val="10"/>
            <color indexed="81"/>
            <rFont val="Tahoma"/>
            <family val="2"/>
          </rPr>
          <t>Corresponde al salario básico mensual dividido entre 30 días que tiene un mes.</t>
        </r>
      </text>
    </comment>
    <comment ref="H29" authorId="0" shapeId="0" xr:uid="{00000000-0006-0000-0000-000012000000}">
      <text>
        <r>
          <rPr>
            <b/>
            <sz val="10"/>
            <color indexed="81"/>
            <rFont val="Tahoma"/>
            <family val="2"/>
          </rPr>
          <t xml:space="preserve">Importante:
</t>
        </r>
        <r>
          <rPr>
            <sz val="10"/>
            <color indexed="81"/>
            <rFont val="Tahoma"/>
            <family val="2"/>
          </rPr>
          <t>La Ley 1788 de 2016 , la cual ratifica el Convenio 189 de la OIT y cumple la recomendación de la Sentencia C-871 de 2014 de la Corte Constitucional, ordena el pago de prima legal de servicios a los trabajadores domésticos, esto es a choferes del servicio familiar, trabajadores por días o trabajadores de fincas, la cual consiste en el pago de 30 días de salario al año, pagaderos 15 días de salario por semestre laborado o proporcional al tiempo trabajado, en junio y diciembre.
Ésta Ley modifica el artículo 306 del Decreto Ley 2663 del 5 de agosto de 1950, Código Sustantivo del Trabajo y  busca una reivindicación sobre la protección laboral de éste sector, que no tenían derecho a ésta prima por no prestar sus servicios a una empresa.
Para el ex viceministro de trabajo Luis Ernesto Gómez, uno de los promotores de esta ley, en respuesta al diario “El Tiempo” la entrada en vigencia de la norma es un punto de partida para demostrar la equidad en el campo laboral. “Se trata de un paso muy importante para generar igualdad entre trabajadores de una empresa y trabajadores en las viviendas. Es una manera de hacer justicia con esas personas que nos hacen la vida más fácil en el hogar; pero sin lugar a dudas queda mucho camino por recorrer porque todavía más de 500.000 trabajadores del hogar en nuestro país no gozan de sus derechos laborales ni de los beneficios de seguridad social”</t>
        </r>
      </text>
    </comment>
    <comment ref="J29" authorId="0" shapeId="0" xr:uid="{00000000-0006-0000-0000-000013000000}">
      <text>
        <r>
          <rPr>
            <b/>
            <sz val="10"/>
            <color indexed="81"/>
            <rFont val="Tahoma"/>
            <family val="2"/>
          </rPr>
          <t xml:space="preserve">Importante:
</t>
        </r>
        <r>
          <rPr>
            <sz val="10"/>
            <color indexed="81"/>
            <rFont val="Tahoma"/>
            <family val="2"/>
          </rPr>
          <t>La prima legal de servicios se cancela en junio y en diciembre, por lo que la formula será sueldo promedio por número de días sobre 180 si se está calculando el semestre o 360 días si se está calculando un tiempo mayor, el año completo o el tiempo no liquidado por el empleador.
Se debe eliminar este concepto cuando se trata de empleados del servicio doméstico hasta el primer semestre de 2016, a partir del segundo semestre de 2016 pagadero en diciembre,  el pago es obligatorio.</t>
        </r>
      </text>
    </comment>
    <comment ref="L29" authorId="0" shapeId="0" xr:uid="{00000000-0006-0000-0000-000014000000}">
      <text>
        <r>
          <rPr>
            <b/>
            <sz val="10"/>
            <color indexed="81"/>
            <rFont val="Tahoma"/>
            <family val="2"/>
          </rPr>
          <t>Importante:</t>
        </r>
        <r>
          <rPr>
            <sz val="10"/>
            <color indexed="81"/>
            <rFont val="Tahoma"/>
            <family val="2"/>
          </rPr>
          <t xml:space="preserve">
Corresponde al salario básico mensual dividido entre 30 días que tiene un mes, dividido entre 8 horas que es la jornada diaria ordinaria.</t>
        </r>
        <r>
          <rPr>
            <sz val="9"/>
            <color indexed="81"/>
            <rFont val="Tahoma"/>
            <family val="2"/>
          </rPr>
          <t xml:space="preserve">
</t>
        </r>
      </text>
    </comment>
    <comment ref="J30" authorId="0" shapeId="0" xr:uid="{00000000-0006-0000-0000-000015000000}">
      <text>
        <r>
          <rPr>
            <b/>
            <sz val="10"/>
            <color indexed="81"/>
            <rFont val="Tahoma"/>
            <family val="2"/>
          </rPr>
          <t>Importante:</t>
        </r>
        <r>
          <rPr>
            <sz val="10"/>
            <color indexed="81"/>
            <rFont val="Tahoma"/>
            <family val="2"/>
          </rPr>
          <t xml:space="preserve">
Ésta prima extralegal se calcula conforme se encuentre establecida por el empleador en algún, documento, contrato, otrosí, pacto
 o convención colectiva.</t>
        </r>
      </text>
    </comment>
    <comment ref="L30" authorId="0" shapeId="0" xr:uid="{00000000-0006-0000-0000-000016000000}">
      <text>
        <r>
          <rPr>
            <b/>
            <sz val="10"/>
            <color indexed="81"/>
            <rFont val="Tahoma"/>
            <family val="2"/>
          </rPr>
          <t xml:space="preserve">Importante:
</t>
        </r>
        <r>
          <rPr>
            <sz val="10"/>
            <color indexed="81"/>
            <rFont val="Tahoma"/>
            <family val="2"/>
          </rPr>
          <t>Corresponde al valor de la hora ordinaria mas el 35%</t>
        </r>
      </text>
    </comment>
    <comment ref="L31" authorId="0" shapeId="0" xr:uid="{00000000-0006-0000-0000-000017000000}">
      <text>
        <r>
          <rPr>
            <b/>
            <sz val="10"/>
            <color indexed="81"/>
            <rFont val="Tahoma"/>
            <family val="2"/>
          </rPr>
          <t xml:space="preserve">Importante:
</t>
        </r>
        <r>
          <rPr>
            <sz val="10"/>
            <color indexed="81"/>
            <rFont val="Tahoma"/>
            <family val="2"/>
          </rPr>
          <t>Corresponde al valor de la hora por 1,25</t>
        </r>
      </text>
    </comment>
    <comment ref="A32" authorId="1" shapeId="0" xr:uid="{00000000-0006-0000-0000-000018000000}">
      <text>
        <r>
          <rPr>
            <b/>
            <sz val="10"/>
            <color indexed="81"/>
            <rFont val="Tahoma"/>
            <family val="2"/>
          </rPr>
          <t xml:space="preserve">Importante: </t>
        </r>
        <r>
          <rPr>
            <sz val="10"/>
            <color indexed="81"/>
            <rFont val="Tahoma"/>
            <family val="2"/>
          </rPr>
          <t xml:space="preserve">
Para la liquidación del valor de la indemnización por despido sin justa causa se debe tener en cuenta lo siguiente: 
Contratos a término fijo:  Valor de los salarios correspondientes al tiempo que faltare para cumplir el plazo estipulado del contrato;
Contratos por obra o labor contratada: Lapso determinado por la duración de la obra o la labor contratada, caso en el cual la indemnización no será inferior a quince (15) días.
Contratos a término indefinido: 
a) Para trabajadores que devenguen un salario inferior a 10 SM.M.L.V:
1. 30 días de salario por el tiempo de servicios inferior de 1 año o por el primer año.
2. 20 días adicionales de salario por cada año subsiguiente  y proporcionalmente por fracción
b) Para trabajadores que devenguen un salario igual o superior 10 S.M.M.L.V.:
1. 20 días de salario por el tiempo de servicios inferior de 1 año o por el primer año.
2. 15 días adicionales de salario por cada año subsiguiente y proporcionalmente por fracción.
Para los trabajadores que al 27 de diciembre de 2002. tuvieren 10 o más años al servicio continuo del empleador, se les aplicará la tabla de indemnización establecida en los literales b), c) y d) del artículo 6o. de la Ley 50 de 1990, exceptuando el parágrafo transitorio, el cual se aplica únicamente para los trabajadores que tenían 10 o más años el primero de enero de 1991.</t>
        </r>
      </text>
    </comment>
    <comment ref="L32" authorId="0" shapeId="0" xr:uid="{00000000-0006-0000-0000-000019000000}">
      <text>
        <r>
          <rPr>
            <b/>
            <sz val="10"/>
            <color indexed="81"/>
            <rFont val="Tahoma"/>
            <family val="2"/>
          </rPr>
          <t>Importante:</t>
        </r>
        <r>
          <rPr>
            <sz val="10"/>
            <color indexed="81"/>
            <rFont val="Tahoma"/>
            <family val="2"/>
          </rPr>
          <t xml:space="preserve">
Corresponde al valor de la hora por 1,75</t>
        </r>
      </text>
    </comment>
    <comment ref="L33" authorId="0" shapeId="0" xr:uid="{00000000-0006-0000-0000-00001A000000}">
      <text>
        <r>
          <rPr>
            <b/>
            <sz val="10"/>
            <color indexed="81"/>
            <rFont val="Tahoma"/>
            <family val="2"/>
          </rPr>
          <t xml:space="preserve">Importante:
</t>
        </r>
        <r>
          <rPr>
            <sz val="10"/>
            <color indexed="81"/>
            <rFont val="Tahoma"/>
            <family val="2"/>
          </rPr>
          <t>Corresponde al valor de la hora por 1,75</t>
        </r>
      </text>
    </comment>
    <comment ref="H34" authorId="0" shapeId="0" xr:uid="{00000000-0006-0000-0000-00001B000000}">
      <text>
        <r>
          <rPr>
            <b/>
            <sz val="10"/>
            <color indexed="81"/>
            <rFont val="Tahoma"/>
            <family val="2"/>
          </rPr>
          <t xml:space="preserve">Importante:
</t>
        </r>
        <r>
          <rPr>
            <sz val="10"/>
            <color indexed="81"/>
            <rFont val="Tahoma"/>
            <family val="2"/>
          </rPr>
          <t>Las vacaciones no son prestaciones sociales</t>
        </r>
      </text>
    </comment>
    <comment ref="J34" authorId="1" shapeId="0" xr:uid="{00000000-0006-0000-0000-00001C000000}">
      <text>
        <r>
          <rPr>
            <b/>
            <sz val="10"/>
            <color indexed="81"/>
            <rFont val="Tahoma"/>
            <family val="2"/>
          </rPr>
          <t xml:space="preserve">Importante: </t>
        </r>
        <r>
          <rPr>
            <sz val="10"/>
            <color indexed="81"/>
            <rFont val="Tahoma"/>
            <family val="2"/>
          </rPr>
          <t xml:space="preserve">
</t>
        </r>
        <r>
          <rPr>
            <b/>
            <sz val="10"/>
            <color indexed="81"/>
            <rFont val="Tahoma"/>
            <family val="2"/>
          </rPr>
          <t>1.</t>
        </r>
        <r>
          <rPr>
            <sz val="10"/>
            <color indexed="81"/>
            <rFont val="Tahoma"/>
            <family val="2"/>
          </rPr>
          <t xml:space="preserve"> Para el cálculo de las vacaciones se debe tomar el último salario básico** 
</t>
        </r>
        <r>
          <rPr>
            <b/>
            <sz val="10"/>
            <color indexed="81"/>
            <rFont val="Tahoma"/>
            <family val="2"/>
          </rPr>
          <t xml:space="preserve">2. </t>
        </r>
        <r>
          <rPr>
            <sz val="10"/>
            <color indexed="81"/>
            <rFont val="Tahoma"/>
            <family val="2"/>
          </rPr>
          <t xml:space="preserve">La formula es valor del salario básico por todo el tiempo laborado o por el tiempo que no haya sido descansado o compensado y se divide entre 720, en razón a que corresponden 15 días de vacaciones por cada año de servicio (720 es un número constante, por lo cual no es susceptible de modificación)
</t>
        </r>
        <r>
          <rPr>
            <b/>
            <sz val="10"/>
            <color indexed="81"/>
            <rFont val="Tahoma"/>
            <family val="2"/>
          </rPr>
          <t>3.</t>
        </r>
        <r>
          <rPr>
            <sz val="10"/>
            <color indexed="81"/>
            <rFont val="Tahoma"/>
            <family val="2"/>
          </rPr>
          <t xml:space="preserve"> Se deben liquidar también días compensatorios cuando el trabajador laboró en forma habitual los domingos (tres o más domingos en el mes calendario) y no disfrutó un día remunerado por cada domingo laborado. En este caso la operación consiste en realizar una regla de tres simple, en la cual se indica que: ¿Si un trabajador laborara todos los domingos del año sin descanso, entonces tendría derecho a 52 días compensatorios, por tanto si trabajó "X" domingos le corresponderán "X" días compensatorios, en relación al número de domingos realmente trabajados.  </t>
        </r>
      </text>
    </comment>
    <comment ref="L34" authorId="0" shapeId="0" xr:uid="{00000000-0006-0000-0000-00001D000000}">
      <text>
        <r>
          <rPr>
            <b/>
            <sz val="10"/>
            <color indexed="81"/>
            <rFont val="Tahoma"/>
            <family val="2"/>
          </rPr>
          <t>Importante:</t>
        </r>
        <r>
          <rPr>
            <sz val="10"/>
            <color indexed="81"/>
            <rFont val="Tahoma"/>
            <family val="2"/>
          </rPr>
          <t xml:space="preserve">
Corresponde al valor de la hora por 2</t>
        </r>
      </text>
    </comment>
    <comment ref="L35" authorId="0" shapeId="0" xr:uid="{00000000-0006-0000-0000-00001E000000}">
      <text>
        <r>
          <rPr>
            <b/>
            <sz val="10"/>
            <color indexed="81"/>
            <rFont val="Tahoma"/>
            <family val="2"/>
          </rPr>
          <t>Importante:</t>
        </r>
        <r>
          <rPr>
            <sz val="10"/>
            <color indexed="81"/>
            <rFont val="Tahoma"/>
            <family val="2"/>
          </rPr>
          <t xml:space="preserve">
Corresponde al valor de la hora por 2,50</t>
        </r>
      </text>
    </comment>
    <comment ref="A37" authorId="1" shapeId="0" xr:uid="{00000000-0006-0000-0000-00001F000000}">
      <text>
        <r>
          <rPr>
            <b/>
            <sz val="10"/>
            <color indexed="81"/>
            <rFont val="Tahoma"/>
            <family val="2"/>
          </rPr>
          <t xml:space="preserve">Importante: 
</t>
        </r>
        <r>
          <rPr>
            <sz val="10"/>
            <color indexed="81"/>
            <rFont val="Tahoma"/>
            <family val="2"/>
          </rPr>
          <t xml:space="preserve">El concepto de indemnización moratoria del artículo 65 del C.S.T.. no opera de pleno derecho, debe ser declarado por un Juez de la República, pues debe probarse la mala fe del empleador, según se ha reiterado en la jurisprudencia de la Corte Suprema de Justicia. Por lo anterior, en principio no debe ser objeto de reclamación en una audiencia administrativa ante el Ministerio de Trabajo. 
No obstante lo anterior, se debe tener en cuenta para efectos del presente ejercicio de liquidación, con el fin de poder determinar la competencia del Consultorio Jurídico en un eventual proceso de judicial. Adicionalmente, los inspectores de trabajo han venido solicitando que se incluya este rubro para efectos de cálculo de acreencias laborales en audiencias de conciliación. </t>
        </r>
      </text>
    </comment>
    <comment ref="H37" authorId="0" shapeId="0" xr:uid="{00000000-0006-0000-0000-000020000000}">
      <text>
        <r>
          <rPr>
            <b/>
            <sz val="10"/>
            <color indexed="81"/>
            <rFont val="Tahoma"/>
            <family val="2"/>
          </rPr>
          <t xml:space="preserve">ARTÍCULO 26 LEY 361 DE 1997: Artículo  26º.- </t>
        </r>
        <r>
          <rPr>
            <sz val="10"/>
            <color indexed="81"/>
            <rFont val="Tahoma"/>
            <family val="2"/>
          </rPr>
          <t xml:space="preserve">
Modificado por el Art. 137, Decreto Nacional 019 de 2012.  En ningún caso la limitación de una persona, podrá ser motivo para obstaculizar una vinculación laboral, a menos que dicha limitación sea claramente demostrada como incompatible e insuperable en el cargo que se va a desempeñar. Así mismo, ninguna persona limitada podrá ser despedida o su contrato terminado por razón de su limitación, salvo que medie autorización de la oficina de Trabajo. 
No obstante, quienes fueren despedidos o su contrato terminado por razón de su limitación, sin el cumplimiento del requisito previsto en el inciso anterior, tendrán derecho a una indemnización equivalente a ciento ochenta días del salario, sin perjuicio de las demás prestaciones e indemnizaciones a que hubiere lugar de acuerdo con el Código Sustantivo del Trabajo y demás normas que lo modifiquen, adicionen, complementen o aclaren.</t>
        </r>
      </text>
    </comment>
    <comment ref="L38" authorId="0" shapeId="0" xr:uid="{00000000-0006-0000-0000-000021000000}">
      <text>
        <r>
          <rPr>
            <b/>
            <sz val="10"/>
            <color indexed="81"/>
            <rFont val="Tahoma"/>
            <family val="2"/>
          </rPr>
          <t>Importante:</t>
        </r>
        <r>
          <rPr>
            <sz val="10"/>
            <color indexed="81"/>
            <rFont val="Tahoma"/>
            <family val="2"/>
          </rPr>
          <t xml:space="preserve">
Salvo estipulación en contrario, la duración del contrato a término fijo se mantiene después de la 4a prorroga que deberá ser igual o superior a un año. 
Un contrato a término fijo puede prorrogarse indefinidamente, sin que con ello se entienda que su modalidad es indefinida.</t>
        </r>
      </text>
    </comment>
    <comment ref="Q38" authorId="0" shapeId="0" xr:uid="{00000000-0006-0000-0000-000022000000}">
      <text>
        <r>
          <rPr>
            <b/>
            <sz val="10"/>
            <color indexed="81"/>
            <rFont val="Tahoma"/>
            <family val="2"/>
          </rPr>
          <t xml:space="preserve">Importante:
</t>
        </r>
        <r>
          <rPr>
            <sz val="10"/>
            <color indexed="81"/>
            <rFont val="Tahoma"/>
            <family val="2"/>
          </rPr>
          <t>En los contratos a término fijo el periodo de prueba es la quinta parte del tiempo estipulado, siempre que no supere 2 meses</t>
        </r>
        <r>
          <rPr>
            <sz val="9"/>
            <color indexed="81"/>
            <rFont val="Tahoma"/>
            <family val="2"/>
          </rPr>
          <t xml:space="preserve">
</t>
        </r>
      </text>
    </comment>
    <comment ref="D39" authorId="0" shapeId="0" xr:uid="{00000000-0006-0000-0000-000023000000}">
      <text>
        <r>
          <rPr>
            <b/>
            <sz val="9"/>
            <color indexed="81"/>
            <rFont val="Tahoma"/>
            <family val="2"/>
          </rPr>
          <t xml:space="preserve">Importante:
</t>
        </r>
        <r>
          <rPr>
            <sz val="9"/>
            <color indexed="81"/>
            <rFont val="Tahoma"/>
            <family val="2"/>
          </rPr>
          <t>Para el cálculo del total de los días de indemnización se computa el lapso comprendido entre la fecha de finalización del vínculo laboral y la fecha en que se espera que el pago no realizado sea efectuado.</t>
        </r>
      </text>
    </comment>
    <comment ref="L40" authorId="0" shapeId="0" xr:uid="{00000000-0006-0000-0000-000024000000}">
      <text>
        <r>
          <rPr>
            <b/>
            <sz val="10"/>
            <color indexed="81"/>
            <rFont val="Tahoma"/>
            <family val="2"/>
          </rPr>
          <t xml:space="preserve">Importante:
</t>
        </r>
        <r>
          <rPr>
            <sz val="10"/>
            <color indexed="81"/>
            <rFont val="Tahoma"/>
            <family val="2"/>
          </rPr>
          <t>En los contratos a término fijo inferiores a 1 año, podrán pactarse 3 prorrogas iguales o inferior. La 4a. Prorroga no podrá ser inferior a 1 año.</t>
        </r>
      </text>
    </comment>
    <comment ref="U46" authorId="0" shapeId="0" xr:uid="{00000000-0006-0000-0000-000025000000}">
      <text>
        <r>
          <rPr>
            <b/>
            <sz val="10"/>
            <color indexed="81"/>
            <rFont val="Tahoma"/>
            <family val="2"/>
          </rPr>
          <t xml:space="preserve">Importante:
</t>
        </r>
        <r>
          <rPr>
            <sz val="10"/>
            <color indexed="81"/>
            <rFont val="Tahoma"/>
            <family val="2"/>
          </rPr>
          <t>Puede pactarse un periodo de prueba diferente siempre que no supere los 2 meses señalados en la Ley para éste tipo de Contratos</t>
        </r>
      </text>
    </comment>
    <comment ref="A48" authorId="1" shapeId="0" xr:uid="{00000000-0006-0000-0000-000026000000}">
      <text>
        <r>
          <rPr>
            <b/>
            <sz val="10"/>
            <color indexed="81"/>
            <rFont val="Tahoma"/>
            <family val="2"/>
          </rPr>
          <t xml:space="preserve">Importante: 
</t>
        </r>
        <r>
          <rPr>
            <sz val="10"/>
            <color indexed="81"/>
            <rFont val="Tahoma"/>
            <family val="2"/>
          </rPr>
          <t xml:space="preserve">El concepto de indemnización moratoria del artículo 65 del C.S.T.. no opera de pleno derecho, debe ser declarado por un Juez de la República, pues debe probarse la mala fe del empleador, según se ha reiterado en la jurisprudencia de la Corte Suprema de Justicia. Por lo anterior, en principio no debe ser objeto de reclamación en una audiencia administrativa ante el Ministerio de Trabajo. 
No obstante lo anterior, se debe tener en cuenta para efectos del presente ejercicio de liquidación, con el fin de poder determinar la competencia del Consultorio Jurídico en un eventual proceso de judicial. Adicionalmente, los inspectores de trabajo han venido solicitando que se incluya este rubro para efectos de cálculo de acreencias laborales en audiencias de conciliación.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Marcela Del Rosario Roa Soto</author>
    <author>usuario</author>
  </authors>
  <commentList>
    <comment ref="L2" authorId="0" shapeId="0" xr:uid="{00000000-0006-0000-0100-000001000000}">
      <text>
        <r>
          <rPr>
            <b/>
            <sz val="9"/>
            <color indexed="81"/>
            <rFont val="Tahoma"/>
            <family val="2"/>
          </rPr>
          <t xml:space="preserve">Importante: 
</t>
        </r>
        <r>
          <rPr>
            <sz val="9"/>
            <color indexed="81"/>
            <rFont val="Tahoma"/>
            <family val="2"/>
          </rPr>
          <t xml:space="preserve">Para la liquidación del valor de la indemnización por despido sin justa causa se debe tener en cuenta lo siguiente: 
Contratos a término fijo: Valor de los salarios correspondientes al tiempo que faltare para cumplir el plazo estipulado del contrato;
</t>
        </r>
      </text>
    </comment>
    <comment ref="S2" authorId="0" shapeId="0" xr:uid="{00000000-0006-0000-0100-000002000000}">
      <text>
        <r>
          <rPr>
            <b/>
            <sz val="9"/>
            <color indexed="81"/>
            <rFont val="Tahoma"/>
            <family val="2"/>
          </rPr>
          <t xml:space="preserve">
Contratos a término indefinido: 
a) Para trabajadores que devenguen un salario inferior a 10 SM.M.L.V:
1. 30 días de salario por el tiempo de servicios inferior de 1 año o por el primer año.
2. 20 días adicionales de salario por cada año subsiguiente  y proporcionalmente por fracción
b) Para trabajadores que devenguen un salario igual o superior 10 S.M.M.L.V.:
1. 20 días de salario por el tiempo de servicios inferior de 1 año o por el primer año.
2. 15 días adicionales de salario por cada año subsiguiente y proporcionalmente por fracción.
Para los trabajadores que al 27 de diciembre de 2002. tuvieren 10 o más años al servicio continuo del empleador, se les aplicará la tabla de indemnización establecida en los literales b), c) y d) del artículo 6o. de la Ley 50 de 1990, exceptuando el parágrafo transitorio, el cual se aplica únicamente para los trabajadores que tenían 10 o más años el primero de enero de 1991.</t>
        </r>
        <r>
          <rPr>
            <sz val="9"/>
            <color indexed="81"/>
            <rFont val="Tahoma"/>
            <family val="2"/>
          </rPr>
          <t xml:space="preserve">
</t>
        </r>
      </text>
    </comment>
    <comment ref="H5" authorId="1" shapeId="0" xr:uid="{00000000-0006-0000-0100-000003000000}">
      <text>
        <r>
          <rPr>
            <b/>
            <sz val="10"/>
            <color indexed="81"/>
            <rFont val="Tahoma"/>
            <family val="2"/>
          </rPr>
          <t xml:space="preserve">Importante: 
</t>
        </r>
        <r>
          <rPr>
            <sz val="10"/>
            <color indexed="81"/>
            <rFont val="Tahoma"/>
            <family val="2"/>
          </rPr>
          <t xml:space="preserve">Tenga en cuenta que para llevar a cabo una  liquidación acertada de acreencias laborales se debe contar con información relevante y precisa. Por ello es importante realizar una buena entrevista al usuario y obtener al menos los datos mínimos que permitan analizar el caso particular, tales como los tiempos laborados, las características de la jornada de trabajo, las causas de la terminación del vínculo laboral, los pagos parciales que el empleador haya realizado, entre otros.   </t>
        </r>
      </text>
    </comment>
    <comment ref="A7" authorId="0" shapeId="0" xr:uid="{00000000-0006-0000-0100-000004000000}">
      <text>
        <r>
          <rPr>
            <b/>
            <sz val="10"/>
            <color indexed="81"/>
            <rFont val="Tahoma"/>
            <family val="2"/>
          </rPr>
          <t xml:space="preserve">Importante:
</t>
        </r>
        <r>
          <rPr>
            <sz val="10"/>
            <color indexed="81"/>
            <rFont val="Tahoma"/>
            <family val="2"/>
          </rPr>
          <t>El contrato puede ser; a término fijo,  a término indefinido  por obra o labor contratada</t>
        </r>
        <r>
          <rPr>
            <sz val="9"/>
            <color indexed="81"/>
            <rFont val="Tahoma"/>
            <family val="2"/>
          </rPr>
          <t xml:space="preserve">
</t>
        </r>
      </text>
    </comment>
    <comment ref="A9" authorId="0" shapeId="0" xr:uid="{00000000-0006-0000-0100-000005000000}">
      <text>
        <r>
          <rPr>
            <b/>
            <sz val="10"/>
            <color indexed="81"/>
            <rFont val="Tahoma"/>
            <family val="2"/>
          </rPr>
          <t>Importante:</t>
        </r>
        <r>
          <rPr>
            <sz val="10"/>
            <color indexed="81"/>
            <rFont val="Tahoma"/>
            <family val="2"/>
          </rPr>
          <t xml:space="preserve">
La jornada máxima legal es de 8 horas diarias.
En 1998, mediante Sentencia de la Corte Constitucional se determinó que los</t>
        </r>
        <r>
          <rPr>
            <b/>
            <sz val="10"/>
            <color indexed="81"/>
            <rFont val="Tahoma"/>
            <family val="2"/>
          </rPr>
          <t xml:space="preserve"> trabajadores domésticos</t>
        </r>
        <r>
          <rPr>
            <sz val="10"/>
            <color indexed="81"/>
            <rFont val="Tahoma"/>
            <family val="2"/>
          </rPr>
          <t xml:space="preserve"> que residen en la casa del empleador no pueden tener una jornada superior a 10 horas diarias de trabajo. Por ello, tienen derecho al pago de horas extras.</t>
        </r>
      </text>
    </comment>
    <comment ref="Q10" authorId="0" shapeId="0" xr:uid="{00000000-0006-0000-0100-000006000000}">
      <text>
        <r>
          <rPr>
            <b/>
            <sz val="10"/>
            <color indexed="81"/>
            <rFont val="Tahoma"/>
            <family val="2"/>
          </rPr>
          <t>Importante:</t>
        </r>
        <r>
          <rPr>
            <sz val="10"/>
            <color indexed="81"/>
            <rFont val="Tahoma"/>
            <family val="2"/>
          </rPr>
          <t xml:space="preserve">
Resulta de dividir el salario básico entre 30 días del mes, multiplicado por el número de días de mora</t>
        </r>
      </text>
    </comment>
    <comment ref="L12" authorId="0" shapeId="0" xr:uid="{00000000-0006-0000-0100-000007000000}">
      <text>
        <r>
          <rPr>
            <b/>
            <sz val="10"/>
            <color indexed="81"/>
            <rFont val="Tahoma"/>
            <family val="2"/>
          </rPr>
          <t>Importante:</t>
        </r>
        <r>
          <rPr>
            <sz val="10"/>
            <color indexed="81"/>
            <rFont val="Tahoma"/>
            <family val="2"/>
          </rPr>
          <t xml:space="preserve"> 
El concepto de indemnización moratoria del artículo 65 del C.S.T. no opera de pleno derecho, debe ser declarado por un Juez de la República, pues debe probarse la mala fe del empleador, según se ha reiterado en la jurisprudencia de la Corte Suprema de Justicia. Por lo anterior, en principio no debe ser objeto de reclamación en una audiencia administrativa ante el Ministerio de Trabajo. 
No obstante lo anterior, se debe tener en cuenta para efectos del presente ejercicio de liquidación, con el fin de poder determinar la competencia del Consultorio Jurídico en un eventual proceso de judicial. Adicionalmente, los inspectores de trabajo han venido solicitando que se incluya este rubro para efectos de cálculo de acreencias laborales en audiencias de conciliación. </t>
        </r>
        <r>
          <rPr>
            <sz val="9"/>
            <color indexed="81"/>
            <rFont val="Tahoma"/>
            <family val="2"/>
          </rPr>
          <t xml:space="preserve">
</t>
        </r>
      </text>
    </comment>
    <comment ref="H13" authorId="1" shapeId="0" xr:uid="{00000000-0006-0000-0100-000008000000}">
      <text>
        <r>
          <rPr>
            <b/>
            <sz val="10"/>
            <color indexed="81"/>
            <rFont val="Tahoma"/>
            <family val="2"/>
          </rPr>
          <t>Importante:</t>
        </r>
        <r>
          <rPr>
            <sz val="10"/>
            <color indexed="81"/>
            <rFont val="Tahoma"/>
            <family val="2"/>
          </rPr>
          <t xml:space="preserve">
</t>
        </r>
        <r>
          <rPr>
            <b/>
            <sz val="10"/>
            <color indexed="81"/>
            <rFont val="Tahoma"/>
            <family val="2"/>
          </rPr>
          <t>1.</t>
        </r>
        <r>
          <rPr>
            <sz val="10"/>
            <color indexed="81"/>
            <rFont val="Tahoma"/>
            <family val="2"/>
          </rPr>
          <t xml:space="preserve"> Los aspectos establecidos en esta sección se constituyen como elementos salariales y por lo tanto se deben tener en cuenta para determinar el salario base promedio de liquidación.
</t>
        </r>
        <r>
          <rPr>
            <b/>
            <sz val="10"/>
            <color indexed="81"/>
            <rFont val="Tahoma"/>
            <family val="2"/>
          </rPr>
          <t xml:space="preserve">2. </t>
        </r>
        <r>
          <rPr>
            <sz val="10"/>
            <color indexed="81"/>
            <rFont val="Tahoma"/>
            <family val="2"/>
          </rPr>
          <t>Cuando el periodo laborado incluye varios años, se debe realizar el ejercicio de liquidación año por año. Lo anterior teniendo en cuenta que el salario base promedio de liquidación es diferente cada año</t>
        </r>
        <r>
          <rPr>
            <sz val="8"/>
            <color indexed="81"/>
            <rFont val="Tahoma"/>
            <family val="2"/>
          </rPr>
          <t>.</t>
        </r>
      </text>
    </comment>
    <comment ref="A17" authorId="0" shapeId="0" xr:uid="{00000000-0006-0000-0100-000009000000}">
      <text>
        <r>
          <rPr>
            <b/>
            <sz val="10"/>
            <color indexed="81"/>
            <rFont val="Tahoma"/>
            <family val="2"/>
          </rPr>
          <t xml:space="preserve">Importante:
</t>
        </r>
        <r>
          <rPr>
            <sz val="10"/>
            <color indexed="81"/>
            <rFont val="Tahoma"/>
            <family val="2"/>
          </rPr>
          <t>Corresponde al tiempo que se va a liquidar, es decir, al tiempo pendiente de pago</t>
        </r>
      </text>
    </comment>
    <comment ref="I21" authorId="1" shapeId="0" xr:uid="{00000000-0006-0000-0100-00000A000000}">
      <text>
        <r>
          <rPr>
            <b/>
            <sz val="8"/>
            <color indexed="81"/>
            <rFont val="Tahoma"/>
            <family val="2"/>
          </rPr>
          <t xml:space="preserve">Importante: </t>
        </r>
        <r>
          <rPr>
            <sz val="8"/>
            <color indexed="81"/>
            <rFont val="Tahoma"/>
            <family val="2"/>
          </rPr>
          <t xml:space="preserve">
</t>
        </r>
        <r>
          <rPr>
            <sz val="10"/>
            <color indexed="81"/>
            <rFont val="Tahoma"/>
            <family val="2"/>
          </rPr>
          <t>Para calcular otros promedios se deberán tener en cuenta, entre otros aspectos, el valor de comisiones o cualquier bonificación pagada al trabajador que no se constituya como un pago cancelado por mera liberalidad del empleador.</t>
        </r>
      </text>
    </comment>
    <comment ref="Q23" authorId="0" shapeId="0" xr:uid="{00000000-0006-0000-0100-00000B000000}">
      <text>
        <r>
          <rPr>
            <b/>
            <sz val="10"/>
            <color indexed="81"/>
            <rFont val="Tahoma"/>
            <family val="2"/>
          </rPr>
          <t>Importante:</t>
        </r>
        <r>
          <rPr>
            <sz val="10"/>
            <color indexed="81"/>
            <rFont val="Tahoma"/>
            <family val="2"/>
          </rPr>
          <t xml:space="preserve">
Resulta de dividir el salario básico entre 30 días del mes, multiplicado por el número de días de mora</t>
        </r>
      </text>
    </comment>
    <comment ref="A25" authorId="1" shapeId="0" xr:uid="{00000000-0006-0000-0100-00000C000000}">
      <text>
        <r>
          <rPr>
            <b/>
            <sz val="10"/>
            <color indexed="81"/>
            <rFont val="Tahoma"/>
            <family val="2"/>
          </rPr>
          <t xml:space="preserve">Importante: </t>
        </r>
        <r>
          <rPr>
            <sz val="10"/>
            <color indexed="81"/>
            <rFont val="Tahoma"/>
            <family val="2"/>
          </rPr>
          <t xml:space="preserve">
Los salarios a pagar son diferentes al  reajuste salarial. Para determinar si hay lugar a reajuste del salario se toma el salario básico que devengaba el trabajador, para luego establecer si su salario corresponde al que debía devengar de conformidad con su jornada de trabajo y el mínimo legal mensual vigente que fije el Gobierno Nacional.</t>
        </r>
      </text>
    </comment>
    <comment ref="L25" authorId="1" shapeId="0" xr:uid="{00000000-0006-0000-0100-00000D000000}">
      <text>
        <r>
          <rPr>
            <b/>
            <sz val="8"/>
            <color indexed="81"/>
            <rFont val="Tahoma"/>
            <family val="2"/>
          </rPr>
          <t xml:space="preserve">En esta sección se consolidan todas las horas extras y horas con recargo que resultan de la jornada de trabajo. 
Importante:
1. </t>
        </r>
        <r>
          <rPr>
            <sz val="8"/>
            <color indexed="81"/>
            <rFont val="Tahoma"/>
            <family val="2"/>
          </rPr>
          <t xml:space="preserve"> Es necesario establecer la jornada ordinaria para poder determinar lo que constituye jornada extraordinaria y/o trabajo suplementario.
</t>
        </r>
        <r>
          <rPr>
            <b/>
            <sz val="8"/>
            <color indexed="81"/>
            <rFont val="Tahoma"/>
            <family val="2"/>
          </rPr>
          <t xml:space="preserve">
2. </t>
        </r>
        <r>
          <rPr>
            <sz val="8"/>
            <color indexed="81"/>
            <rFont val="Tahoma"/>
            <family val="2"/>
          </rPr>
          <t xml:space="preserve"> Se debe determinar la jornada de descanso (almuerzo, onces, recreación, etc.) ya que estos tiempos  NO hacen parte de la jornada de trabajo y por lo tanto no se computan para efectos de establecer el  trabajo suplementario.
</t>
        </r>
        <r>
          <rPr>
            <b/>
            <sz val="8"/>
            <color indexed="81"/>
            <rFont val="Tahoma"/>
            <family val="2"/>
          </rPr>
          <t>3.</t>
        </r>
        <r>
          <rPr>
            <sz val="8"/>
            <color indexed="81"/>
            <rFont val="Tahoma"/>
            <family val="2"/>
          </rPr>
          <t xml:space="preserve"> La jornada ordinaria corresponde a las primeras ocho horas trabajadas en el día, más la hora de almuerzo. 
</t>
        </r>
        <r>
          <rPr>
            <b/>
            <sz val="8"/>
            <color indexed="81"/>
            <rFont val="Tahoma"/>
            <family val="2"/>
          </rPr>
          <t xml:space="preserve">4. </t>
        </r>
        <r>
          <rPr>
            <sz val="8"/>
            <color indexed="81"/>
            <rFont val="Tahoma"/>
            <family val="2"/>
          </rPr>
          <t xml:space="preserve">Tener en cuenta que para efectos de cálculo de horas extras se utiliza la siguiente formula: 
</t>
        </r>
        <r>
          <rPr>
            <b/>
            <sz val="8"/>
            <color indexed="81"/>
            <rFont val="Tahoma"/>
            <family val="2"/>
          </rPr>
          <t>No. de horas extras X 5 días a la semana X 4,33*</t>
        </r>
        <r>
          <rPr>
            <sz val="8"/>
            <color indexed="81"/>
            <rFont val="Tahoma"/>
            <family val="2"/>
          </rPr>
          <t xml:space="preserve"> 
*Nota: Este valor corresponde a la proporción exacta de semanas que tiene un mes. Cuando un trabajador labore un número de horas distintas en cada semana del mes, entonces este valor será </t>
        </r>
        <r>
          <rPr>
            <b/>
            <sz val="8"/>
            <color indexed="81"/>
            <rFont val="Tahoma"/>
            <family val="2"/>
          </rPr>
          <t>1,025</t>
        </r>
        <r>
          <rPr>
            <sz val="8"/>
            <color indexed="81"/>
            <rFont val="Tahoma"/>
            <family val="2"/>
          </rPr>
          <t xml:space="preserve">, el cual resulta de dividir 4,33 entre 4 semanas.  El resultado que se obtiene de esta fórmula es el resultado promedio de dividir 30 días al mes en 7 días a la semana, lo cual da como resultado el número de semanas al mes. 
Para efectos de computo real se debe aproximarle resultado al número entero, ya que se trabajan horas enteras, no minutos. 
</t>
        </r>
        <r>
          <rPr>
            <b/>
            <sz val="8"/>
            <color indexed="81"/>
            <rFont val="Tahoma"/>
            <family val="2"/>
          </rPr>
          <t>5.</t>
        </r>
        <r>
          <rPr>
            <sz val="8"/>
            <color indexed="81"/>
            <rFont val="Tahoma"/>
            <family val="2"/>
          </rPr>
          <t xml:space="preserve">  En el caso de los dominicales, se debe tener en cuenta si son habituales u ocasionales. </t>
        </r>
      </text>
    </comment>
    <comment ref="J27" authorId="0" shapeId="0" xr:uid="{00000000-0006-0000-0100-00000E000000}">
      <text>
        <r>
          <rPr>
            <b/>
            <sz val="10"/>
            <color indexed="81"/>
            <rFont val="Tahoma"/>
            <family val="2"/>
          </rPr>
          <t xml:space="preserve">Importante:
</t>
        </r>
        <r>
          <rPr>
            <sz val="10"/>
            <color indexed="81"/>
            <rFont val="Tahoma"/>
            <family val="2"/>
          </rPr>
          <t>La formula para obtener la Cesantía es Sueldo promedio por el número de días trabajados sobre 360 días del año.</t>
        </r>
        <r>
          <rPr>
            <sz val="9"/>
            <color indexed="81"/>
            <rFont val="Tahoma"/>
            <family val="2"/>
          </rPr>
          <t xml:space="preserve">
</t>
        </r>
      </text>
    </comment>
    <comment ref="L27" authorId="0" shapeId="0" xr:uid="{00000000-0006-0000-0100-00000F000000}">
      <text>
        <r>
          <rPr>
            <b/>
            <sz val="10"/>
            <color indexed="81"/>
            <rFont val="Tahoma"/>
            <family val="2"/>
          </rPr>
          <t>Importante:</t>
        </r>
        <r>
          <rPr>
            <sz val="10"/>
            <color indexed="81"/>
            <rFont val="Tahoma"/>
            <family val="2"/>
          </rPr>
          <t xml:space="preserve">
Corresponde al salario básico mensual</t>
        </r>
      </text>
    </comment>
    <comment ref="J28" authorId="0" shapeId="0" xr:uid="{00000000-0006-0000-0100-000010000000}">
      <text>
        <r>
          <rPr>
            <b/>
            <sz val="9"/>
            <color indexed="81"/>
            <rFont val="Tahoma"/>
            <family val="2"/>
          </rPr>
          <t xml:space="preserve">Importante:
</t>
        </r>
        <r>
          <rPr>
            <sz val="9"/>
            <color indexed="81"/>
            <rFont val="Tahoma"/>
            <family val="2"/>
          </rPr>
          <t>L</t>
        </r>
        <r>
          <rPr>
            <sz val="10"/>
            <color indexed="81"/>
            <rFont val="Tahoma"/>
            <family val="2"/>
          </rPr>
          <t>a formula para obtener el valor de los intereses a la cesantía es el valor de la cesantía por el 12% sobre 360 por el número de días trabajados.</t>
        </r>
      </text>
    </comment>
    <comment ref="L28" authorId="0" shapeId="0" xr:uid="{00000000-0006-0000-0100-000011000000}">
      <text>
        <r>
          <rPr>
            <b/>
            <sz val="10"/>
            <color indexed="81"/>
            <rFont val="Tahoma"/>
            <family val="2"/>
          </rPr>
          <t xml:space="preserve">Importante:
</t>
        </r>
        <r>
          <rPr>
            <sz val="10"/>
            <color indexed="81"/>
            <rFont val="Tahoma"/>
            <family val="2"/>
          </rPr>
          <t>Corresponde al salario básico mensual dividido entre 30 días que tiene un mes.</t>
        </r>
      </text>
    </comment>
    <comment ref="H29" authorId="0" shapeId="0" xr:uid="{00000000-0006-0000-0100-000012000000}">
      <text>
        <r>
          <rPr>
            <b/>
            <sz val="10"/>
            <color indexed="81"/>
            <rFont val="Tahoma"/>
            <family val="2"/>
          </rPr>
          <t xml:space="preserve">Importante:
</t>
        </r>
        <r>
          <rPr>
            <sz val="10"/>
            <color indexed="81"/>
            <rFont val="Tahoma"/>
            <family val="2"/>
          </rPr>
          <t>La Ley 1788 de 2016 , la cual ratifica el Convenio 189 de la OIT y cumple la recomendación de la Sentencia C-871 de 2014 de la Corte Constitucional, ordena el pago de prima legal de servicios a los trabajadores domésticos, esto es a choferes del servicio familiar, trabajadores por días o trabajadores de fincas, la cual consiste en el pago de 30 días de salario al año, pagaderos 15 días de salario por semestre laborado o proporcional al tiempo trabajado, en junio y diciembre.
Ésta Ley modifica el artículo 306 del Decreto Ley 2663 del 5 de agosto de 1950, Código Sustantivo del Trabajo y  busca una reivindicación sobre la protección laboral de éste sector, que no tenían derecho a ésta prima por no prestar sus servicios a una empresa.
Para el ex viceministro de trabajo Luis Ernesto Gómez, uno de los promotores de esta ley, en respuesta al diario “El Tiempo” la entrada en vigencia de la norma es un punto de partida para demostrar la equidad en el campo laboral. “Se trata de un paso muy importante para generar igualdad entre trabajadores de una empresa y trabajadores en las viviendas. Es una manera de hacer justicia con esas personas que nos hacen la vida más fácil en el hogar; pero sin lugar a dudas queda mucho camino por recorrer porque todavía más de 500.000 trabajadores del hogar en nuestro país no gozan de sus derechos laborales ni de los beneficios de seguridad social”</t>
        </r>
      </text>
    </comment>
    <comment ref="J29" authorId="0" shapeId="0" xr:uid="{00000000-0006-0000-0100-000013000000}">
      <text>
        <r>
          <rPr>
            <b/>
            <sz val="10"/>
            <color indexed="81"/>
            <rFont val="Tahoma"/>
            <family val="2"/>
          </rPr>
          <t xml:space="preserve">Importante:
</t>
        </r>
        <r>
          <rPr>
            <sz val="10"/>
            <color indexed="81"/>
            <rFont val="Tahoma"/>
            <family val="2"/>
          </rPr>
          <t>La prima legal de servicios se cancela en junio y en diciembre, por lo que la formula será sueldo promedio por número de días sobre 180 si se está calculando el semestre o 360 días si se está calculando un tiempo mayor, el año completo o el tiempo no liquidado por el empleador.
Se debe eliminar este concepto cuando se trata de empleados del servicio doméstico hasta el primer semestre de 2016, a partir del segundo semestre de 2016 pagadero en diciembre,  el pago es obligatorio.</t>
        </r>
      </text>
    </comment>
    <comment ref="L29" authorId="0" shapeId="0" xr:uid="{00000000-0006-0000-0100-000014000000}">
      <text>
        <r>
          <rPr>
            <b/>
            <sz val="10"/>
            <color indexed="81"/>
            <rFont val="Tahoma"/>
            <family val="2"/>
          </rPr>
          <t>Importante:</t>
        </r>
        <r>
          <rPr>
            <sz val="10"/>
            <color indexed="81"/>
            <rFont val="Tahoma"/>
            <family val="2"/>
          </rPr>
          <t xml:space="preserve">
Corresponde al salario básico mensual dividido entre 30 días que tiene un mes, dividido entre 8 horas que es la jornada diaria ordinaria.</t>
        </r>
        <r>
          <rPr>
            <sz val="9"/>
            <color indexed="81"/>
            <rFont val="Tahoma"/>
            <family val="2"/>
          </rPr>
          <t xml:space="preserve">
</t>
        </r>
      </text>
    </comment>
    <comment ref="J30" authorId="0" shapeId="0" xr:uid="{00000000-0006-0000-0100-000015000000}">
      <text>
        <r>
          <rPr>
            <b/>
            <sz val="10"/>
            <color indexed="81"/>
            <rFont val="Tahoma"/>
            <family val="2"/>
          </rPr>
          <t>Importante:</t>
        </r>
        <r>
          <rPr>
            <sz val="10"/>
            <color indexed="81"/>
            <rFont val="Tahoma"/>
            <family val="2"/>
          </rPr>
          <t xml:space="preserve">
Ésta prima extralegal se calcula conforme se encuentre establecida por el empleador en algún, documento, contrato, otrosí, pacto
 o convención colectiva.</t>
        </r>
      </text>
    </comment>
    <comment ref="L30" authorId="0" shapeId="0" xr:uid="{00000000-0006-0000-0100-000016000000}">
      <text>
        <r>
          <rPr>
            <b/>
            <sz val="10"/>
            <color indexed="81"/>
            <rFont val="Tahoma"/>
            <family val="2"/>
          </rPr>
          <t xml:space="preserve">Importante:
</t>
        </r>
        <r>
          <rPr>
            <sz val="10"/>
            <color indexed="81"/>
            <rFont val="Tahoma"/>
            <family val="2"/>
          </rPr>
          <t>Corresponde al valor de la hora ordinaria mas el 35%</t>
        </r>
      </text>
    </comment>
    <comment ref="L31" authorId="0" shapeId="0" xr:uid="{00000000-0006-0000-0100-000017000000}">
      <text>
        <r>
          <rPr>
            <b/>
            <sz val="10"/>
            <color indexed="81"/>
            <rFont val="Tahoma"/>
            <family val="2"/>
          </rPr>
          <t xml:space="preserve">Importante:
</t>
        </r>
        <r>
          <rPr>
            <sz val="10"/>
            <color indexed="81"/>
            <rFont val="Tahoma"/>
            <family val="2"/>
          </rPr>
          <t>Corresponde al valor de la hora por 1,25</t>
        </r>
      </text>
    </comment>
    <comment ref="A32" authorId="1" shapeId="0" xr:uid="{00000000-0006-0000-0100-000018000000}">
      <text>
        <r>
          <rPr>
            <b/>
            <sz val="10"/>
            <color indexed="81"/>
            <rFont val="Tahoma"/>
            <family val="2"/>
          </rPr>
          <t xml:space="preserve">Importante: </t>
        </r>
        <r>
          <rPr>
            <sz val="10"/>
            <color indexed="81"/>
            <rFont val="Tahoma"/>
            <family val="2"/>
          </rPr>
          <t xml:space="preserve">
Para la liquidación del valor de la indemnización por despido sin justa causa se debe tener en cuenta lo siguiente: 
Contratos a término fijo:  Valor de los salarios correspondientes al tiempo que faltare para cumplir el plazo estipulado del contrato;
Contratos por obra o labor contratada: Lapso determinado por la duración de la obra o la labor contratada, caso en el cual la indemnización no será inferior a quince (15) días.
Contratos a término indefinido: 
a) Para trabajadores que devenguen un salario inferior a 10 SM.M.L.V:
1. 30 días de salario por el tiempo de servicios inferior de 1 año o por el primer año.
2. 20 días adicionales de salario por cada año subsiguiente  y proporcionalmente por fracción
b) Para trabajadores que devenguen un salario igual o superior 10 S.M.M.L.V.:
1. 20 días de salario por el tiempo de servicios inferior de 1 año o por el primer año.
2. 15 días adicionales de salario por cada año subsiguiente y proporcionalmente por fracción.
Para los trabajadores que al 27 de diciembre de 2002. tuvieren 10 o más años al servicio continuo del empleador, se les aplicará la tabla de indemnización establecida en los literales b), c) y d) del artículo 6o. de la Ley 50 de 1990, exceptuando el parágrafo transitorio, el cual se aplica únicamente para los trabajadores que tenían 10 o más años el primero de enero de 1991.</t>
        </r>
      </text>
    </comment>
    <comment ref="L32" authorId="0" shapeId="0" xr:uid="{00000000-0006-0000-0100-000019000000}">
      <text>
        <r>
          <rPr>
            <b/>
            <sz val="10"/>
            <color indexed="81"/>
            <rFont val="Tahoma"/>
            <family val="2"/>
          </rPr>
          <t>Importante:</t>
        </r>
        <r>
          <rPr>
            <sz val="10"/>
            <color indexed="81"/>
            <rFont val="Tahoma"/>
            <family val="2"/>
          </rPr>
          <t xml:space="preserve">
Corresponde al valor de la hora por 1,75</t>
        </r>
      </text>
    </comment>
    <comment ref="L33" authorId="0" shapeId="0" xr:uid="{00000000-0006-0000-0100-00001A000000}">
      <text>
        <r>
          <rPr>
            <b/>
            <sz val="10"/>
            <color indexed="81"/>
            <rFont val="Tahoma"/>
            <family val="2"/>
          </rPr>
          <t xml:space="preserve">Importante:
</t>
        </r>
        <r>
          <rPr>
            <sz val="10"/>
            <color indexed="81"/>
            <rFont val="Tahoma"/>
            <family val="2"/>
          </rPr>
          <t>Corresponde al valor de la hora por 1,75</t>
        </r>
      </text>
    </comment>
    <comment ref="H34" authorId="0" shapeId="0" xr:uid="{00000000-0006-0000-0100-00001B000000}">
      <text>
        <r>
          <rPr>
            <b/>
            <sz val="10"/>
            <color indexed="81"/>
            <rFont val="Tahoma"/>
            <family val="2"/>
          </rPr>
          <t xml:space="preserve">Importante:
</t>
        </r>
        <r>
          <rPr>
            <sz val="10"/>
            <color indexed="81"/>
            <rFont val="Tahoma"/>
            <family val="2"/>
          </rPr>
          <t>Las vacaciones no son prestaciones sociales</t>
        </r>
      </text>
    </comment>
    <comment ref="J34" authorId="1" shapeId="0" xr:uid="{00000000-0006-0000-0100-00001C000000}">
      <text>
        <r>
          <rPr>
            <b/>
            <sz val="10"/>
            <color indexed="81"/>
            <rFont val="Tahoma"/>
            <family val="2"/>
          </rPr>
          <t xml:space="preserve">Importante: </t>
        </r>
        <r>
          <rPr>
            <sz val="10"/>
            <color indexed="81"/>
            <rFont val="Tahoma"/>
            <family val="2"/>
          </rPr>
          <t xml:space="preserve">
</t>
        </r>
        <r>
          <rPr>
            <b/>
            <sz val="10"/>
            <color indexed="81"/>
            <rFont val="Tahoma"/>
            <family val="2"/>
          </rPr>
          <t>1.</t>
        </r>
        <r>
          <rPr>
            <sz val="10"/>
            <color indexed="81"/>
            <rFont val="Tahoma"/>
            <family val="2"/>
          </rPr>
          <t xml:space="preserve"> Para el cálculo de las vacaciones se debe tomar el último salario básico** 
</t>
        </r>
        <r>
          <rPr>
            <b/>
            <sz val="10"/>
            <color indexed="81"/>
            <rFont val="Tahoma"/>
            <family val="2"/>
          </rPr>
          <t xml:space="preserve">2. </t>
        </r>
        <r>
          <rPr>
            <sz val="10"/>
            <color indexed="81"/>
            <rFont val="Tahoma"/>
            <family val="2"/>
          </rPr>
          <t xml:space="preserve">La formula es valor del salario básico por todo el tiempo laborado o por el tiempo que no haya sido descansado o compensado y se divide entre 720, en razón a que corresponden 15 días de vacaciones por cada año de servicio (720 es un número constante, por lo cual no es susceptible de modificación)
</t>
        </r>
        <r>
          <rPr>
            <b/>
            <sz val="10"/>
            <color indexed="81"/>
            <rFont val="Tahoma"/>
            <family val="2"/>
          </rPr>
          <t>3.</t>
        </r>
        <r>
          <rPr>
            <sz val="10"/>
            <color indexed="81"/>
            <rFont val="Tahoma"/>
            <family val="2"/>
          </rPr>
          <t xml:space="preserve"> Se deben liquidar también días compensatorios cuando el trabajador laboró en forma habitual los domingos (tres o más domingos en el mes calendario) y no disfrutó un día remunerado por cada domingo laborado. En este caso la operación consiste en realizar una regla de tres simple, en la cual se indica que: ¿Si un trabajador laborara todos los domingos del año sin descanso, entonces tendría derecho a 52 días compensatorios, por tanto si trabajó "X" domingos le corresponderán "X" días compensatorios, en relación al número de domingos realmente trabajados.  </t>
        </r>
      </text>
    </comment>
    <comment ref="L34" authorId="0" shapeId="0" xr:uid="{00000000-0006-0000-0100-00001D000000}">
      <text>
        <r>
          <rPr>
            <b/>
            <sz val="10"/>
            <color indexed="81"/>
            <rFont val="Tahoma"/>
            <family val="2"/>
          </rPr>
          <t>Importante:</t>
        </r>
        <r>
          <rPr>
            <sz val="10"/>
            <color indexed="81"/>
            <rFont val="Tahoma"/>
            <family val="2"/>
          </rPr>
          <t xml:space="preserve">
Corresponde al valor de la hora por 2</t>
        </r>
      </text>
    </comment>
    <comment ref="L35" authorId="0" shapeId="0" xr:uid="{00000000-0006-0000-0100-00001E000000}">
      <text>
        <r>
          <rPr>
            <b/>
            <sz val="10"/>
            <color indexed="81"/>
            <rFont val="Tahoma"/>
            <family val="2"/>
          </rPr>
          <t>Importante:</t>
        </r>
        <r>
          <rPr>
            <sz val="10"/>
            <color indexed="81"/>
            <rFont val="Tahoma"/>
            <family val="2"/>
          </rPr>
          <t xml:space="preserve">
Corresponde al valor de la hora por 2,50</t>
        </r>
      </text>
    </comment>
    <comment ref="A37" authorId="1" shapeId="0" xr:uid="{00000000-0006-0000-0100-00001F000000}">
      <text>
        <r>
          <rPr>
            <b/>
            <sz val="10"/>
            <color indexed="81"/>
            <rFont val="Tahoma"/>
            <family val="2"/>
          </rPr>
          <t xml:space="preserve">Importante: 
</t>
        </r>
        <r>
          <rPr>
            <sz val="10"/>
            <color indexed="81"/>
            <rFont val="Tahoma"/>
            <family val="2"/>
          </rPr>
          <t xml:space="preserve">El concepto de indemnización moratoria del artículo 65 del C.S.T.. no opera de pleno derecho, debe ser declarado por un Juez de la República, pues debe probarse la mala fe del empleador, según se ha reiterado en la jurisprudencia de la Corte Suprema de Justicia. Por lo anterior, en principio no debe ser objeto de reclamación en una audiencia administrativa ante el Ministerio de Trabajo. 
No obstante lo anterior, se debe tener en cuenta para efectos del presente ejercicio de liquidación, con el fin de poder determinar la competencia del Consultorio Jurídico en un eventual proceso de judicial. Adicionalmente, los inspectores de trabajo han venido solicitando que se incluya este rubro para efectos de cálculo de acreencias laborales en audiencias de conciliación. </t>
        </r>
      </text>
    </comment>
    <comment ref="H37" authorId="0" shapeId="0" xr:uid="{00000000-0006-0000-0100-000020000000}">
      <text>
        <r>
          <rPr>
            <b/>
            <sz val="10"/>
            <color indexed="81"/>
            <rFont val="Tahoma"/>
            <family val="2"/>
          </rPr>
          <t xml:space="preserve">ARTÍCULO 26 LEY 361 DE 1997: Artículo  26º.- </t>
        </r>
        <r>
          <rPr>
            <sz val="10"/>
            <color indexed="81"/>
            <rFont val="Tahoma"/>
            <family val="2"/>
          </rPr>
          <t xml:space="preserve">
Modificado por el Art. 137, Decreto Nacional 019 de 2012.  En ningún caso la limitación de una persona, podrá ser motivo para obstaculizar una vinculación laboral, a menos que dicha limitación sea claramente demostrada como incompatible e insuperable en el cargo que se va a desempeñar. Así mismo, ninguna persona limitada podrá ser despedida o su contrato terminado por razón de su limitación, salvo que medie autorización de la oficina de Trabajo. 
No obstante, quienes fueren despedidos o su contrato terminado por razón de su limitación, sin el cumplimiento del requisito previsto en el inciso anterior, tendrán derecho a una indemnización equivalente a ciento ochenta días del salario, sin perjuicio de las demás prestaciones e indemnizaciones a que hubiere lugar de acuerdo con el Código Sustantivo del Trabajo y demás normas que lo modifiquen, adicionen, complementen o aclaren.</t>
        </r>
      </text>
    </comment>
    <comment ref="L38" authorId="0" shapeId="0" xr:uid="{00000000-0006-0000-0100-000021000000}">
      <text>
        <r>
          <rPr>
            <b/>
            <sz val="10"/>
            <color indexed="81"/>
            <rFont val="Tahoma"/>
            <family val="2"/>
          </rPr>
          <t>Importante:</t>
        </r>
        <r>
          <rPr>
            <sz val="10"/>
            <color indexed="81"/>
            <rFont val="Tahoma"/>
            <family val="2"/>
          </rPr>
          <t xml:space="preserve">
Salvo estipulación en contrario, la duración del contrato a término fijo se mantiene después de la 4a prorroga que deberá ser igual o superior a un año. 
Un contrato a término fijo puede prorrogarse indefinidamente, sin que con ello se entienda que su modalidad es indefinida.</t>
        </r>
      </text>
    </comment>
    <comment ref="Q38" authorId="0" shapeId="0" xr:uid="{00000000-0006-0000-0100-000022000000}">
      <text>
        <r>
          <rPr>
            <b/>
            <sz val="10"/>
            <color indexed="81"/>
            <rFont val="Tahoma"/>
            <family val="2"/>
          </rPr>
          <t xml:space="preserve">Importante:
</t>
        </r>
        <r>
          <rPr>
            <sz val="10"/>
            <color indexed="81"/>
            <rFont val="Tahoma"/>
            <family val="2"/>
          </rPr>
          <t>En los contratos a término fijo el periodo de prueba es la quinta parte del tiempo estipulado, siempre que no supere 2 meses</t>
        </r>
        <r>
          <rPr>
            <sz val="9"/>
            <color indexed="81"/>
            <rFont val="Tahoma"/>
            <family val="2"/>
          </rPr>
          <t xml:space="preserve">
</t>
        </r>
      </text>
    </comment>
    <comment ref="D39" authorId="0" shapeId="0" xr:uid="{00000000-0006-0000-0100-000023000000}">
      <text>
        <r>
          <rPr>
            <b/>
            <sz val="9"/>
            <color indexed="81"/>
            <rFont val="Tahoma"/>
            <family val="2"/>
          </rPr>
          <t xml:space="preserve">Importante:
</t>
        </r>
        <r>
          <rPr>
            <sz val="9"/>
            <color indexed="81"/>
            <rFont val="Tahoma"/>
            <family val="2"/>
          </rPr>
          <t>Para el cálculo del total de los días de indemnización se computa el lapso comprendido entre la fecha de finalización del vínculo laboral y la fecha en que se espera que el pago no realizado sea efectuado.</t>
        </r>
      </text>
    </comment>
    <comment ref="L40" authorId="0" shapeId="0" xr:uid="{00000000-0006-0000-0100-000024000000}">
      <text>
        <r>
          <rPr>
            <b/>
            <sz val="10"/>
            <color indexed="81"/>
            <rFont val="Tahoma"/>
            <family val="2"/>
          </rPr>
          <t xml:space="preserve">Importante:
</t>
        </r>
        <r>
          <rPr>
            <sz val="10"/>
            <color indexed="81"/>
            <rFont val="Tahoma"/>
            <family val="2"/>
          </rPr>
          <t>En los contratos a término fijo inferiores a 1 año, podrán pactarse 3 prorrogas iguales o inferior. La 4a. Prorroga no podrá ser inferior a 1 año.</t>
        </r>
      </text>
    </comment>
    <comment ref="U46" authorId="0" shapeId="0" xr:uid="{00000000-0006-0000-0100-000025000000}">
      <text>
        <r>
          <rPr>
            <b/>
            <sz val="10"/>
            <color indexed="81"/>
            <rFont val="Tahoma"/>
            <family val="2"/>
          </rPr>
          <t xml:space="preserve">Importante:
</t>
        </r>
        <r>
          <rPr>
            <sz val="10"/>
            <color indexed="81"/>
            <rFont val="Tahoma"/>
            <family val="2"/>
          </rPr>
          <t>Puede pactarse un periodo de prueba diferente siempre que no supere los 2 meses señalados en la Ley para éste tipo de Contratos</t>
        </r>
      </text>
    </comment>
    <comment ref="A48" authorId="1" shapeId="0" xr:uid="{00000000-0006-0000-0100-000026000000}">
      <text>
        <r>
          <rPr>
            <b/>
            <sz val="10"/>
            <color indexed="81"/>
            <rFont val="Tahoma"/>
            <family val="2"/>
          </rPr>
          <t xml:space="preserve">Importante: 
</t>
        </r>
        <r>
          <rPr>
            <sz val="10"/>
            <color indexed="81"/>
            <rFont val="Tahoma"/>
            <family val="2"/>
          </rPr>
          <t xml:space="preserve">El concepto de indemnización moratoria del artículo 65 del C.S.T.. no opera de pleno derecho, debe ser declarado por un Juez de la República, pues debe probarse la mala fe del empleador, según se ha reiterado en la jurisprudencia de la Corte Suprema de Justicia. Por lo anterior, en principio no debe ser objeto de reclamación en una audiencia administrativa ante el Ministerio de Trabajo. 
No obstante lo anterior, se debe tener en cuenta para efectos del presente ejercicio de liquidación, con el fin de poder determinar la competencia del Consultorio Jurídico en un eventual proceso de judicial. Adicionalmente, los inspectores de trabajo han venido solicitando que se incluya este rubro para efectos de cálculo de acreencias laborales en audiencias de conciliación. </t>
        </r>
      </text>
    </comment>
  </commentList>
</comments>
</file>

<file path=xl/sharedStrings.xml><?xml version="1.0" encoding="utf-8"?>
<sst xmlns="http://schemas.openxmlformats.org/spreadsheetml/2006/main" count="452" uniqueCount="176">
  <si>
    <t>NOMBRE DEL TRABAJADOR</t>
  </si>
  <si>
    <t>CARGO DESEMPEÑADO</t>
  </si>
  <si>
    <t>CLASE DE CONTRATO</t>
  </si>
  <si>
    <t>FECHA DE DILIGENCIAMIENTO</t>
  </si>
  <si>
    <t>AUXILIO DE TRANSPORTE</t>
  </si>
  <si>
    <t>SUELDO PROMEDIO</t>
  </si>
  <si>
    <t>LIQUIDACIÓN</t>
  </si>
  <si>
    <t>DÍAS</t>
  </si>
  <si>
    <t>VALOR</t>
  </si>
  <si>
    <t>DEDUCCIONES</t>
  </si>
  <si>
    <t>CESANTÍAS</t>
  </si>
  <si>
    <t xml:space="preserve">APORTES PENSIÓN  </t>
  </si>
  <si>
    <t>INTERESES CESANTÍAS</t>
  </si>
  <si>
    <t xml:space="preserve">APORTES SALUD      </t>
  </si>
  <si>
    <t>PRIMA LEGAL</t>
  </si>
  <si>
    <t>OTROS</t>
  </si>
  <si>
    <t>VACACIONES</t>
  </si>
  <si>
    <t>TOTAL DEDUCCIONES</t>
  </si>
  <si>
    <t>TOTAL</t>
  </si>
  <si>
    <t>TOTAL A PAGAR</t>
  </si>
  <si>
    <t>TOTAL NETO LIQUIDADO</t>
  </si>
  <si>
    <t>SUELDO</t>
  </si>
  <si>
    <t>PRIMA EXTRALEGAL</t>
  </si>
  <si>
    <t>TIEMPO LABORADO EN LA ENTIDAD</t>
  </si>
  <si>
    <t>TIEMPO DE LIQUIDACIÓN</t>
  </si>
  <si>
    <t>SALARIO BÁSICO</t>
  </si>
  <si>
    <t>TIEMPO NETO A LIQUIDAR (DÍAS)</t>
  </si>
  <si>
    <t>DÍAS DE INDEMNIZACIÓN</t>
  </si>
  <si>
    <t>TOTAL INDEMNIZACIÓN</t>
  </si>
  <si>
    <t>FECHA INICIAL</t>
  </si>
  <si>
    <t>FECHA FINAL</t>
  </si>
  <si>
    <t>VR DEDUCCIONES</t>
  </si>
  <si>
    <t>OTROS PROMEDIOS</t>
  </si>
  <si>
    <t>VR. SALARIOS POR PAGAR</t>
  </si>
  <si>
    <t>A FAVOR DE LA EMPRESA</t>
  </si>
  <si>
    <t xml:space="preserve">mes </t>
  </si>
  <si>
    <t>año</t>
  </si>
  <si>
    <t>valor mes</t>
  </si>
  <si>
    <t>valor hora</t>
  </si>
  <si>
    <t>recargo nocturno</t>
  </si>
  <si>
    <t>h. extra dominical diurna</t>
  </si>
  <si>
    <t>h. extra dominical nocturna</t>
  </si>
  <si>
    <t>h. ordinaria dominical</t>
  </si>
  <si>
    <t>PERIODO DE PRUEBA</t>
  </si>
  <si>
    <t>INDEMNIZACIÓN POR NO PAGO ART. 65 C.S.T</t>
  </si>
  <si>
    <t>F. Terminación</t>
  </si>
  <si>
    <t>INDEMNIZACIÓN POR NO PAGO ART. 65</t>
  </si>
  <si>
    <t>INDEMNIZACIÓN DESPIDO SIN JUSTA CAUSA ART. 64</t>
  </si>
  <si>
    <t>PRESTACIONES SOCIALES</t>
  </si>
  <si>
    <t>PRÉSTAMOS</t>
  </si>
  <si>
    <t>VR. P. SOCIALES</t>
  </si>
  <si>
    <t>VR. VACACIONES</t>
  </si>
  <si>
    <t>TRABAJO SUPLEMENTARIO Y RECARGOS</t>
  </si>
  <si>
    <t>F. Calculo</t>
  </si>
  <si>
    <t>DEL</t>
  </si>
  <si>
    <t>HASTA</t>
  </si>
  <si>
    <t>PROPORCIÓN</t>
  </si>
  <si>
    <t>CONTRATOS A TÉRMINO FIJO</t>
  </si>
  <si>
    <t>Etapa Inicial</t>
  </si>
  <si>
    <t>TOTAL TIEMPO DE SERVICIOS</t>
  </si>
  <si>
    <t>INDEMNIZACIÓN POR DESPIDO SIN JUSTA CAUSA ART. 64 C.S.T TERMINO FIJO</t>
  </si>
  <si>
    <t>INDEMNIZACIÓN POR DESPIDO SIN JUSTA CAUSA ART. 64 C.S.T TERMINO INDEFINIDO HASTA 10 SMMLV</t>
  </si>
  <si>
    <t>TABLA</t>
  </si>
  <si>
    <t>CONTRATOS TÉRMINO FIJO</t>
  </si>
  <si>
    <t>DURACIÓN ETAPA INICIAL</t>
  </si>
  <si>
    <t>QUINTA PARTE</t>
  </si>
  <si>
    <t>BASE PROMEDIO DE LIQUIDACIÓN</t>
  </si>
  <si>
    <t>1. Prórroga</t>
  </si>
  <si>
    <t>2. Prórroga</t>
  </si>
  <si>
    <t>3. Prórroga</t>
  </si>
  <si>
    <t>LIQUIDACIÓN DEFINITIVA DE ACREENCIAS LABORALES</t>
  </si>
  <si>
    <t xml:space="preserve">C.C. No. </t>
  </si>
  <si>
    <t>Nombre del empleador:</t>
  </si>
  <si>
    <t>Dirección del empleador:</t>
  </si>
  <si>
    <t>Correo electrónico:</t>
  </si>
  <si>
    <t>Cargo desempeñado:</t>
  </si>
  <si>
    <t>Modalidad del contrato de trabajo:</t>
  </si>
  <si>
    <t>Jornada de trabajo:</t>
  </si>
  <si>
    <t>SI</t>
  </si>
  <si>
    <t>NO</t>
  </si>
  <si>
    <t>SALUD</t>
  </si>
  <si>
    <t>PENSIONES</t>
  </si>
  <si>
    <t>RIESGOS LABORALES</t>
  </si>
  <si>
    <t xml:space="preserve">Motivo de la terminación del contrato de trabajo: </t>
  </si>
  <si>
    <t>FACTORES A TENER EN CUENTA:</t>
  </si>
  <si>
    <t>AÑO 1</t>
  </si>
  <si>
    <t>AÑO 2</t>
  </si>
  <si>
    <t>AÑO 3</t>
  </si>
  <si>
    <t>TOTAL LIQUIDACIÓN A CARGO DEL EMPLEADOR:</t>
  </si>
  <si>
    <t>Asesora Área Laboral</t>
  </si>
  <si>
    <t xml:space="preserve">Aprobado por: </t>
  </si>
  <si>
    <t>Miembro Consultorio Jurídico</t>
  </si>
  <si>
    <t xml:space="preserve">   Elaborado por: </t>
  </si>
  <si>
    <t>Fecha: DD/MM/AA</t>
  </si>
  <si>
    <t xml:space="preserve">1. La presente liquidación fue elaborada por el suscrito, miembro activo del Consultorio Jurídico de la Universidad de Bogotá Jorge Tadeo Lozano, con base en información suministrada directamente por el usuario, la cual no ha sido verificada. </t>
  </si>
  <si>
    <t>2. Se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se tenga por causa del vínculo de trabajo terminado.</t>
  </si>
  <si>
    <r>
      <rPr>
        <b/>
        <sz val="10"/>
        <rFont val="Arial"/>
        <family val="2"/>
      </rPr>
      <t>Constancia:</t>
    </r>
    <r>
      <rPr>
        <sz val="10"/>
        <rFont val="Arial"/>
        <family val="2"/>
      </rPr>
      <t xml:space="preserve"> - Se hace constar expresamente lo siguiente:</t>
    </r>
  </si>
  <si>
    <t xml:space="preserve"> (NOMBRE DEL USUARIO)</t>
  </si>
  <si>
    <t>Marcela del Rosario Roa Soto</t>
  </si>
  <si>
    <t>Contratos término Indefinido</t>
  </si>
  <si>
    <t>2 meses</t>
  </si>
  <si>
    <t>LIQUIDACIÓN DEFINITIVA DEL CONTRATO DE TRABAJO</t>
  </si>
  <si>
    <t>REAJUSTE SALARIAL</t>
  </si>
  <si>
    <t>E.P.: MdRRS</t>
  </si>
  <si>
    <t>Fecha de Inicio:</t>
  </si>
  <si>
    <t xml:space="preserve">Fecha de Terminación: </t>
  </si>
  <si>
    <t xml:space="preserve">Afiliación al Sistema General de Seguridad Social Integral: </t>
  </si>
  <si>
    <t>OTROS PROMEDIOS:</t>
  </si>
  <si>
    <t>AÑO 4</t>
  </si>
  <si>
    <t>AÑO 5</t>
  </si>
  <si>
    <t>¿CUAL?</t>
  </si>
  <si>
    <t xml:space="preserve">TOTAL </t>
  </si>
  <si>
    <t>SALARIO</t>
  </si>
  <si>
    <t>LIQUIDACIÓN DE INDEMNIZACIONES:</t>
  </si>
  <si>
    <t>LIQUIDACIÓN DE PRESTACIONES SOCIALES</t>
  </si>
  <si>
    <t>OTROS CONCEPTOS A RECLAMAR:</t>
  </si>
  <si>
    <t>¿Cuáles?</t>
  </si>
  <si>
    <t>Firma de quien recibe</t>
  </si>
  <si>
    <t>Nombre de quien recibe</t>
  </si>
  <si>
    <t>Fecha:</t>
  </si>
  <si>
    <t>SALARIO BÁSICO:</t>
  </si>
  <si>
    <t>AUXILIO DE TRANSPORTE:</t>
  </si>
  <si>
    <t>INDEMNIZACIÓN POR FUERO MATERNO:</t>
  </si>
  <si>
    <r>
      <t xml:space="preserve">INDEMNIZACIÓN POR DESPIDO SIN JUSTA CAUSA: </t>
    </r>
    <r>
      <rPr>
        <b/>
        <sz val="12"/>
        <rFont val="Arial"/>
        <family val="2"/>
      </rPr>
      <t>ART. 64 C.S.T.</t>
    </r>
  </si>
  <si>
    <t>JORNADA DE TRABAJO</t>
  </si>
  <si>
    <t>APORTES PENSIÓN:</t>
  </si>
  <si>
    <t xml:space="preserve">APORTES SALUD:   </t>
  </si>
  <si>
    <t>PRÉSTAMOS:</t>
  </si>
  <si>
    <t xml:space="preserve">día </t>
  </si>
  <si>
    <t>VR. INDEMNIZACIÓN ART. 64</t>
  </si>
  <si>
    <t>VR. INDEMNIZACIÓN ART. 65</t>
  </si>
  <si>
    <t>TIEMPO LABORADO EN DÍAS</t>
  </si>
  <si>
    <t>valor día</t>
  </si>
  <si>
    <t>h. extra diurna</t>
  </si>
  <si>
    <t>h. extra nocturna</t>
  </si>
  <si>
    <t>MODO DE TERMINACIÓN DEL CONTRATO DE TRAB.</t>
  </si>
  <si>
    <t>No.</t>
  </si>
  <si>
    <t>OPERACIONES:</t>
  </si>
  <si>
    <t>SALARIOS U OTROS CONCEPTOS DEJADOS DE PAGAR</t>
  </si>
  <si>
    <t>OTROS :</t>
  </si>
  <si>
    <t>OTROS:</t>
  </si>
  <si>
    <t xml:space="preserve">     (Nombre del estudiante)</t>
  </si>
  <si>
    <t>Observaciones:</t>
  </si>
  <si>
    <t xml:space="preserve">SALARIO U OTROS PENDIENTE DE PAGAR </t>
  </si>
  <si>
    <t>APORTES PENDIENTES DE PAGO</t>
  </si>
  <si>
    <t>PENSIÓN</t>
  </si>
  <si>
    <t xml:space="preserve">MES </t>
  </si>
  <si>
    <t>AÑO</t>
  </si>
  <si>
    <t>INCREMENTO</t>
  </si>
  <si>
    <t>S.M.M.L.V</t>
  </si>
  <si>
    <t>DESCANSO REMUNERADO</t>
  </si>
  <si>
    <t>SUSPENSIONES</t>
  </si>
  <si>
    <t>DÍA</t>
  </si>
  <si>
    <t>PROMEDIO RECARGOS NOCTURNOS</t>
  </si>
  <si>
    <t>F. Vencimiento E.I O Prorroga</t>
  </si>
  <si>
    <t>INDEMNIZACIÓN POR LEY 361 DE 1997</t>
  </si>
  <si>
    <r>
      <t>INDEMNIZACIÓN POR FALTA DE PAGO DE PRESTACIONES SOCIALES:</t>
    </r>
    <r>
      <rPr>
        <b/>
        <sz val="11"/>
        <rFont val="Arial"/>
        <family val="2"/>
      </rPr>
      <t xml:space="preserve"> ART. 65 C.S.T.</t>
    </r>
  </si>
  <si>
    <t>TOTAL TIEMPO LABORADO</t>
  </si>
  <si>
    <t>DESDE</t>
  </si>
  <si>
    <t xml:space="preserve">      Elaborado por: </t>
  </si>
  <si>
    <t xml:space="preserve">   (Nombre del estudiante)</t>
  </si>
  <si>
    <t xml:space="preserve">      Miembro Consultorio Jurídico</t>
  </si>
  <si>
    <t>INDEMNIZACIÓN LEY 361 DE 1997</t>
  </si>
  <si>
    <t>PROMEDIO HORAS EXTRAS DIURNAS</t>
  </si>
  <si>
    <t>PROMEDIO HORAS EXTRAS NOCTURNAS</t>
  </si>
  <si>
    <t>PROMEDIO HORAS EXTRAS DOMINICALES</t>
  </si>
  <si>
    <t>PROMEDIO DOMINICALES ORDINARIOS</t>
  </si>
  <si>
    <t>Versión: 0.10</t>
  </si>
  <si>
    <t>Emisión: 05-02-19</t>
  </si>
  <si>
    <t>1. DATOS BÁSICOS</t>
  </si>
  <si>
    <t>3. BASE PROMEDIO DE LIQUIDACIÓN</t>
  </si>
  <si>
    <t xml:space="preserve">4. SALARIO U OTROS PENDIENTE DE PAGAR </t>
  </si>
  <si>
    <t>5. PRESTACIONES SOCIALES</t>
  </si>
  <si>
    <t>6. DESCANSO REMUNERADO</t>
  </si>
  <si>
    <t>8. APORTES PENDIENTES DE PAGO</t>
  </si>
  <si>
    <t>9. TOTAL A PAGAR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</si>
</sst>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_(&quot;$&quot;\ * #,##0.00_);_(&quot;$&quot;\ * \(#,##0.00\);_(&quot;$&quot;\ * &quot;-&quot;??_);_(@_)"/>
    <numFmt numFmtId="165" formatCode="&quot;$&quot;#,##0;[Red]\-&quot;$&quot;#,##0"/>
    <numFmt numFmtId="166" formatCode="_-&quot;$&quot;* #,##0_-;\-&quot;$&quot;* #,##0_-;_-&quot;$&quot;* &quot;-&quot;_-;_-@_-"/>
    <numFmt numFmtId="167" formatCode="_ * #,##0.00_ ;_ * \-#,##0.00_ ;_ * &quot;-&quot;??_ ;_ @_ "/>
    <numFmt numFmtId="168" formatCode="_ * #,##0_ ;_ * \-#,##0_ ;_ * &quot;-&quot;??_ ;_ @_ "/>
    <numFmt numFmtId="169" formatCode="d\-mmm\-yyyy"/>
    <numFmt numFmtId="170" formatCode="dd\-mmm\-yyyy"/>
    <numFmt numFmtId="171" formatCode="#,##0.000000"/>
    <numFmt numFmtId="172" formatCode="_(* #,##0_);_(* \(#,##0\);_(* &quot;-&quot;??_);_(@_)"/>
    <numFmt numFmtId="173" formatCode="[$$-240A]\ #,##0"/>
    <numFmt numFmtId="174" formatCode="&quot;$&quot;\ #,##0"/>
    <numFmt numFmtId="175" formatCode="_(&quot;$&quot;\ * #,##0_);_(&quot;$&quot;\ * \(#,##0\);_(&quot;$&quot;\ * &quot;-&quot;??_);_(@_)"/>
  </numFmts>
  <fonts count="24" x14ac:knownFonts="1">
    <font>
      <sz val="10"/>
      <name val="Arial"/>
    </font>
    <font>
      <sz val="10"/>
      <name val="Arial"/>
      <family val="2"/>
    </font>
    <font>
      <sz val="12"/>
      <name val="Arial"/>
      <family val="2"/>
    </font>
    <font>
      <b/>
      <i/>
      <sz val="12"/>
      <name val="Arial"/>
      <family val="2"/>
    </font>
    <font>
      <b/>
      <sz val="16"/>
      <name val="Arial"/>
      <family val="2"/>
    </font>
    <font>
      <b/>
      <sz val="12"/>
      <name val="Arial"/>
      <family val="2"/>
    </font>
    <font>
      <b/>
      <i/>
      <sz val="16"/>
      <name val="Arial"/>
      <family val="2"/>
    </font>
    <font>
      <i/>
      <sz val="12"/>
      <name val="Arial"/>
      <family val="2"/>
    </font>
    <font>
      <sz val="9"/>
      <name val="Arial"/>
      <family val="2"/>
    </font>
    <font>
      <b/>
      <sz val="9"/>
      <name val="Arial"/>
      <family val="2"/>
    </font>
    <font>
      <b/>
      <sz val="10"/>
      <name val="Arial"/>
      <family val="2"/>
    </font>
    <font>
      <sz val="8"/>
      <color indexed="81"/>
      <name val="Tahoma"/>
      <family val="2"/>
    </font>
    <font>
      <b/>
      <sz val="8"/>
      <color indexed="81"/>
      <name val="Tahoma"/>
      <family val="2"/>
    </font>
    <font>
      <b/>
      <sz val="14"/>
      <name val="Arial"/>
      <family val="2"/>
    </font>
    <font>
      <b/>
      <sz val="9"/>
      <color indexed="81"/>
      <name val="Tahoma"/>
      <family val="2"/>
    </font>
    <font>
      <sz val="9"/>
      <color indexed="81"/>
      <name val="Tahoma"/>
      <family val="2"/>
    </font>
    <font>
      <b/>
      <sz val="10"/>
      <color indexed="81"/>
      <name val="Tahoma"/>
      <family val="2"/>
    </font>
    <font>
      <sz val="10"/>
      <color indexed="81"/>
      <name val="Tahoma"/>
      <family val="2"/>
    </font>
    <font>
      <sz val="14"/>
      <name val="Arial"/>
      <family val="2"/>
    </font>
    <font>
      <sz val="14"/>
      <color rgb="FF111111"/>
      <name val="Arial"/>
      <family val="2"/>
    </font>
    <font>
      <b/>
      <u/>
      <sz val="14"/>
      <name val="Arial"/>
      <family val="2"/>
    </font>
    <font>
      <b/>
      <sz val="11"/>
      <name val="Arial"/>
      <family val="2"/>
    </font>
    <font>
      <sz val="11"/>
      <name val="Arial"/>
      <family val="2"/>
    </font>
    <font>
      <sz val="10"/>
      <name val="Arial"/>
      <family val="2"/>
    </font>
  </fonts>
  <fills count="10">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tint="0.39997558519241921"/>
        <bgColor indexed="64"/>
      </patternFill>
    </fill>
    <fill>
      <patternFill patternType="solid">
        <fgColor theme="0"/>
        <bgColor indexed="64"/>
      </patternFill>
    </fill>
    <fill>
      <patternFill patternType="solid">
        <fgColor theme="3" tint="0.79998168889431442"/>
        <bgColor indexed="64"/>
      </patternFill>
    </fill>
    <fill>
      <patternFill patternType="solid">
        <fgColor rgb="FF92D050"/>
        <bgColor indexed="64"/>
      </patternFill>
    </fill>
    <fill>
      <patternFill patternType="solid">
        <fgColor rgb="FF00B0F0"/>
        <bgColor indexed="64"/>
      </patternFill>
    </fill>
  </fills>
  <borders count="28">
    <border>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medium">
        <color auto="1"/>
      </top>
      <bottom style="medium">
        <color auto="1"/>
      </bottom>
      <diagonal/>
    </border>
    <border>
      <left style="medium">
        <color auto="1"/>
      </left>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s>
  <cellStyleXfs count="4">
    <xf numFmtId="0" fontId="0" fillId="0" borderId="0"/>
    <xf numFmtId="167" fontId="1" fillId="0" borderId="0" applyFont="0" applyFill="0" applyBorder="0" applyAlignment="0" applyProtection="0"/>
    <xf numFmtId="166" fontId="1" fillId="0" borderId="0" applyFont="0" applyFill="0" applyBorder="0" applyAlignment="0" applyProtection="0"/>
    <xf numFmtId="164" fontId="23" fillId="0" borderId="0" applyFont="0" applyFill="0" applyBorder="0" applyAlignment="0" applyProtection="0"/>
  </cellStyleXfs>
  <cellXfs count="558">
    <xf numFmtId="0" fontId="0" fillId="0" borderId="0" xfId="0"/>
    <xf numFmtId="0" fontId="2" fillId="0" borderId="0" xfId="0" applyFont="1"/>
    <xf numFmtId="0" fontId="2" fillId="0" borderId="0" xfId="0" applyFont="1" applyBorder="1"/>
    <xf numFmtId="0" fontId="5" fillId="0" borderId="0" xfId="0" applyFont="1"/>
    <xf numFmtId="3" fontId="2" fillId="0" borderId="0" xfId="0" applyNumberFormat="1" applyFont="1"/>
    <xf numFmtId="0" fontId="5" fillId="0" borderId="0" xfId="0" applyFont="1" applyBorder="1"/>
    <xf numFmtId="0" fontId="2" fillId="0" borderId="0" xfId="0" applyFont="1" applyAlignment="1">
      <alignment horizontal="right"/>
    </xf>
    <xf numFmtId="168" fontId="2" fillId="0" borderId="0" xfId="1" applyNumberFormat="1" applyFont="1"/>
    <xf numFmtId="168" fontId="2" fillId="0" borderId="0" xfId="0" applyNumberFormat="1" applyFont="1"/>
    <xf numFmtId="168" fontId="2" fillId="0" borderId="10" xfId="1" applyNumberFormat="1" applyFont="1" applyBorder="1"/>
    <xf numFmtId="168" fontId="2" fillId="0" borderId="0" xfId="1" applyNumberFormat="1" applyFont="1" applyBorder="1"/>
    <xf numFmtId="168" fontId="2" fillId="0" borderId="11" xfId="1" applyNumberFormat="1" applyFont="1" applyBorder="1"/>
    <xf numFmtId="168" fontId="2" fillId="0" borderId="12" xfId="1" applyNumberFormat="1" applyFont="1" applyBorder="1"/>
    <xf numFmtId="168" fontId="2" fillId="0" borderId="13" xfId="1" applyNumberFormat="1" applyFont="1" applyBorder="1"/>
    <xf numFmtId="168" fontId="5" fillId="0" borderId="0" xfId="1" applyNumberFormat="1" applyFont="1" applyBorder="1" applyAlignment="1">
      <alignment horizontal="center"/>
    </xf>
    <xf numFmtId="172" fontId="2" fillId="0" borderId="0" xfId="1" applyNumberFormat="1" applyFont="1" applyBorder="1"/>
    <xf numFmtId="168" fontId="5" fillId="0" borderId="10" xfId="1" applyNumberFormat="1" applyFont="1" applyBorder="1" applyAlignment="1">
      <alignment horizontal="center"/>
    </xf>
    <xf numFmtId="168" fontId="5" fillId="0" borderId="11" xfId="1" applyNumberFormat="1" applyFont="1" applyBorder="1" applyAlignment="1">
      <alignment horizontal="center"/>
    </xf>
    <xf numFmtId="0" fontId="2" fillId="0" borderId="11" xfId="0" applyFont="1" applyBorder="1"/>
    <xf numFmtId="168" fontId="2" fillId="0" borderId="0" xfId="0" applyNumberFormat="1" applyFont="1" applyBorder="1"/>
    <xf numFmtId="0" fontId="2" fillId="0" borderId="13" xfId="0" applyFont="1" applyBorder="1"/>
    <xf numFmtId="168" fontId="2" fillId="0" borderId="11" xfId="1" applyNumberFormat="1" applyFont="1" applyBorder="1" applyAlignment="1">
      <alignment horizontal="center"/>
    </xf>
    <xf numFmtId="168" fontId="5" fillId="0" borderId="0" xfId="1" applyNumberFormat="1" applyFont="1" applyBorder="1" applyAlignment="1">
      <alignment horizontal="center" vertical="center"/>
    </xf>
    <xf numFmtId="168" fontId="5" fillId="0" borderId="10" xfId="1" applyNumberFormat="1" applyFont="1" applyBorder="1" applyAlignment="1">
      <alignment horizontal="center" vertical="center"/>
    </xf>
    <xf numFmtId="0" fontId="2" fillId="0" borderId="0" xfId="0" applyFont="1" applyBorder="1" applyAlignment="1">
      <alignment horizontal="center" vertical="center"/>
    </xf>
    <xf numFmtId="0" fontId="9" fillId="0" borderId="0" xfId="0" applyFont="1" applyBorder="1" applyAlignment="1">
      <alignment horizontal="center" vertical="center"/>
    </xf>
    <xf numFmtId="0" fontId="10" fillId="0" borderId="0" xfId="0" applyFont="1" applyBorder="1" applyAlignment="1">
      <alignment horizontal="center" vertical="center"/>
    </xf>
    <xf numFmtId="0" fontId="10" fillId="0" borderId="11" xfId="0" applyFont="1" applyBorder="1" applyAlignment="1">
      <alignment horizontal="center" vertical="center"/>
    </xf>
    <xf numFmtId="1" fontId="2" fillId="0" borderId="11" xfId="0" applyNumberFormat="1" applyFont="1" applyBorder="1" applyAlignment="1">
      <alignment horizontal="center" vertical="center"/>
    </xf>
    <xf numFmtId="0" fontId="2" fillId="0" borderId="0" xfId="0" applyFont="1" applyProtection="1">
      <protection locked="0"/>
    </xf>
    <xf numFmtId="168" fontId="2" fillId="0" borderId="0" xfId="1" applyNumberFormat="1" applyFont="1" applyBorder="1" applyProtection="1">
      <protection locked="0"/>
    </xf>
    <xf numFmtId="168" fontId="2" fillId="0" borderId="0" xfId="1" applyNumberFormat="1" applyFont="1" applyProtection="1">
      <protection locked="0"/>
    </xf>
    <xf numFmtId="0" fontId="2" fillId="0" borderId="0" xfId="0" applyFont="1" applyBorder="1" applyProtection="1">
      <protection locked="0"/>
    </xf>
    <xf numFmtId="0" fontId="2" fillId="0" borderId="11" xfId="0" applyFont="1" applyBorder="1" applyProtection="1">
      <protection locked="0"/>
    </xf>
    <xf numFmtId="0" fontId="6" fillId="0" borderId="0" xfId="0" applyFont="1" applyAlignment="1" applyProtection="1">
      <alignment horizontal="left" vertical="center"/>
      <protection locked="0"/>
    </xf>
    <xf numFmtId="0" fontId="3" fillId="0" borderId="0" xfId="0" applyFont="1" applyAlignment="1" applyProtection="1">
      <alignment horizontal="left" vertical="center"/>
      <protection locked="0"/>
    </xf>
    <xf numFmtId="168" fontId="2" fillId="0" borderId="10" xfId="1" applyNumberFormat="1" applyFont="1" applyBorder="1" applyProtection="1">
      <protection locked="0"/>
    </xf>
    <xf numFmtId="168" fontId="2" fillId="0" borderId="11" xfId="1" applyNumberFormat="1" applyFont="1" applyBorder="1" applyProtection="1">
      <protection locked="0"/>
    </xf>
    <xf numFmtId="168" fontId="2" fillId="0" borderId="0" xfId="0" applyNumberFormat="1" applyFont="1" applyBorder="1" applyProtection="1">
      <protection locked="0"/>
    </xf>
    <xf numFmtId="3" fontId="7" fillId="0" borderId="3" xfId="0" applyNumberFormat="1" applyFont="1" applyFill="1" applyBorder="1" applyAlignment="1" applyProtection="1">
      <alignment horizontal="center" vertical="center"/>
      <protection locked="0"/>
    </xf>
    <xf numFmtId="168" fontId="2" fillId="0" borderId="13" xfId="1" applyNumberFormat="1" applyFont="1" applyBorder="1" applyProtection="1">
      <protection locked="0"/>
    </xf>
    <xf numFmtId="169" fontId="2" fillId="0" borderId="0" xfId="0" applyNumberFormat="1" applyFont="1" applyBorder="1" applyProtection="1">
      <protection locked="0"/>
    </xf>
    <xf numFmtId="0" fontId="3" fillId="0" borderId="0" xfId="0" applyFont="1" applyProtection="1">
      <protection locked="0"/>
    </xf>
    <xf numFmtId="1" fontId="2" fillId="0" borderId="0" xfId="0" applyNumberFormat="1" applyFont="1" applyProtection="1">
      <protection locked="0"/>
    </xf>
    <xf numFmtId="3" fontId="2" fillId="0" borderId="0" xfId="0" applyNumberFormat="1" applyFont="1" applyProtection="1">
      <protection locked="0"/>
    </xf>
    <xf numFmtId="3" fontId="2" fillId="0" borderId="4" xfId="0" applyNumberFormat="1" applyFont="1" applyBorder="1" applyAlignment="1" applyProtection="1">
      <alignment horizontal="center"/>
      <protection locked="0"/>
    </xf>
    <xf numFmtId="0" fontId="5" fillId="0" borderId="0" xfId="0" applyFont="1" applyProtection="1">
      <protection locked="0"/>
    </xf>
    <xf numFmtId="3" fontId="2" fillId="0" borderId="4" xfId="0" applyNumberFormat="1" applyFont="1" applyBorder="1" applyAlignment="1" applyProtection="1">
      <alignment horizontal="center"/>
    </xf>
    <xf numFmtId="1" fontId="2" fillId="0" borderId="4" xfId="0" applyNumberFormat="1" applyFont="1" applyBorder="1" applyAlignment="1" applyProtection="1">
      <alignment horizontal="center"/>
    </xf>
    <xf numFmtId="168" fontId="5" fillId="2" borderId="4" xfId="0" applyNumberFormat="1" applyFont="1" applyFill="1" applyBorder="1" applyProtection="1"/>
    <xf numFmtId="168" fontId="2" fillId="0" borderId="0" xfId="1" applyNumberFormat="1" applyFont="1" applyBorder="1" applyProtection="1"/>
    <xf numFmtId="168" fontId="2" fillId="0" borderId="13" xfId="1" applyNumberFormat="1" applyFont="1" applyBorder="1" applyProtection="1"/>
    <xf numFmtId="168" fontId="2" fillId="0" borderId="11" xfId="1" applyNumberFormat="1" applyFont="1" applyBorder="1" applyProtection="1"/>
    <xf numFmtId="168" fontId="2" fillId="0" borderId="14" xfId="1" applyNumberFormat="1" applyFont="1" applyBorder="1" applyProtection="1"/>
    <xf numFmtId="168" fontId="2" fillId="0" borderId="10" xfId="1" applyNumberFormat="1" applyFont="1" applyBorder="1" applyProtection="1"/>
    <xf numFmtId="168" fontId="2" fillId="0" borderId="12" xfId="1" applyNumberFormat="1" applyFont="1" applyBorder="1" applyProtection="1"/>
    <xf numFmtId="1" fontId="2" fillId="0" borderId="0" xfId="0" applyNumberFormat="1" applyFont="1" applyBorder="1" applyProtection="1"/>
    <xf numFmtId="0" fontId="2" fillId="0" borderId="0" xfId="0" applyFont="1" applyBorder="1" applyProtection="1"/>
    <xf numFmtId="1" fontId="5" fillId="0" borderId="13" xfId="0" applyNumberFormat="1" applyFont="1" applyBorder="1" applyProtection="1"/>
    <xf numFmtId="168" fontId="2" fillId="0" borderId="0" xfId="1" applyNumberFormat="1" applyFont="1" applyProtection="1"/>
    <xf numFmtId="0" fontId="8" fillId="0" borderId="0" xfId="0" applyFont="1" applyAlignment="1" applyProtection="1">
      <alignment horizontal="left" vertical="justify" wrapText="1"/>
    </xf>
    <xf numFmtId="0" fontId="2" fillId="0" borderId="0" xfId="0" applyFont="1" applyAlignment="1" applyProtection="1">
      <alignment horizontal="centerContinuous"/>
      <protection locked="0"/>
    </xf>
    <xf numFmtId="0" fontId="5" fillId="0" borderId="1" xfId="0" applyFont="1" applyBorder="1" applyProtection="1">
      <protection locked="0"/>
    </xf>
    <xf numFmtId="0" fontId="5" fillId="0" borderId="0" xfId="0" applyFont="1" applyAlignment="1" applyProtection="1">
      <alignment horizontal="center"/>
      <protection locked="0"/>
    </xf>
    <xf numFmtId="0" fontId="2" fillId="0" borderId="4" xfId="0" applyFont="1" applyFill="1" applyBorder="1" applyProtection="1"/>
    <xf numFmtId="0" fontId="2" fillId="0" borderId="4" xfId="0" applyFont="1" applyBorder="1" applyProtection="1"/>
    <xf numFmtId="0" fontId="5" fillId="2" borderId="4" xfId="0" applyFont="1" applyFill="1" applyBorder="1" applyProtection="1"/>
    <xf numFmtId="0" fontId="5" fillId="0" borderId="0" xfId="0" applyFont="1" applyAlignment="1" applyProtection="1">
      <alignment horizontal="centerContinuous"/>
    </xf>
    <xf numFmtId="0" fontId="2" fillId="0" borderId="0" xfId="0" applyFont="1" applyAlignment="1" applyProtection="1">
      <alignment horizontal="centerContinuous"/>
    </xf>
    <xf numFmtId="3" fontId="5" fillId="0" borderId="0" xfId="0" applyNumberFormat="1" applyFont="1" applyBorder="1" applyAlignment="1" applyProtection="1">
      <alignment horizontal="center"/>
    </xf>
    <xf numFmtId="168" fontId="5" fillId="0" borderId="0" xfId="1" applyNumberFormat="1" applyFont="1" applyBorder="1" applyAlignment="1" applyProtection="1">
      <alignment horizontal="center"/>
    </xf>
    <xf numFmtId="168" fontId="5" fillId="0" borderId="11" xfId="1" applyNumberFormat="1" applyFont="1" applyBorder="1" applyAlignment="1" applyProtection="1">
      <alignment horizontal="center"/>
    </xf>
    <xf numFmtId="168" fontId="2" fillId="2" borderId="12" xfId="1" applyNumberFormat="1" applyFont="1" applyFill="1" applyBorder="1" applyProtection="1"/>
    <xf numFmtId="168" fontId="2" fillId="2" borderId="13" xfId="1" applyNumberFormat="1" applyFont="1" applyFill="1" applyBorder="1" applyProtection="1"/>
    <xf numFmtId="168" fontId="5" fillId="0" borderId="10" xfId="1" applyNumberFormat="1" applyFont="1" applyBorder="1" applyAlignment="1" applyProtection="1">
      <alignment horizontal="center"/>
    </xf>
    <xf numFmtId="0" fontId="2" fillId="0" borderId="11" xfId="0" applyFont="1" applyBorder="1" applyProtection="1"/>
    <xf numFmtId="0" fontId="2" fillId="0" borderId="0" xfId="0" applyFont="1" applyBorder="1" applyAlignment="1" applyProtection="1">
      <alignment horizontal="center" vertical="center"/>
    </xf>
    <xf numFmtId="0" fontId="9" fillId="0" borderId="0" xfId="0" applyFont="1" applyBorder="1" applyAlignment="1" applyProtection="1">
      <alignment horizontal="center" vertical="center"/>
    </xf>
    <xf numFmtId="0" fontId="2" fillId="0" borderId="0" xfId="0" applyFont="1" applyAlignment="1" applyProtection="1">
      <alignment horizontal="center" vertical="center"/>
      <protection locked="0"/>
    </xf>
    <xf numFmtId="0" fontId="5" fillId="0" borderId="0" xfId="0" applyFont="1" applyAlignment="1" applyProtection="1">
      <alignment horizontal="left" indent="4"/>
      <protection locked="0"/>
    </xf>
    <xf numFmtId="0" fontId="2" fillId="0" borderId="4" xfId="0" applyFont="1" applyBorder="1" applyAlignment="1" applyProtection="1">
      <alignment horizontal="center" vertical="top" wrapText="1"/>
      <protection locked="0"/>
    </xf>
    <xf numFmtId="0" fontId="5" fillId="0" borderId="0" xfId="0" applyFont="1" applyBorder="1" applyAlignment="1" applyProtection="1">
      <alignment horizontal="center" vertical="center" wrapText="1"/>
    </xf>
    <xf numFmtId="0" fontId="5" fillId="0" borderId="0" xfId="0" applyFont="1" applyBorder="1" applyAlignment="1" applyProtection="1">
      <alignment horizontal="left" vertical="top" wrapText="1"/>
      <protection locked="0"/>
    </xf>
    <xf numFmtId="0" fontId="2" fillId="0" borderId="0" xfId="0" applyFont="1" applyBorder="1" applyAlignment="1" applyProtection="1">
      <alignment vertical="top" wrapText="1"/>
      <protection locked="0"/>
    </xf>
    <xf numFmtId="14" fontId="2" fillId="0" borderId="0" xfId="0" applyNumberFormat="1" applyFont="1" applyBorder="1" applyAlignment="1" applyProtection="1">
      <alignment horizontal="center" vertical="top" wrapText="1"/>
      <protection locked="0"/>
    </xf>
    <xf numFmtId="0" fontId="2" fillId="0" borderId="19" xfId="0" applyFont="1" applyBorder="1" applyAlignment="1" applyProtection="1">
      <alignment horizontal="center" vertical="center"/>
      <protection locked="0"/>
    </xf>
    <xf numFmtId="0" fontId="2" fillId="0" borderId="0" xfId="0" applyFont="1" applyFill="1" applyBorder="1" applyProtection="1">
      <protection locked="0"/>
    </xf>
    <xf numFmtId="0" fontId="2" fillId="0" borderId="4" xfId="0" applyFont="1" applyBorder="1" applyAlignment="1" applyProtection="1">
      <alignment horizontal="justify" vertical="top" wrapText="1"/>
    </xf>
    <xf numFmtId="0" fontId="5" fillId="2" borderId="4" xfId="0" applyFont="1" applyFill="1" applyBorder="1" applyAlignment="1" applyProtection="1">
      <alignment horizontal="center" vertical="center" wrapText="1"/>
    </xf>
    <xf numFmtId="0" fontId="5" fillId="0" borderId="17" xfId="0" applyFont="1" applyBorder="1" applyAlignment="1" applyProtection="1">
      <alignment horizontal="center" vertical="center" wrapText="1"/>
    </xf>
    <xf numFmtId="0" fontId="2" fillId="2" borderId="4" xfId="0" applyFont="1" applyFill="1" applyBorder="1" applyProtection="1"/>
    <xf numFmtId="0" fontId="5" fillId="0" borderId="4" xfId="0" applyFont="1" applyBorder="1" applyAlignment="1" applyProtection="1">
      <alignment horizontal="center" vertical="center" wrapText="1"/>
    </xf>
    <xf numFmtId="0" fontId="5" fillId="0" borderId="0" xfId="0" applyFont="1" applyFill="1" applyBorder="1" applyAlignment="1" applyProtection="1">
      <alignment horizontal="center" vertical="center"/>
    </xf>
    <xf numFmtId="0" fontId="2" fillId="0" borderId="18" xfId="0" applyFont="1" applyBorder="1" applyAlignment="1" applyProtection="1">
      <alignment horizontal="center" vertical="center"/>
      <protection locked="0"/>
    </xf>
    <xf numFmtId="0" fontId="2" fillId="0" borderId="0" xfId="0" applyFont="1" applyProtection="1"/>
    <xf numFmtId="0" fontId="2" fillId="0" borderId="4" xfId="0" applyFont="1" applyBorder="1" applyAlignment="1" applyProtection="1">
      <alignment vertical="top" wrapText="1"/>
    </xf>
    <xf numFmtId="0" fontId="5" fillId="0" borderId="4" xfId="0" applyFont="1" applyBorder="1" applyAlignment="1" applyProtection="1">
      <alignment horizontal="center" vertical="top" wrapText="1"/>
    </xf>
    <xf numFmtId="0" fontId="5" fillId="2" borderId="4" xfId="0" applyFont="1" applyFill="1" applyBorder="1" applyAlignment="1" applyProtection="1">
      <alignment horizontal="center" vertical="top" wrapText="1"/>
    </xf>
    <xf numFmtId="169" fontId="2" fillId="0" borderId="0" xfId="0" applyNumberFormat="1" applyFont="1" applyBorder="1" applyProtection="1"/>
    <xf numFmtId="0" fontId="3" fillId="0" borderId="0" xfId="0" applyFont="1" applyProtection="1"/>
    <xf numFmtId="1" fontId="2" fillId="0" borderId="0" xfId="0" applyNumberFormat="1" applyFont="1" applyProtection="1"/>
    <xf numFmtId="0" fontId="0" fillId="0" borderId="0" xfId="0" applyProtection="1"/>
    <xf numFmtId="3" fontId="2" fillId="0" borderId="0" xfId="0" applyNumberFormat="1" applyFont="1" applyProtection="1"/>
    <xf numFmtId="3" fontId="2" fillId="0" borderId="0" xfId="0" applyNumberFormat="1" applyFont="1" applyFill="1" applyProtection="1"/>
    <xf numFmtId="0" fontId="5" fillId="3" borderId="4" xfId="0" applyFont="1" applyFill="1" applyBorder="1" applyAlignment="1" applyProtection="1">
      <alignment horizontal="center"/>
    </xf>
    <xf numFmtId="0" fontId="5" fillId="2" borderId="2" xfId="0" applyFont="1" applyFill="1" applyBorder="1" applyAlignment="1" applyProtection="1">
      <alignment horizontal="center"/>
    </xf>
    <xf numFmtId="0" fontId="5" fillId="2" borderId="5" xfId="0" applyFont="1" applyFill="1" applyBorder="1" applyAlignment="1" applyProtection="1">
      <alignment horizontal="center"/>
    </xf>
    <xf numFmtId="171" fontId="2" fillId="0" borderId="0" xfId="0" applyNumberFormat="1" applyFont="1" applyProtection="1"/>
    <xf numFmtId="0" fontId="5" fillId="0" borderId="0" xfId="0" applyFont="1" applyBorder="1" applyProtection="1"/>
    <xf numFmtId="0" fontId="5" fillId="0" borderId="0" xfId="0" applyNumberFormat="1" applyFont="1" applyFill="1" applyBorder="1" applyProtection="1"/>
    <xf numFmtId="0" fontId="2" fillId="0" borderId="0" xfId="0" applyNumberFormat="1" applyFont="1" applyFill="1" applyBorder="1" applyProtection="1"/>
    <xf numFmtId="0" fontId="5" fillId="0" borderId="0" xfId="0" applyFont="1" applyProtection="1"/>
    <xf numFmtId="0" fontId="5" fillId="0" borderId="0" xfId="0" applyFont="1" applyAlignment="1" applyProtection="1">
      <alignment horizontal="left"/>
    </xf>
    <xf numFmtId="3" fontId="5" fillId="0" borderId="0" xfId="0" applyNumberFormat="1" applyFont="1" applyBorder="1" applyProtection="1"/>
    <xf numFmtId="0" fontId="5" fillId="0" borderId="0" xfId="0" applyFont="1" applyBorder="1" applyAlignment="1" applyProtection="1">
      <alignment horizontal="left"/>
    </xf>
    <xf numFmtId="0" fontId="5" fillId="0" borderId="1" xfId="0" applyFont="1" applyBorder="1" applyProtection="1"/>
    <xf numFmtId="0" fontId="2" fillId="0" borderId="1" xfId="0" applyFont="1" applyBorder="1" applyProtection="1"/>
    <xf numFmtId="0" fontId="2" fillId="0" borderId="1" xfId="0" applyFont="1" applyBorder="1" applyAlignment="1" applyProtection="1">
      <alignment horizontal="centerContinuous"/>
    </xf>
    <xf numFmtId="0" fontId="2" fillId="0" borderId="0" xfId="0" applyFont="1" applyBorder="1" applyAlignment="1" applyProtection="1">
      <alignment horizontal="centerContinuous"/>
    </xf>
    <xf numFmtId="0" fontId="2" fillId="0" borderId="0" xfId="0" applyFont="1" applyAlignment="1" applyProtection="1">
      <alignment horizontal="right"/>
    </xf>
    <xf numFmtId="0" fontId="2" fillId="0" borderId="4" xfId="0" applyFont="1" applyBorder="1" applyAlignment="1" applyProtection="1">
      <alignment vertical="top"/>
    </xf>
    <xf numFmtId="0" fontId="5" fillId="0" borderId="0" xfId="0" applyFont="1" applyAlignment="1" applyProtection="1">
      <alignment horizontal="left" indent="4"/>
    </xf>
    <xf numFmtId="0" fontId="2" fillId="0" borderId="18" xfId="0" applyFont="1" applyBorder="1" applyAlignment="1" applyProtection="1">
      <alignment horizontal="center" vertical="center"/>
    </xf>
    <xf numFmtId="0" fontId="2" fillId="0" borderId="19" xfId="0" applyFont="1" applyBorder="1" applyAlignment="1" applyProtection="1">
      <alignment horizontal="center" vertical="top" wrapText="1"/>
    </xf>
    <xf numFmtId="174" fontId="2" fillId="0" borderId="4" xfId="0" applyNumberFormat="1" applyFont="1" applyBorder="1" applyAlignment="1" applyProtection="1">
      <alignment horizontal="center" vertical="center"/>
      <protection locked="0"/>
    </xf>
    <xf numFmtId="0" fontId="2" fillId="0" borderId="19" xfId="0" applyFont="1" applyBorder="1" applyAlignment="1" applyProtection="1">
      <alignment horizontal="center" vertical="center"/>
    </xf>
    <xf numFmtId="3" fontId="2" fillId="0" borderId="1" xfId="0" applyNumberFormat="1" applyFont="1" applyBorder="1"/>
    <xf numFmtId="0" fontId="5" fillId="0" borderId="1" xfId="0" applyFont="1" applyBorder="1"/>
    <xf numFmtId="0" fontId="2" fillId="0" borderId="1" xfId="0" applyFont="1" applyBorder="1" applyAlignment="1">
      <alignment horizontal="right"/>
    </xf>
    <xf numFmtId="3" fontId="2" fillId="0" borderId="3" xfId="0" applyNumberFormat="1" applyFont="1" applyBorder="1"/>
    <xf numFmtId="0" fontId="5" fillId="0" borderId="3" xfId="0" applyFont="1" applyBorder="1"/>
    <xf numFmtId="0" fontId="2" fillId="0" borderId="3" xfId="0" applyFont="1" applyBorder="1" applyAlignment="1">
      <alignment horizontal="right"/>
    </xf>
    <xf numFmtId="3" fontId="2" fillId="0" borderId="0" xfId="0" applyNumberFormat="1" applyFont="1" applyBorder="1"/>
    <xf numFmtId="0" fontId="2" fillId="0" borderId="0" xfId="0" applyFont="1" applyBorder="1" applyAlignment="1">
      <alignment horizontal="right"/>
    </xf>
    <xf numFmtId="168" fontId="2" fillId="0" borderId="0" xfId="1" applyNumberFormat="1" applyFont="1" applyBorder="1" applyAlignment="1">
      <alignment horizontal="center"/>
    </xf>
    <xf numFmtId="168" fontId="5" fillId="0" borderId="8" xfId="1" applyNumberFormat="1" applyFont="1" applyBorder="1" applyAlignment="1">
      <alignment horizontal="center" vertical="center"/>
    </xf>
    <xf numFmtId="168" fontId="2" fillId="0" borderId="0" xfId="1" applyNumberFormat="1" applyFont="1" applyBorder="1" applyAlignment="1">
      <alignment horizontal="center" vertical="center"/>
    </xf>
    <xf numFmtId="168" fontId="5" fillId="0" borderId="7" xfId="1" applyNumberFormat="1" applyFont="1" applyBorder="1" applyAlignment="1" applyProtection="1">
      <alignment horizontal="center"/>
    </xf>
    <xf numFmtId="168" fontId="5" fillId="0" borderId="8" xfId="1" applyNumberFormat="1" applyFont="1" applyBorder="1" applyAlignment="1" applyProtection="1">
      <alignment horizontal="center"/>
    </xf>
    <xf numFmtId="168" fontId="5" fillId="0" borderId="9" xfId="1" applyNumberFormat="1" applyFont="1" applyBorder="1" applyAlignment="1" applyProtection="1">
      <alignment horizontal="center"/>
    </xf>
    <xf numFmtId="0" fontId="5" fillId="0" borderId="0" xfId="0" applyFont="1" applyFill="1" applyBorder="1" applyAlignment="1" applyProtection="1">
      <alignment horizontal="center" vertical="center" wrapText="1"/>
    </xf>
    <xf numFmtId="173" fontId="5" fillId="0" borderId="0" xfId="0" applyNumberFormat="1" applyFont="1" applyFill="1" applyBorder="1" applyAlignment="1" applyProtection="1">
      <alignment horizontal="center" vertical="top" wrapText="1"/>
    </xf>
    <xf numFmtId="0" fontId="2" fillId="0" borderId="4" xfId="0" applyFont="1" applyBorder="1" applyAlignment="1" applyProtection="1"/>
    <xf numFmtId="0" fontId="1" fillId="0" borderId="0" xfId="0" applyFont="1" applyBorder="1" applyAlignment="1" applyProtection="1">
      <alignment vertical="top" wrapText="1"/>
    </xf>
    <xf numFmtId="0" fontId="2" fillId="0" borderId="22" xfId="0" applyFont="1" applyBorder="1"/>
    <xf numFmtId="0" fontId="2" fillId="0" borderId="23" xfId="0" applyFont="1" applyBorder="1"/>
    <xf numFmtId="0" fontId="5" fillId="0" borderId="10" xfId="0" applyFont="1" applyBorder="1" applyAlignment="1"/>
    <xf numFmtId="0" fontId="5" fillId="0" borderId="0" xfId="0" applyFont="1" applyBorder="1" applyAlignment="1"/>
    <xf numFmtId="0" fontId="5" fillId="0" borderId="11" xfId="0" applyFont="1" applyBorder="1" applyAlignment="1"/>
    <xf numFmtId="168" fontId="2" fillId="0" borderId="0" xfId="0" applyNumberFormat="1" applyFont="1" applyBorder="1" applyProtection="1"/>
    <xf numFmtId="0" fontId="2" fillId="0" borderId="13" xfId="0" applyFont="1" applyBorder="1" applyProtection="1"/>
    <xf numFmtId="0" fontId="5" fillId="2" borderId="11" xfId="0" applyFont="1" applyFill="1" applyBorder="1" applyAlignment="1">
      <alignment horizontal="center" vertical="center"/>
    </xf>
    <xf numFmtId="168" fontId="2" fillId="0" borderId="7" xfId="1" applyNumberFormat="1" applyFont="1" applyBorder="1" applyAlignment="1">
      <alignment horizontal="center" vertical="center"/>
    </xf>
    <xf numFmtId="168" fontId="2" fillId="0" borderId="8" xfId="1" applyNumberFormat="1"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168" fontId="2" fillId="2" borderId="0" xfId="1" applyNumberFormat="1" applyFont="1" applyFill="1" applyBorder="1" applyAlignment="1">
      <alignment horizontal="center" vertical="center"/>
    </xf>
    <xf numFmtId="0" fontId="2" fillId="0" borderId="11" xfId="0" applyFont="1" applyBorder="1" applyAlignment="1">
      <alignment horizontal="center" vertical="center"/>
    </xf>
    <xf numFmtId="0" fontId="2" fillId="2" borderId="0" xfId="0" applyFont="1" applyFill="1" applyBorder="1" applyAlignment="1">
      <alignment horizontal="center" vertical="center"/>
    </xf>
    <xf numFmtId="168" fontId="2" fillId="0" borderId="12" xfId="1" applyNumberFormat="1" applyFont="1" applyBorder="1" applyAlignment="1">
      <alignment horizontal="center" vertical="center"/>
    </xf>
    <xf numFmtId="168" fontId="2" fillId="0" borderId="13" xfId="1" applyNumberFormat="1"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168" fontId="2" fillId="0" borderId="10" xfId="1" applyNumberFormat="1" applyFont="1" applyBorder="1" applyAlignment="1">
      <alignment horizontal="left" vertical="center"/>
    </xf>
    <xf numFmtId="168" fontId="2" fillId="2" borderId="10" xfId="1" applyNumberFormat="1" applyFont="1" applyFill="1" applyBorder="1" applyAlignment="1">
      <alignment horizontal="left" vertical="center"/>
    </xf>
    <xf numFmtId="168" fontId="5" fillId="0" borderId="0" xfId="1" applyNumberFormat="1" applyFont="1"/>
    <xf numFmtId="168" fontId="5" fillId="2" borderId="14" xfId="1" applyNumberFormat="1" applyFont="1" applyFill="1" applyBorder="1" applyProtection="1"/>
    <xf numFmtId="168" fontId="5" fillId="0" borderId="10" xfId="1" applyNumberFormat="1" applyFont="1" applyBorder="1" applyProtection="1"/>
    <xf numFmtId="172" fontId="2" fillId="0" borderId="0" xfId="1" applyNumberFormat="1" applyFont="1" applyBorder="1" applyProtection="1"/>
    <xf numFmtId="0" fontId="5" fillId="0" borderId="10" xfId="0" applyFont="1" applyBorder="1" applyAlignment="1" applyProtection="1"/>
    <xf numFmtId="0" fontId="5" fillId="0" borderId="0" xfId="0" applyFont="1" applyBorder="1" applyAlignment="1" applyProtection="1"/>
    <xf numFmtId="0" fontId="5" fillId="0" borderId="11" xfId="0" applyFont="1" applyBorder="1" applyAlignment="1" applyProtection="1"/>
    <xf numFmtId="1" fontId="2" fillId="0" borderId="14" xfId="1" applyNumberFormat="1" applyFont="1" applyBorder="1" applyProtection="1"/>
    <xf numFmtId="168" fontId="2" fillId="0" borderId="11" xfId="1" applyNumberFormat="1" applyFont="1" applyBorder="1" applyAlignment="1" applyProtection="1">
      <alignment horizontal="center"/>
    </xf>
    <xf numFmtId="168" fontId="2" fillId="0" borderId="0" xfId="0" applyNumberFormat="1" applyFont="1" applyProtection="1"/>
    <xf numFmtId="168" fontId="2" fillId="0" borderId="7" xfId="1" applyNumberFormat="1" applyFont="1" applyBorder="1" applyAlignment="1" applyProtection="1">
      <alignment horizontal="center" vertical="center"/>
    </xf>
    <xf numFmtId="168" fontId="2" fillId="0" borderId="8" xfId="1" applyNumberFormat="1" applyFont="1" applyBorder="1" applyAlignment="1" applyProtection="1">
      <alignment horizontal="center" vertical="center"/>
    </xf>
    <xf numFmtId="0" fontId="2" fillId="0" borderId="8" xfId="0" applyFont="1" applyBorder="1" applyAlignment="1" applyProtection="1">
      <alignment horizontal="center" vertical="center"/>
    </xf>
    <xf numFmtId="0" fontId="2" fillId="0" borderId="9" xfId="0" applyFont="1" applyBorder="1" applyAlignment="1" applyProtection="1">
      <alignment horizontal="center" vertical="center"/>
    </xf>
    <xf numFmtId="0" fontId="2" fillId="0" borderId="10" xfId="0" applyFont="1" applyBorder="1" applyAlignment="1" applyProtection="1">
      <alignment horizontal="center" vertical="center"/>
    </xf>
    <xf numFmtId="0" fontId="10" fillId="0" borderId="0" xfId="0" applyFont="1" applyBorder="1" applyAlignment="1" applyProtection="1">
      <alignment horizontal="center" vertical="center"/>
    </xf>
    <xf numFmtId="0" fontId="10" fillId="0" borderId="11" xfId="0" applyFont="1" applyBorder="1" applyAlignment="1" applyProtection="1">
      <alignment horizontal="center" vertical="center"/>
    </xf>
    <xf numFmtId="168" fontId="2" fillId="0" borderId="10" xfId="1" applyNumberFormat="1" applyFont="1" applyBorder="1" applyAlignment="1" applyProtection="1">
      <alignment horizontal="left" vertical="center"/>
    </xf>
    <xf numFmtId="168" fontId="2" fillId="2" borderId="0" xfId="1" applyNumberFormat="1" applyFont="1" applyFill="1" applyBorder="1" applyAlignment="1" applyProtection="1">
      <alignment horizontal="center" vertical="center"/>
    </xf>
    <xf numFmtId="1" fontId="2" fillId="0" borderId="0" xfId="0" applyNumberFormat="1" applyFont="1" applyBorder="1" applyAlignment="1" applyProtection="1">
      <alignment horizontal="center" vertical="center"/>
    </xf>
    <xf numFmtId="1" fontId="2" fillId="0" borderId="11" xfId="0" applyNumberFormat="1" applyFont="1" applyBorder="1" applyAlignment="1" applyProtection="1">
      <alignment horizontal="center" vertical="center"/>
    </xf>
    <xf numFmtId="0" fontId="2" fillId="0" borderId="11" xfId="0" applyFont="1" applyBorder="1" applyAlignment="1" applyProtection="1">
      <alignment horizontal="center" vertical="center"/>
    </xf>
    <xf numFmtId="168" fontId="2" fillId="2" borderId="10" xfId="1" applyNumberFormat="1" applyFont="1" applyFill="1" applyBorder="1" applyAlignment="1" applyProtection="1">
      <alignment horizontal="left" vertical="center"/>
    </xf>
    <xf numFmtId="0" fontId="2" fillId="2" borderId="0" xfId="0" applyFont="1" applyFill="1" applyBorder="1" applyAlignment="1" applyProtection="1">
      <alignment horizontal="center" vertical="center"/>
    </xf>
    <xf numFmtId="0" fontId="5" fillId="2" borderId="11" xfId="0" applyFont="1" applyFill="1" applyBorder="1" applyAlignment="1" applyProtection="1">
      <alignment horizontal="center" vertical="center"/>
    </xf>
    <xf numFmtId="168" fontId="2" fillId="0" borderId="12" xfId="1" applyNumberFormat="1" applyFont="1" applyBorder="1" applyAlignment="1" applyProtection="1">
      <alignment horizontal="center" vertical="center"/>
    </xf>
    <xf numFmtId="168" fontId="2" fillId="0" borderId="13" xfId="1" applyNumberFormat="1" applyFont="1" applyBorder="1" applyAlignment="1" applyProtection="1">
      <alignment horizontal="center" vertical="center"/>
    </xf>
    <xf numFmtId="0" fontId="2" fillId="0" borderId="13" xfId="0" applyFont="1" applyBorder="1" applyAlignment="1" applyProtection="1">
      <alignment horizontal="center" vertical="center"/>
    </xf>
    <xf numFmtId="0" fontId="2" fillId="0" borderId="14" xfId="0" applyFont="1" applyBorder="1" applyAlignment="1" applyProtection="1">
      <alignment horizontal="center" vertical="center"/>
    </xf>
    <xf numFmtId="168" fontId="5" fillId="0" borderId="0" xfId="1" applyNumberFormat="1" applyFont="1" applyProtection="1"/>
    <xf numFmtId="0" fontId="2" fillId="0" borderId="22" xfId="0" applyFont="1" applyBorder="1" applyProtection="1"/>
    <xf numFmtId="0" fontId="2" fillId="0" borderId="23" xfId="0" applyFont="1" applyBorder="1" applyProtection="1"/>
    <xf numFmtId="0" fontId="2" fillId="0" borderId="14" xfId="0" applyFont="1" applyBorder="1"/>
    <xf numFmtId="168" fontId="2" fillId="0" borderId="12" xfId="1" applyNumberFormat="1" applyFont="1" applyBorder="1" applyProtection="1">
      <protection locked="0"/>
    </xf>
    <xf numFmtId="0" fontId="2" fillId="0" borderId="13" xfId="0" applyFont="1" applyBorder="1" applyProtection="1">
      <protection locked="0"/>
    </xf>
    <xf numFmtId="0" fontId="2" fillId="0" borderId="14" xfId="0" applyFont="1" applyBorder="1" applyProtection="1">
      <protection locked="0"/>
    </xf>
    <xf numFmtId="168" fontId="2" fillId="0" borderId="7" xfId="1" applyNumberFormat="1" applyFont="1" applyBorder="1" applyProtection="1"/>
    <xf numFmtId="168" fontId="2" fillId="0" borderId="8" xfId="1" applyNumberFormat="1" applyFont="1" applyBorder="1" applyProtection="1"/>
    <xf numFmtId="0" fontId="2" fillId="0" borderId="8" xfId="0" applyFont="1" applyBorder="1" applyProtection="1"/>
    <xf numFmtId="0" fontId="2" fillId="0" borderId="9" xfId="0" applyFont="1" applyBorder="1" applyProtection="1"/>
    <xf numFmtId="168" fontId="2" fillId="6" borderId="0" xfId="1" applyNumberFormat="1" applyFont="1" applyFill="1" applyBorder="1" applyAlignment="1">
      <alignment horizontal="center" vertical="center"/>
    </xf>
    <xf numFmtId="1" fontId="2" fillId="0" borderId="4" xfId="0" applyNumberFormat="1" applyFont="1" applyBorder="1" applyAlignment="1" applyProtection="1">
      <alignment horizontal="center" vertical="center"/>
      <protection locked="0"/>
    </xf>
    <xf numFmtId="0" fontId="5" fillId="3" borderId="2" xfId="0" applyFont="1" applyFill="1" applyBorder="1" applyAlignment="1" applyProtection="1">
      <alignment horizontal="center"/>
    </xf>
    <xf numFmtId="0" fontId="5" fillId="3" borderId="5" xfId="0" applyFont="1" applyFill="1" applyBorder="1" applyAlignment="1" applyProtection="1">
      <alignment horizontal="center"/>
    </xf>
    <xf numFmtId="3" fontId="5" fillId="0" borderId="0" xfId="0" applyNumberFormat="1" applyFont="1" applyBorder="1" applyAlignment="1" applyProtection="1">
      <alignment horizontal="center"/>
    </xf>
    <xf numFmtId="0" fontId="5" fillId="0" borderId="17" xfId="0" applyFont="1" applyBorder="1" applyAlignment="1" applyProtection="1">
      <alignment horizontal="center" vertical="center" wrapText="1"/>
    </xf>
    <xf numFmtId="0" fontId="2" fillId="0" borderId="17" xfId="0" applyFont="1" applyFill="1" applyBorder="1" applyAlignment="1" applyProtection="1">
      <alignment horizontal="left" vertical="top" wrapText="1"/>
    </xf>
    <xf numFmtId="0" fontId="2" fillId="0" borderId="4" xfId="0" applyFont="1" applyBorder="1" applyAlignment="1" applyProtection="1">
      <alignment vertical="top"/>
      <protection locked="0"/>
    </xf>
    <xf numFmtId="49" fontId="2" fillId="0" borderId="0" xfId="0" applyNumberFormat="1" applyFont="1" applyFill="1" applyBorder="1" applyAlignment="1" applyProtection="1">
      <alignment horizontal="justify" vertical="top" wrapText="1"/>
    </xf>
    <xf numFmtId="49" fontId="5" fillId="0" borderId="0" xfId="0" applyNumberFormat="1" applyFont="1" applyFill="1" applyBorder="1" applyAlignment="1" applyProtection="1">
      <alignment horizontal="justify" vertical="top" wrapText="1"/>
    </xf>
    <xf numFmtId="49" fontId="2" fillId="0" borderId="0" xfId="0" applyNumberFormat="1" applyFont="1" applyFill="1" applyBorder="1" applyAlignment="1" applyProtection="1">
      <alignment horizontal="center" vertical="top" wrapText="1"/>
    </xf>
    <xf numFmtId="49" fontId="18" fillId="0" borderId="0" xfId="0" applyNumberFormat="1" applyFont="1" applyFill="1" applyBorder="1" applyAlignment="1" applyProtection="1">
      <alignment horizontal="justify" vertical="top" wrapText="1"/>
    </xf>
    <xf numFmtId="0" fontId="5" fillId="3" borderId="3" xfId="0" applyFont="1" applyFill="1" applyBorder="1" applyAlignment="1" applyProtection="1">
      <alignment horizontal="center"/>
    </xf>
    <xf numFmtId="0" fontId="5" fillId="0" borderId="19" xfId="0" applyFont="1" applyBorder="1" applyAlignment="1" applyProtection="1">
      <alignment horizontal="center" vertical="center"/>
    </xf>
    <xf numFmtId="170" fontId="5" fillId="0" borderId="19" xfId="0" applyNumberFormat="1" applyFont="1" applyBorder="1" applyAlignment="1" applyProtection="1">
      <alignment horizontal="center" vertical="center"/>
      <protection locked="0"/>
    </xf>
    <xf numFmtId="10" fontId="19" fillId="3" borderId="4" xfId="0" applyNumberFormat="1" applyFont="1" applyFill="1" applyBorder="1" applyAlignment="1" applyProtection="1">
      <alignment horizontal="center" vertical="center"/>
    </xf>
    <xf numFmtId="165" fontId="19" fillId="0" borderId="4" xfId="0" applyNumberFormat="1" applyFont="1" applyBorder="1" applyAlignment="1" applyProtection="1">
      <alignment horizontal="center" vertical="center"/>
    </xf>
    <xf numFmtId="0" fontId="19" fillId="7" borderId="4" xfId="0" applyFont="1" applyFill="1" applyBorder="1" applyAlignment="1" applyProtection="1">
      <alignment horizontal="center" vertical="center"/>
    </xf>
    <xf numFmtId="0" fontId="20" fillId="4" borderId="4" xfId="0" applyFont="1" applyFill="1" applyBorder="1" applyAlignment="1" applyProtection="1">
      <alignment horizontal="center" vertical="center" wrapText="1"/>
    </xf>
    <xf numFmtId="166" fontId="2" fillId="0" borderId="4" xfId="2" applyFont="1" applyBorder="1" applyAlignment="1" applyProtection="1">
      <alignment vertical="center"/>
      <protection locked="0"/>
    </xf>
    <xf numFmtId="166" fontId="2" fillId="0" borderId="4" xfId="2" applyFont="1" applyFill="1" applyBorder="1" applyAlignment="1" applyProtection="1">
      <alignment horizontal="center" vertical="center"/>
    </xf>
    <xf numFmtId="166" fontId="2" fillId="0" borderId="4" xfId="2" applyFont="1" applyBorder="1" applyAlignment="1" applyProtection="1">
      <alignment horizontal="center" vertical="center"/>
      <protection locked="0"/>
    </xf>
    <xf numFmtId="166" fontId="2" fillId="0" borderId="4" xfId="2" applyFont="1" applyBorder="1" applyAlignment="1" applyProtection="1">
      <alignment horizontal="center" vertical="center"/>
    </xf>
    <xf numFmtId="0" fontId="2" fillId="0" borderId="4" xfId="0" applyFont="1" applyFill="1" applyBorder="1" applyProtection="1">
      <protection locked="0"/>
    </xf>
    <xf numFmtId="1" fontId="2" fillId="0" borderId="0" xfId="1" applyNumberFormat="1" applyFont="1" applyBorder="1" applyAlignment="1" applyProtection="1">
      <alignment horizontal="center" vertical="center"/>
      <protection locked="0"/>
    </xf>
    <xf numFmtId="1" fontId="2" fillId="0" borderId="13" xfId="1" applyNumberFormat="1" applyFont="1" applyBorder="1" applyAlignment="1" applyProtection="1">
      <alignment horizontal="center" vertical="center"/>
      <protection locked="0"/>
    </xf>
    <xf numFmtId="1" fontId="2" fillId="0" borderId="11" xfId="1" applyNumberFormat="1" applyFont="1" applyBorder="1" applyAlignment="1" applyProtection="1">
      <alignment horizontal="center" vertical="center"/>
    </xf>
    <xf numFmtId="168" fontId="5" fillId="0" borderId="16" xfId="1" applyNumberFormat="1" applyFont="1" applyBorder="1" applyAlignment="1" applyProtection="1">
      <alignment horizontal="center"/>
    </xf>
    <xf numFmtId="168" fontId="5" fillId="0" borderId="15" xfId="1" applyNumberFormat="1" applyFont="1" applyBorder="1" applyAlignment="1" applyProtection="1">
      <alignment horizontal="center"/>
    </xf>
    <xf numFmtId="168" fontId="5" fillId="0" borderId="27" xfId="1" applyNumberFormat="1" applyFont="1" applyBorder="1" applyAlignment="1" applyProtection="1">
      <alignment horizontal="center"/>
    </xf>
    <xf numFmtId="1" fontId="2" fillId="0" borderId="0" xfId="1" applyNumberFormat="1" applyFont="1" applyBorder="1" applyAlignment="1">
      <alignment horizontal="center" vertical="center"/>
    </xf>
    <xf numFmtId="1" fontId="2" fillId="0" borderId="0" xfId="1" applyNumberFormat="1" applyFont="1" applyAlignment="1">
      <alignment horizontal="center" vertical="center"/>
    </xf>
    <xf numFmtId="1" fontId="2" fillId="0" borderId="13" xfId="1" applyNumberFormat="1" applyFont="1" applyBorder="1" applyAlignment="1">
      <alignment horizontal="center" vertical="center"/>
    </xf>
    <xf numFmtId="166" fontId="5" fillId="4" borderId="26" xfId="2" applyFont="1" applyFill="1" applyBorder="1"/>
    <xf numFmtId="0" fontId="2" fillId="0" borderId="0" xfId="0" applyFont="1" applyAlignment="1" applyProtection="1">
      <alignment horizontal="center" vertical="center"/>
    </xf>
    <xf numFmtId="0" fontId="5" fillId="0" borderId="6" xfId="0" applyFont="1" applyBorder="1" applyAlignment="1" applyProtection="1">
      <alignment horizontal="centerContinuous"/>
    </xf>
    <xf numFmtId="0" fontId="5" fillId="0" borderId="0" xfId="0" applyFont="1" applyAlignment="1" applyProtection="1">
      <alignment horizontal="center" vertical="center"/>
      <protection locked="0"/>
    </xf>
    <xf numFmtId="166" fontId="2" fillId="0" borderId="4" xfId="2" applyFont="1" applyBorder="1" applyAlignment="1" applyProtection="1">
      <alignment horizontal="center" vertical="center" wrapText="1"/>
      <protection locked="0"/>
    </xf>
    <xf numFmtId="166" fontId="5" fillId="2" borderId="4" xfId="2" applyFont="1" applyFill="1" applyBorder="1" applyAlignment="1" applyProtection="1">
      <alignment horizontal="center" vertical="top" wrapText="1"/>
    </xf>
    <xf numFmtId="166" fontId="5" fillId="2" borderId="4" xfId="2" applyFont="1" applyFill="1" applyBorder="1" applyAlignment="1" applyProtection="1">
      <alignment horizontal="center" vertical="center" wrapText="1"/>
    </xf>
    <xf numFmtId="166" fontId="5" fillId="2" borderId="4" xfId="2" applyFont="1" applyFill="1" applyBorder="1" applyAlignment="1" applyProtection="1">
      <alignment vertical="center" wrapText="1"/>
    </xf>
    <xf numFmtId="166" fontId="5" fillId="2" borderId="4" xfId="2" applyFont="1" applyFill="1" applyBorder="1" applyAlignment="1" applyProtection="1">
      <alignment vertical="top" wrapText="1"/>
    </xf>
    <xf numFmtId="166" fontId="5" fillId="0" borderId="4" xfId="2" applyFont="1" applyFill="1" applyBorder="1" applyAlignment="1" applyProtection="1">
      <alignment horizontal="center" vertical="center" wrapText="1"/>
      <protection locked="0"/>
    </xf>
    <xf numFmtId="166" fontId="2" fillId="0" borderId="4" xfId="2" applyFont="1" applyFill="1" applyBorder="1" applyAlignment="1" applyProtection="1">
      <alignment horizontal="center" vertical="center" wrapText="1"/>
      <protection locked="0"/>
    </xf>
    <xf numFmtId="166" fontId="2" fillId="0" borderId="17" xfId="2" applyFont="1" applyFill="1" applyBorder="1" applyAlignment="1" applyProtection="1">
      <alignment horizontal="center" vertical="center" wrapText="1"/>
      <protection locked="0"/>
    </xf>
    <xf numFmtId="0" fontId="5" fillId="3" borderId="3" xfId="0" applyFont="1" applyFill="1" applyBorder="1" applyAlignment="1" applyProtection="1">
      <alignment horizontal="center"/>
    </xf>
    <xf numFmtId="0" fontId="20" fillId="0" borderId="0" xfId="0" applyFont="1" applyAlignment="1" applyProtection="1">
      <alignment horizontal="center" vertical="center" wrapText="1"/>
    </xf>
    <xf numFmtId="0" fontId="18" fillId="0" borderId="0" xfId="0" applyFont="1" applyProtection="1"/>
    <xf numFmtId="165" fontId="18" fillId="0" borderId="0" xfId="0" applyNumberFormat="1" applyFont="1" applyAlignment="1" applyProtection="1">
      <alignment horizontal="center" vertical="center"/>
    </xf>
    <xf numFmtId="9" fontId="18" fillId="0" borderId="0" xfId="0" applyNumberFormat="1" applyFont="1" applyProtection="1"/>
    <xf numFmtId="0" fontId="2" fillId="2" borderId="2" xfId="0" applyFont="1" applyFill="1" applyBorder="1" applyProtection="1"/>
    <xf numFmtId="0" fontId="2" fillId="0" borderId="2" xfId="0" applyFont="1" applyBorder="1" applyProtection="1"/>
    <xf numFmtId="0" fontId="5" fillId="2" borderId="2" xfId="0" applyFont="1" applyFill="1" applyBorder="1" applyProtection="1"/>
    <xf numFmtId="0" fontId="21" fillId="0" borderId="2" xfId="0" applyFont="1" applyFill="1" applyBorder="1" applyAlignment="1" applyProtection="1">
      <alignment horizontal="center" vertical="center"/>
      <protection locked="0"/>
    </xf>
    <xf numFmtId="0" fontId="21" fillId="0" borderId="3" xfId="0" applyFont="1" applyFill="1" applyBorder="1" applyAlignment="1" applyProtection="1">
      <alignment horizontal="center" vertical="center"/>
      <protection locked="0"/>
    </xf>
    <xf numFmtId="14" fontId="2" fillId="0" borderId="3" xfId="0" applyNumberFormat="1" applyFont="1" applyFill="1" applyBorder="1" applyAlignment="1" applyProtection="1">
      <protection locked="0"/>
    </xf>
    <xf numFmtId="0" fontId="5" fillId="0" borderId="1" xfId="0" applyFont="1" applyBorder="1" applyAlignment="1" applyProtection="1">
      <alignment horizontal="left"/>
    </xf>
    <xf numFmtId="0" fontId="2" fillId="0" borderId="0" xfId="0" applyFont="1" applyAlignment="1" applyProtection="1">
      <alignment horizontal="left" vertical="center"/>
    </xf>
    <xf numFmtId="0" fontId="2" fillId="0" borderId="2" xfId="0" applyFont="1" applyBorder="1" applyAlignment="1" applyProtection="1">
      <alignment horizontal="left"/>
    </xf>
    <xf numFmtId="0" fontId="2" fillId="0" borderId="5" xfId="0" applyFont="1" applyBorder="1" applyAlignment="1" applyProtection="1">
      <alignment horizontal="left"/>
    </xf>
    <xf numFmtId="0" fontId="2" fillId="0" borderId="4" xfId="0" applyFont="1" applyBorder="1" applyAlignment="1" applyProtection="1">
      <alignment horizontal="left"/>
    </xf>
    <xf numFmtId="0" fontId="5" fillId="0" borderId="0" xfId="0" applyFont="1" applyAlignment="1" applyProtection="1">
      <protection locked="0"/>
    </xf>
    <xf numFmtId="0" fontId="5" fillId="0" borderId="0" xfId="0" applyFont="1" applyBorder="1" applyAlignment="1" applyProtection="1">
      <protection locked="0"/>
    </xf>
    <xf numFmtId="168" fontId="5" fillId="0" borderId="7" xfId="1" applyNumberFormat="1" applyFont="1" applyBorder="1" applyAlignment="1" applyProtection="1">
      <alignment horizontal="center"/>
    </xf>
    <xf numFmtId="168" fontId="5" fillId="0" borderId="8" xfId="1" applyNumberFormat="1" applyFont="1" applyBorder="1" applyAlignment="1" applyProtection="1">
      <alignment horizontal="center"/>
    </xf>
    <xf numFmtId="168" fontId="5" fillId="0" borderId="9" xfId="1" applyNumberFormat="1" applyFont="1" applyBorder="1" applyAlignment="1" applyProtection="1">
      <alignment horizontal="center"/>
    </xf>
    <xf numFmtId="168" fontId="2" fillId="0" borderId="0" xfId="1" applyNumberFormat="1" applyFont="1" applyBorder="1" applyAlignment="1" applyProtection="1">
      <alignment horizontal="center"/>
    </xf>
    <xf numFmtId="0" fontId="5" fillId="3" borderId="2" xfId="0" applyFont="1" applyFill="1" applyBorder="1" applyAlignment="1" applyProtection="1">
      <alignment horizontal="center"/>
    </xf>
    <xf numFmtId="0" fontId="5" fillId="3" borderId="5" xfId="0" applyFont="1" applyFill="1" applyBorder="1" applyAlignment="1" applyProtection="1">
      <alignment horizontal="center"/>
    </xf>
    <xf numFmtId="168" fontId="5" fillId="0" borderId="8" xfId="1" applyNumberFormat="1" applyFont="1" applyBorder="1" applyAlignment="1" applyProtection="1">
      <alignment horizontal="center" vertical="center"/>
    </xf>
    <xf numFmtId="168" fontId="5" fillId="0" borderId="10" xfId="1" applyNumberFormat="1" applyFont="1" applyBorder="1" applyAlignment="1" applyProtection="1">
      <alignment horizontal="center" vertical="center"/>
    </xf>
    <xf numFmtId="168" fontId="5" fillId="0" borderId="0" xfId="1" applyNumberFormat="1" applyFont="1" applyBorder="1" applyAlignment="1" applyProtection="1">
      <alignment horizontal="center" vertical="center"/>
    </xf>
    <xf numFmtId="168" fontId="2" fillId="0" borderId="0" xfId="1" applyNumberFormat="1" applyFont="1" applyBorder="1" applyAlignment="1" applyProtection="1">
      <alignment horizontal="center" vertical="center"/>
    </xf>
    <xf numFmtId="0" fontId="5" fillId="3" borderId="3" xfId="0" applyFont="1" applyFill="1" applyBorder="1" applyAlignment="1" applyProtection="1">
      <alignment horizontal="center"/>
    </xf>
    <xf numFmtId="3" fontId="5" fillId="0" borderId="0" xfId="0" applyNumberFormat="1" applyFont="1" applyBorder="1" applyAlignment="1" applyProtection="1">
      <alignment horizontal="center"/>
    </xf>
    <xf numFmtId="0" fontId="2" fillId="0" borderId="2" xfId="0" applyFont="1" applyBorder="1" applyAlignment="1" applyProtection="1">
      <alignment horizontal="left"/>
    </xf>
    <xf numFmtId="0" fontId="2" fillId="0" borderId="5" xfId="0" applyFont="1" applyBorder="1" applyAlignment="1" applyProtection="1">
      <alignment horizontal="left"/>
    </xf>
    <xf numFmtId="0" fontId="5" fillId="2" borderId="2" xfId="0" applyFont="1" applyFill="1" applyBorder="1" applyAlignment="1" applyProtection="1">
      <alignment horizontal="center"/>
    </xf>
    <xf numFmtId="0" fontId="5" fillId="2" borderId="5" xfId="0" applyFont="1" applyFill="1" applyBorder="1" applyAlignment="1" applyProtection="1">
      <alignment horizontal="center"/>
    </xf>
    <xf numFmtId="166" fontId="2" fillId="0" borderId="2" xfId="2" applyFont="1" applyBorder="1" applyAlignment="1" applyProtection="1">
      <alignment vertical="center"/>
    </xf>
    <xf numFmtId="166" fontId="2" fillId="0" borderId="5" xfId="2" applyFont="1" applyBorder="1" applyAlignment="1" applyProtection="1">
      <alignment vertical="center"/>
    </xf>
    <xf numFmtId="1" fontId="2" fillId="0" borderId="0" xfId="1" applyNumberFormat="1" applyFont="1" applyBorder="1" applyAlignment="1" applyProtection="1">
      <alignment horizontal="center" vertical="center"/>
    </xf>
    <xf numFmtId="1" fontId="2" fillId="0" borderId="0" xfId="1" applyNumberFormat="1" applyFont="1" applyAlignment="1" applyProtection="1">
      <alignment horizontal="center" vertical="center"/>
    </xf>
    <xf numFmtId="1" fontId="2" fillId="0" borderId="13" xfId="1" applyNumberFormat="1" applyFont="1" applyBorder="1" applyAlignment="1" applyProtection="1">
      <alignment horizontal="center" vertical="center"/>
    </xf>
    <xf numFmtId="166" fontId="5" fillId="4" borderId="26" xfId="2" applyFont="1" applyFill="1" applyBorder="1" applyProtection="1"/>
    <xf numFmtId="0" fontId="21" fillId="0" borderId="2" xfId="0" applyFont="1" applyFill="1" applyBorder="1" applyAlignment="1" applyProtection="1">
      <alignment horizontal="center" vertical="center"/>
    </xf>
    <xf numFmtId="14" fontId="2" fillId="0" borderId="3" xfId="0" applyNumberFormat="1" applyFont="1" applyFill="1" applyBorder="1" applyAlignment="1" applyProtection="1"/>
    <xf numFmtId="0" fontId="21" fillId="0" borderId="3" xfId="0" applyFont="1" applyFill="1" applyBorder="1" applyAlignment="1" applyProtection="1">
      <alignment horizontal="center" vertical="center"/>
    </xf>
    <xf numFmtId="170" fontId="5" fillId="0" borderId="19" xfId="0" applyNumberFormat="1" applyFont="1" applyBorder="1" applyAlignment="1" applyProtection="1">
      <alignment horizontal="center" vertical="center"/>
    </xf>
    <xf numFmtId="1" fontId="2" fillId="0" borderId="4" xfId="0" applyNumberFormat="1" applyFont="1" applyBorder="1" applyAlignment="1" applyProtection="1">
      <alignment horizontal="center" vertical="center"/>
    </xf>
    <xf numFmtId="0" fontId="2" fillId="0" borderId="14" xfId="0" applyFont="1" applyBorder="1" applyProtection="1"/>
    <xf numFmtId="168" fontId="2" fillId="6" borderId="0" xfId="1" applyNumberFormat="1" applyFont="1" applyFill="1" applyBorder="1" applyAlignment="1" applyProtection="1">
      <alignment horizontal="center" vertical="center"/>
    </xf>
    <xf numFmtId="0" fontId="5" fillId="0" borderId="0" xfId="0" applyFont="1" applyAlignment="1" applyProtection="1"/>
    <xf numFmtId="0" fontId="2" fillId="0" borderId="2" xfId="0" applyFont="1" applyBorder="1" applyAlignment="1" applyProtection="1">
      <alignment vertical="center" wrapText="1"/>
    </xf>
    <xf numFmtId="0" fontId="3" fillId="0" borderId="0" xfId="0" applyFont="1" applyBorder="1" applyAlignment="1" applyProtection="1">
      <alignment horizontal="left" vertical="top"/>
    </xf>
    <xf numFmtId="0" fontId="4" fillId="0" borderId="0" xfId="0" applyFont="1" applyAlignment="1" applyProtection="1">
      <alignment horizontal="center" vertical="center"/>
    </xf>
    <xf numFmtId="168" fontId="10" fillId="0" borderId="7" xfId="1" applyNumberFormat="1" applyFont="1" applyBorder="1" applyAlignment="1" applyProtection="1">
      <alignment horizontal="center"/>
    </xf>
    <xf numFmtId="168" fontId="10" fillId="0" borderId="8" xfId="1" applyNumberFormat="1" applyFont="1" applyBorder="1" applyAlignment="1" applyProtection="1">
      <alignment horizontal="center"/>
    </xf>
    <xf numFmtId="168" fontId="10" fillId="0" borderId="9" xfId="1" applyNumberFormat="1" applyFont="1" applyBorder="1" applyAlignment="1" applyProtection="1">
      <alignment horizontal="center"/>
    </xf>
    <xf numFmtId="168" fontId="2" fillId="0" borderId="10" xfId="1" applyNumberFormat="1" applyFont="1" applyBorder="1" applyAlignment="1" applyProtection="1">
      <alignment horizontal="center"/>
    </xf>
    <xf numFmtId="168" fontId="2" fillId="0" borderId="0" xfId="1" applyNumberFormat="1" applyFont="1" applyBorder="1" applyAlignment="1" applyProtection="1">
      <alignment horizontal="center"/>
    </xf>
    <xf numFmtId="0" fontId="2" fillId="0" borderId="0" xfId="0" applyFont="1" applyBorder="1" applyAlignment="1" applyProtection="1">
      <alignment horizontal="center"/>
    </xf>
    <xf numFmtId="0" fontId="2" fillId="0" borderId="0" xfId="0" applyFont="1" applyAlignment="1" applyProtection="1">
      <alignment horizontal="center"/>
    </xf>
    <xf numFmtId="0" fontId="3" fillId="0" borderId="0" xfId="0" applyFont="1" applyBorder="1" applyAlignment="1" applyProtection="1">
      <alignment horizontal="left"/>
    </xf>
    <xf numFmtId="0" fontId="7" fillId="0" borderId="3" xfId="0" applyFont="1" applyFill="1" applyBorder="1" applyAlignment="1" applyProtection="1">
      <alignment horizontal="center"/>
    </xf>
    <xf numFmtId="168" fontId="5" fillId="0" borderId="7" xfId="1" applyNumberFormat="1" applyFont="1" applyBorder="1" applyAlignment="1" applyProtection="1">
      <alignment horizontal="center"/>
    </xf>
    <xf numFmtId="168" fontId="5" fillId="0" borderId="8" xfId="1" applyNumberFormat="1" applyFont="1" applyBorder="1" applyAlignment="1" applyProtection="1">
      <alignment horizontal="center"/>
    </xf>
    <xf numFmtId="168" fontId="5" fillId="0" borderId="9" xfId="1" applyNumberFormat="1" applyFont="1" applyBorder="1" applyAlignment="1" applyProtection="1">
      <alignment horizontal="center"/>
    </xf>
    <xf numFmtId="0" fontId="5" fillId="3" borderId="2" xfId="0" applyFont="1" applyFill="1" applyBorder="1" applyAlignment="1" applyProtection="1">
      <alignment horizontal="center" vertical="center"/>
    </xf>
    <xf numFmtId="0" fontId="5" fillId="3" borderId="3" xfId="0" applyFont="1" applyFill="1" applyBorder="1" applyAlignment="1" applyProtection="1">
      <alignment horizontal="center" vertical="center"/>
    </xf>
    <xf numFmtId="0" fontId="5" fillId="3" borderId="5" xfId="0" applyFont="1" applyFill="1" applyBorder="1" applyAlignment="1" applyProtection="1">
      <alignment horizontal="center" vertical="center"/>
    </xf>
    <xf numFmtId="0" fontId="5" fillId="7" borderId="2" xfId="0" applyFont="1" applyFill="1" applyBorder="1" applyAlignment="1" applyProtection="1">
      <alignment horizontal="center" vertical="center"/>
    </xf>
    <xf numFmtId="0" fontId="5" fillId="7" borderId="3" xfId="0" applyFont="1" applyFill="1" applyBorder="1" applyAlignment="1" applyProtection="1">
      <alignment horizontal="center" vertical="center"/>
    </xf>
    <xf numFmtId="0" fontId="5" fillId="7" borderId="5" xfId="0" applyFont="1" applyFill="1" applyBorder="1" applyAlignment="1" applyProtection="1">
      <alignment horizontal="center" vertical="center"/>
    </xf>
    <xf numFmtId="14" fontId="2" fillId="0" borderId="3" xfId="0" applyNumberFormat="1" applyFont="1" applyFill="1" applyBorder="1" applyAlignment="1" applyProtection="1">
      <alignment horizontal="center"/>
    </xf>
    <xf numFmtId="0" fontId="2" fillId="0" borderId="3" xfId="0" applyFont="1" applyFill="1" applyBorder="1" applyAlignment="1" applyProtection="1">
      <alignment horizontal="center"/>
    </xf>
    <xf numFmtId="0" fontId="2" fillId="0" borderId="5" xfId="0" applyFont="1" applyFill="1" applyBorder="1" applyAlignment="1" applyProtection="1">
      <alignment horizontal="center"/>
    </xf>
    <xf numFmtId="0" fontId="5" fillId="0" borderId="16" xfId="0" applyFont="1" applyBorder="1" applyAlignment="1" applyProtection="1">
      <alignment horizontal="center"/>
    </xf>
    <xf numFmtId="0" fontId="5" fillId="0" borderId="15" xfId="0" applyFont="1" applyBorder="1" applyAlignment="1" applyProtection="1">
      <alignment horizontal="center"/>
    </xf>
    <xf numFmtId="0" fontId="5" fillId="7" borderId="2" xfId="0" applyFont="1" applyFill="1" applyBorder="1" applyAlignment="1" applyProtection="1">
      <alignment horizontal="center"/>
    </xf>
    <xf numFmtId="0" fontId="5" fillId="7" borderId="3" xfId="0" applyFont="1" applyFill="1" applyBorder="1" applyAlignment="1" applyProtection="1">
      <alignment horizontal="center"/>
    </xf>
    <xf numFmtId="0" fontId="5" fillId="7" borderId="5" xfId="0" applyFont="1" applyFill="1" applyBorder="1" applyAlignment="1" applyProtection="1">
      <alignment horizontal="center"/>
    </xf>
    <xf numFmtId="0" fontId="2" fillId="0" borderId="2" xfId="0" applyFont="1" applyBorder="1" applyAlignment="1" applyProtection="1">
      <alignment horizontal="center"/>
    </xf>
    <xf numFmtId="0" fontId="2" fillId="0" borderId="3" xfId="0" applyFont="1" applyBorder="1" applyAlignment="1" applyProtection="1">
      <alignment horizontal="center"/>
    </xf>
    <xf numFmtId="0" fontId="2" fillId="0" borderId="5" xfId="0" applyFont="1" applyBorder="1" applyAlignment="1" applyProtection="1">
      <alignment horizontal="center"/>
    </xf>
    <xf numFmtId="166" fontId="2" fillId="0" borderId="2" xfId="2" applyFont="1" applyBorder="1" applyAlignment="1" applyProtection="1">
      <alignment horizontal="center" vertical="center"/>
    </xf>
    <xf numFmtId="166" fontId="2" fillId="0" borderId="5" xfId="2" applyFont="1" applyBorder="1" applyAlignment="1" applyProtection="1">
      <alignment horizontal="center" vertical="center"/>
    </xf>
    <xf numFmtId="3" fontId="5" fillId="2" borderId="2" xfId="0" applyNumberFormat="1" applyFont="1" applyFill="1" applyBorder="1" applyAlignment="1" applyProtection="1">
      <alignment horizontal="center"/>
    </xf>
    <xf numFmtId="3" fontId="5" fillId="2" borderId="3" xfId="0" applyNumberFormat="1" applyFont="1" applyFill="1" applyBorder="1" applyAlignment="1" applyProtection="1">
      <alignment horizontal="center"/>
    </xf>
    <xf numFmtId="3" fontId="5" fillId="2" borderId="5" xfId="0" applyNumberFormat="1" applyFont="1" applyFill="1" applyBorder="1" applyAlignment="1" applyProtection="1">
      <alignment horizontal="center"/>
    </xf>
    <xf numFmtId="0" fontId="2" fillId="0" borderId="2" xfId="0" applyFont="1" applyBorder="1" applyAlignment="1" applyProtection="1">
      <alignment horizontal="left"/>
    </xf>
    <xf numFmtId="0" fontId="2" fillId="0" borderId="3" xfId="0" applyFont="1" applyBorder="1" applyAlignment="1" applyProtection="1">
      <alignment horizontal="left"/>
    </xf>
    <xf numFmtId="0" fontId="2" fillId="0" borderId="5" xfId="0" applyFont="1" applyBorder="1" applyAlignment="1" applyProtection="1">
      <alignment horizontal="left"/>
    </xf>
    <xf numFmtId="1" fontId="2" fillId="0" borderId="2" xfId="0" applyNumberFormat="1" applyFont="1" applyBorder="1" applyAlignment="1" applyProtection="1">
      <alignment horizontal="center" vertical="center"/>
    </xf>
    <xf numFmtId="1" fontId="2" fillId="0" borderId="3" xfId="0" applyNumberFormat="1" applyFont="1" applyBorder="1" applyAlignment="1" applyProtection="1">
      <alignment horizontal="center" vertical="center"/>
    </xf>
    <xf numFmtId="1" fontId="2" fillId="0" borderId="5" xfId="0" applyNumberFormat="1" applyFont="1" applyBorder="1" applyAlignment="1" applyProtection="1">
      <alignment horizontal="center" vertical="center"/>
    </xf>
    <xf numFmtId="3" fontId="5" fillId="2" borderId="2" xfId="0" applyNumberFormat="1" applyFont="1" applyFill="1" applyBorder="1" applyAlignment="1" applyProtection="1">
      <alignment horizontal="center" vertical="center"/>
    </xf>
    <xf numFmtId="3" fontId="5" fillId="2" borderId="3" xfId="0" applyNumberFormat="1" applyFont="1" applyFill="1" applyBorder="1" applyAlignment="1" applyProtection="1">
      <alignment horizontal="center" vertical="center"/>
    </xf>
    <xf numFmtId="3" fontId="5" fillId="2" borderId="5" xfId="0" applyNumberFormat="1" applyFont="1" applyFill="1" applyBorder="1" applyAlignment="1" applyProtection="1">
      <alignment horizontal="center" vertical="center"/>
    </xf>
    <xf numFmtId="166" fontId="5" fillId="2" borderId="2" xfId="2" applyFont="1" applyFill="1" applyBorder="1" applyAlignment="1" applyProtection="1">
      <alignment horizontal="center" vertical="center"/>
    </xf>
    <xf numFmtId="166" fontId="5" fillId="2" borderId="5" xfId="2" applyFont="1" applyFill="1" applyBorder="1" applyAlignment="1" applyProtection="1">
      <alignment horizontal="center" vertical="center"/>
    </xf>
    <xf numFmtId="168" fontId="5" fillId="0" borderId="7" xfId="1" applyNumberFormat="1" applyFont="1" applyBorder="1" applyAlignment="1" applyProtection="1">
      <alignment horizontal="center" vertical="center"/>
    </xf>
    <xf numFmtId="168" fontId="5" fillId="0" borderId="8" xfId="1" applyNumberFormat="1" applyFont="1" applyBorder="1" applyAlignment="1" applyProtection="1">
      <alignment horizontal="center" vertical="center"/>
    </xf>
    <xf numFmtId="168" fontId="5" fillId="0" borderId="9" xfId="1" applyNumberFormat="1" applyFont="1" applyBorder="1" applyAlignment="1" applyProtection="1">
      <alignment horizontal="center" vertical="center"/>
    </xf>
    <xf numFmtId="175" fontId="2" fillId="0" borderId="2" xfId="3" applyNumberFormat="1" applyFont="1" applyBorder="1" applyAlignment="1" applyProtection="1">
      <alignment horizontal="center"/>
    </xf>
    <xf numFmtId="175" fontId="2" fillId="0" borderId="3" xfId="3" applyNumberFormat="1" applyFont="1" applyBorder="1" applyAlignment="1" applyProtection="1">
      <alignment horizontal="center"/>
    </xf>
    <xf numFmtId="175" fontId="2" fillId="0" borderId="5" xfId="3" applyNumberFormat="1" applyFont="1" applyBorder="1" applyAlignment="1" applyProtection="1">
      <alignment horizontal="center"/>
    </xf>
    <xf numFmtId="0" fontId="5" fillId="4" borderId="2" xfId="0" applyFont="1" applyFill="1" applyBorder="1" applyAlignment="1" applyProtection="1">
      <alignment horizontal="center"/>
    </xf>
    <xf numFmtId="0" fontId="5" fillId="4" borderId="3" xfId="0" applyFont="1" applyFill="1" applyBorder="1" applyAlignment="1" applyProtection="1">
      <alignment horizontal="center"/>
    </xf>
    <xf numFmtId="0" fontId="5" fillId="4" borderId="5" xfId="0" applyFont="1" applyFill="1" applyBorder="1" applyAlignment="1" applyProtection="1">
      <alignment horizontal="center"/>
    </xf>
    <xf numFmtId="0" fontId="5" fillId="4" borderId="4" xfId="0" applyFont="1" applyFill="1" applyBorder="1" applyAlignment="1" applyProtection="1">
      <alignment horizontal="center"/>
    </xf>
    <xf numFmtId="168" fontId="5" fillId="0" borderId="10" xfId="1" applyNumberFormat="1" applyFont="1" applyBorder="1" applyAlignment="1" applyProtection="1">
      <alignment horizontal="center" vertical="center"/>
    </xf>
    <xf numFmtId="168" fontId="5" fillId="0" borderId="0" xfId="1" applyNumberFormat="1" applyFont="1" applyBorder="1" applyAlignment="1" applyProtection="1">
      <alignment horizontal="center" vertical="center"/>
    </xf>
    <xf numFmtId="168" fontId="5" fillId="0" borderId="11" xfId="1" applyNumberFormat="1" applyFont="1" applyBorder="1" applyAlignment="1" applyProtection="1">
      <alignment horizontal="center" vertical="center"/>
    </xf>
    <xf numFmtId="0" fontId="5" fillId="2" borderId="2" xfId="0" applyFont="1" applyFill="1" applyBorder="1" applyAlignment="1" applyProtection="1">
      <alignment horizontal="center"/>
    </xf>
    <xf numFmtId="0" fontId="5" fillId="2" borderId="3" xfId="0" applyFont="1" applyFill="1" applyBorder="1" applyAlignment="1" applyProtection="1">
      <alignment horizontal="center"/>
    </xf>
    <xf numFmtId="0" fontId="5" fillId="2" borderId="5" xfId="0" applyFont="1" applyFill="1" applyBorder="1" applyAlignment="1" applyProtection="1">
      <alignment horizontal="center"/>
    </xf>
    <xf numFmtId="166" fontId="5" fillId="2" borderId="2" xfId="2" applyFont="1" applyFill="1" applyBorder="1" applyAlignment="1" applyProtection="1">
      <alignment horizontal="center"/>
    </xf>
    <xf numFmtId="166" fontId="5" fillId="2" borderId="3" xfId="2" applyFont="1" applyFill="1" applyBorder="1" applyAlignment="1" applyProtection="1">
      <alignment horizontal="center"/>
    </xf>
    <xf numFmtId="166" fontId="5" fillId="2" borderId="5" xfId="2" applyFont="1" applyFill="1" applyBorder="1" applyAlignment="1" applyProtection="1">
      <alignment horizontal="center"/>
    </xf>
    <xf numFmtId="0" fontId="10" fillId="4" borderId="2" xfId="0" applyFont="1" applyFill="1" applyBorder="1" applyAlignment="1" applyProtection="1">
      <alignment horizontal="center"/>
    </xf>
    <xf numFmtId="0" fontId="10" fillId="4" borderId="3" xfId="0" applyFont="1" applyFill="1" applyBorder="1" applyAlignment="1" applyProtection="1">
      <alignment horizontal="center"/>
    </xf>
    <xf numFmtId="0" fontId="10" fillId="4" borderId="5" xfId="0" applyFont="1" applyFill="1" applyBorder="1" applyAlignment="1" applyProtection="1">
      <alignment horizontal="center"/>
    </xf>
    <xf numFmtId="3" fontId="2" fillId="0" borderId="2" xfId="0" applyNumberFormat="1" applyFont="1" applyBorder="1" applyAlignment="1" applyProtection="1">
      <alignment horizontal="center"/>
    </xf>
    <xf numFmtId="3" fontId="2" fillId="0" borderId="3" xfId="0" applyNumberFormat="1" applyFont="1" applyBorder="1" applyAlignment="1" applyProtection="1">
      <alignment horizontal="center"/>
    </xf>
    <xf numFmtId="3" fontId="2" fillId="0" borderId="5" xfId="0" applyNumberFormat="1" applyFont="1" applyBorder="1" applyAlignment="1" applyProtection="1">
      <alignment horizontal="center"/>
    </xf>
    <xf numFmtId="168" fontId="2" fillId="0" borderId="10" xfId="1" applyNumberFormat="1" applyFont="1" applyBorder="1" applyAlignment="1" applyProtection="1">
      <alignment horizontal="center" vertical="center"/>
    </xf>
    <xf numFmtId="168" fontId="2" fillId="0" borderId="0" xfId="1" applyNumberFormat="1" applyFont="1" applyBorder="1" applyAlignment="1" applyProtection="1">
      <alignment horizontal="center" vertical="center"/>
    </xf>
    <xf numFmtId="168" fontId="2" fillId="0" borderId="11" xfId="1" applyNumberFormat="1" applyFont="1" applyBorder="1" applyAlignment="1" applyProtection="1">
      <alignment horizontal="center" vertical="center"/>
    </xf>
    <xf numFmtId="1" fontId="2" fillId="0" borderId="2" xfId="0" applyNumberFormat="1" applyFont="1" applyBorder="1" applyAlignment="1" applyProtection="1">
      <alignment horizontal="center"/>
    </xf>
    <xf numFmtId="166" fontId="5" fillId="2" borderId="3" xfId="2" applyFont="1" applyFill="1" applyBorder="1" applyAlignment="1" applyProtection="1">
      <alignment vertical="center"/>
    </xf>
    <xf numFmtId="166" fontId="5" fillId="2" borderId="5" xfId="2" applyFont="1" applyFill="1" applyBorder="1" applyAlignment="1" applyProtection="1">
      <alignment vertical="center"/>
    </xf>
    <xf numFmtId="166" fontId="2" fillId="0" borderId="2" xfId="2" applyFont="1" applyBorder="1" applyAlignment="1" applyProtection="1">
      <alignment horizontal="center"/>
    </xf>
    <xf numFmtId="166" fontId="2" fillId="0" borderId="3" xfId="2" applyFont="1" applyBorder="1" applyAlignment="1" applyProtection="1">
      <alignment horizontal="center"/>
    </xf>
    <xf numFmtId="166" fontId="2" fillId="0" borderId="5" xfId="2" applyFont="1" applyBorder="1" applyAlignment="1" applyProtection="1">
      <alignment horizontal="center"/>
    </xf>
    <xf numFmtId="0" fontId="1" fillId="0" borderId="20" xfId="0" applyFont="1" applyBorder="1" applyAlignment="1" applyProtection="1">
      <alignment horizontal="left" vertical="top"/>
    </xf>
    <xf numFmtId="0" fontId="1" fillId="0" borderId="6" xfId="0" applyFont="1" applyBorder="1" applyAlignment="1" applyProtection="1">
      <alignment horizontal="left" vertical="top"/>
    </xf>
    <xf numFmtId="0" fontId="1" fillId="0" borderId="21" xfId="0" applyFont="1" applyBorder="1" applyAlignment="1" applyProtection="1">
      <alignment horizontal="left" vertical="top"/>
    </xf>
    <xf numFmtId="0" fontId="1" fillId="0" borderId="22" xfId="0" applyFont="1" applyBorder="1" applyAlignment="1" applyProtection="1">
      <alignment horizontal="justify" vertical="top" wrapText="1"/>
    </xf>
    <xf numFmtId="0" fontId="1" fillId="0" borderId="0" xfId="0" applyFont="1" applyBorder="1" applyAlignment="1" applyProtection="1">
      <alignment horizontal="justify" vertical="top" wrapText="1"/>
    </xf>
    <xf numFmtId="0" fontId="1" fillId="0" borderId="23" xfId="0" applyFont="1" applyBorder="1" applyAlignment="1" applyProtection="1">
      <alignment horizontal="justify" vertical="top" wrapText="1"/>
    </xf>
    <xf numFmtId="0" fontId="1" fillId="0" borderId="24" xfId="0" applyFont="1" applyBorder="1" applyAlignment="1" applyProtection="1">
      <alignment horizontal="justify" vertical="top" wrapText="1"/>
    </xf>
    <xf numFmtId="0" fontId="1" fillId="0" borderId="1" xfId="0" applyFont="1" applyBorder="1" applyAlignment="1" applyProtection="1">
      <alignment horizontal="justify" vertical="top" wrapText="1"/>
    </xf>
    <xf numFmtId="0" fontId="1" fillId="0" borderId="25" xfId="0" applyFont="1" applyBorder="1" applyAlignment="1" applyProtection="1">
      <alignment horizontal="justify" vertical="top" wrapText="1"/>
    </xf>
    <xf numFmtId="0" fontId="5" fillId="2" borderId="2" xfId="0" applyFont="1" applyFill="1" applyBorder="1" applyAlignment="1" applyProtection="1">
      <alignment horizontal="left"/>
    </xf>
    <xf numFmtId="0" fontId="5" fillId="2" borderId="3" xfId="0" applyFont="1" applyFill="1" applyBorder="1" applyAlignment="1" applyProtection="1">
      <alignment horizontal="left"/>
    </xf>
    <xf numFmtId="0" fontId="5" fillId="2" borderId="5" xfId="0" applyFont="1" applyFill="1" applyBorder="1" applyAlignment="1" applyProtection="1">
      <alignment horizontal="left"/>
    </xf>
    <xf numFmtId="0" fontId="5" fillId="0" borderId="27" xfId="0" applyFont="1" applyBorder="1" applyAlignment="1" applyProtection="1">
      <alignment horizontal="center"/>
    </xf>
    <xf numFmtId="3" fontId="5" fillId="0" borderId="0" xfId="0" applyNumberFormat="1" applyFont="1" applyBorder="1" applyAlignment="1" applyProtection="1">
      <alignment horizontal="center"/>
    </xf>
    <xf numFmtId="0" fontId="5" fillId="0" borderId="0" xfId="0" applyFont="1" applyAlignment="1" applyProtection="1">
      <alignment horizontal="center"/>
    </xf>
    <xf numFmtId="0" fontId="5" fillId="3" borderId="2" xfId="0" applyFont="1" applyFill="1" applyBorder="1" applyAlignment="1" applyProtection="1">
      <alignment horizontal="center"/>
    </xf>
    <xf numFmtId="0" fontId="5" fillId="3" borderId="3" xfId="0" applyFont="1" applyFill="1" applyBorder="1" applyAlignment="1" applyProtection="1">
      <alignment horizontal="center"/>
    </xf>
    <xf numFmtId="0" fontId="5" fillId="3" borderId="5" xfId="0" applyFont="1" applyFill="1" applyBorder="1" applyAlignment="1" applyProtection="1">
      <alignment horizontal="center"/>
    </xf>
    <xf numFmtId="168" fontId="2" fillId="0" borderId="10" xfId="1" applyNumberFormat="1" applyFont="1" applyBorder="1" applyAlignment="1">
      <alignment horizontal="center" vertical="center"/>
    </xf>
    <xf numFmtId="168" fontId="2" fillId="0" borderId="0" xfId="1" applyNumberFormat="1" applyFont="1" applyBorder="1" applyAlignment="1">
      <alignment horizontal="center" vertical="center"/>
    </xf>
    <xf numFmtId="168" fontId="2" fillId="0" borderId="11" xfId="1" applyNumberFormat="1" applyFont="1" applyBorder="1" applyAlignment="1">
      <alignment horizontal="center" vertical="center"/>
    </xf>
    <xf numFmtId="3" fontId="2" fillId="0" borderId="2" xfId="0" applyNumberFormat="1" applyFont="1" applyBorder="1" applyAlignment="1" applyProtection="1">
      <alignment horizontal="center"/>
      <protection locked="0"/>
    </xf>
    <xf numFmtId="3" fontId="2" fillId="0" borderId="3" xfId="0" applyNumberFormat="1" applyFont="1" applyBorder="1" applyAlignment="1" applyProtection="1">
      <alignment horizontal="center"/>
      <protection locked="0"/>
    </xf>
    <xf numFmtId="3" fontId="2" fillId="0" borderId="5" xfId="0" applyNumberFormat="1" applyFont="1" applyBorder="1" applyAlignment="1" applyProtection="1">
      <alignment horizontal="center"/>
      <protection locked="0"/>
    </xf>
    <xf numFmtId="166" fontId="2" fillId="0" borderId="2" xfId="2" applyFont="1" applyBorder="1" applyAlignment="1" applyProtection="1">
      <alignment horizontal="center" vertical="center"/>
      <protection locked="0"/>
    </xf>
    <xf numFmtId="166" fontId="2" fillId="0" borderId="5" xfId="2" applyFont="1" applyBorder="1" applyAlignment="1" applyProtection="1">
      <alignment horizontal="center" vertical="center"/>
      <protection locked="0"/>
    </xf>
    <xf numFmtId="168" fontId="5" fillId="0" borderId="7" xfId="1" applyNumberFormat="1" applyFont="1" applyBorder="1" applyAlignment="1">
      <alignment horizontal="center" vertical="center"/>
    </xf>
    <xf numFmtId="168" fontId="5" fillId="0" borderId="8" xfId="1" applyNumberFormat="1" applyFont="1" applyBorder="1" applyAlignment="1">
      <alignment horizontal="center" vertical="center"/>
    </xf>
    <xf numFmtId="168" fontId="5" fillId="0" borderId="9" xfId="1" applyNumberFormat="1" applyFont="1" applyBorder="1" applyAlignment="1">
      <alignment horizontal="center" vertical="center"/>
    </xf>
    <xf numFmtId="168" fontId="5" fillId="0" borderId="10" xfId="1" applyNumberFormat="1" applyFont="1" applyBorder="1" applyAlignment="1">
      <alignment horizontal="center" vertical="center"/>
    </xf>
    <xf numFmtId="168" fontId="5" fillId="0" borderId="0" xfId="1" applyNumberFormat="1" applyFont="1" applyBorder="1" applyAlignment="1">
      <alignment horizontal="center" vertical="center"/>
    </xf>
    <xf numFmtId="168" fontId="5" fillId="0" borderId="11" xfId="1" applyNumberFormat="1" applyFont="1" applyBorder="1" applyAlignment="1">
      <alignment horizontal="center" vertical="center"/>
    </xf>
    <xf numFmtId="175" fontId="2" fillId="0" borderId="2" xfId="3" applyNumberFormat="1" applyFont="1" applyBorder="1" applyAlignment="1" applyProtection="1">
      <alignment horizontal="center"/>
      <protection locked="0"/>
    </xf>
    <xf numFmtId="175" fontId="2" fillId="0" borderId="3" xfId="3" applyNumberFormat="1" applyFont="1" applyBorder="1" applyAlignment="1" applyProtection="1">
      <alignment horizontal="center"/>
      <protection locked="0"/>
    </xf>
    <xf numFmtId="175" fontId="2" fillId="0" borderId="5" xfId="3" applyNumberFormat="1" applyFont="1" applyBorder="1" applyAlignment="1" applyProtection="1">
      <alignment horizontal="center"/>
      <protection locked="0"/>
    </xf>
    <xf numFmtId="1" fontId="2" fillId="0" borderId="2" xfId="0" applyNumberFormat="1" applyFont="1" applyBorder="1" applyAlignment="1" applyProtection="1">
      <alignment horizontal="center"/>
      <protection locked="0"/>
    </xf>
    <xf numFmtId="0" fontId="2" fillId="0" borderId="3" xfId="0" applyFont="1" applyBorder="1" applyAlignment="1" applyProtection="1">
      <alignment horizontal="center"/>
      <protection locked="0"/>
    </xf>
    <xf numFmtId="0" fontId="2" fillId="0" borderId="5" xfId="0" applyFont="1" applyBorder="1" applyAlignment="1" applyProtection="1">
      <alignment horizontal="center"/>
      <protection locked="0"/>
    </xf>
    <xf numFmtId="0" fontId="5" fillId="4" borderId="2" xfId="0" applyFont="1" applyFill="1" applyBorder="1" applyAlignment="1" applyProtection="1">
      <alignment horizontal="center" vertical="center"/>
    </xf>
    <xf numFmtId="0" fontId="5" fillId="4" borderId="3" xfId="0" applyFont="1" applyFill="1" applyBorder="1" applyAlignment="1" applyProtection="1">
      <alignment horizontal="center" vertical="center"/>
    </xf>
    <xf numFmtId="0" fontId="5" fillId="4" borderId="5" xfId="0" applyFont="1" applyFill="1" applyBorder="1" applyAlignment="1" applyProtection="1">
      <alignment horizontal="center" vertical="center"/>
    </xf>
    <xf numFmtId="166" fontId="2" fillId="0" borderId="4" xfId="2" applyFont="1" applyBorder="1" applyAlignment="1" applyProtection="1">
      <alignment horizontal="center" vertical="center"/>
      <protection locked="0"/>
    </xf>
    <xf numFmtId="166" fontId="2" fillId="0" borderId="4" xfId="2" applyFont="1" applyFill="1" applyBorder="1" applyAlignment="1" applyProtection="1">
      <alignment horizontal="center" vertical="center"/>
      <protection locked="0"/>
    </xf>
    <xf numFmtId="0" fontId="10" fillId="3" borderId="2" xfId="0" applyFont="1" applyFill="1" applyBorder="1" applyAlignment="1" applyProtection="1">
      <alignment horizontal="center"/>
    </xf>
    <xf numFmtId="0" fontId="10" fillId="3" borderId="3" xfId="0" applyFont="1" applyFill="1" applyBorder="1" applyAlignment="1" applyProtection="1">
      <alignment horizontal="center"/>
    </xf>
    <xf numFmtId="0" fontId="10" fillId="3" borderId="5" xfId="0" applyFont="1" applyFill="1" applyBorder="1" applyAlignment="1" applyProtection="1">
      <alignment horizontal="center"/>
    </xf>
    <xf numFmtId="1" fontId="2" fillId="0" borderId="2" xfId="0" applyNumberFormat="1" applyFont="1" applyBorder="1" applyAlignment="1" applyProtection="1">
      <alignment horizontal="center" vertical="center"/>
      <protection locked="0"/>
    </xf>
    <xf numFmtId="1" fontId="2" fillId="0" borderId="3" xfId="0" applyNumberFormat="1" applyFont="1" applyBorder="1" applyAlignment="1" applyProtection="1">
      <alignment horizontal="center" vertical="center"/>
      <protection locked="0"/>
    </xf>
    <xf numFmtId="1" fontId="2" fillId="0" borderId="5" xfId="0" applyNumberFormat="1" applyFont="1" applyBorder="1" applyAlignment="1" applyProtection="1">
      <alignment horizontal="center" vertical="center"/>
      <protection locked="0"/>
    </xf>
    <xf numFmtId="168" fontId="5" fillId="0" borderId="7" xfId="1" applyNumberFormat="1" applyFont="1" applyBorder="1" applyAlignment="1">
      <alignment horizontal="center"/>
    </xf>
    <xf numFmtId="168" fontId="5" fillId="0" borderId="8" xfId="1" applyNumberFormat="1" applyFont="1" applyBorder="1" applyAlignment="1">
      <alignment horizontal="center"/>
    </xf>
    <xf numFmtId="168" fontId="5" fillId="0" borderId="9" xfId="1" applyNumberFormat="1" applyFont="1" applyBorder="1" applyAlignment="1">
      <alignment horizontal="center"/>
    </xf>
    <xf numFmtId="0" fontId="7" fillId="0" borderId="3" xfId="0" applyFont="1" applyBorder="1" applyAlignment="1" applyProtection="1">
      <alignment horizontal="center"/>
      <protection locked="0"/>
    </xf>
    <xf numFmtId="14" fontId="2" fillId="0" borderId="6" xfId="0" applyNumberFormat="1" applyFont="1" applyBorder="1" applyAlignment="1" applyProtection="1">
      <alignment horizontal="center"/>
      <protection locked="0"/>
    </xf>
    <xf numFmtId="0" fontId="2" fillId="0" borderId="6" xfId="0" applyFont="1" applyBorder="1" applyAlignment="1" applyProtection="1">
      <alignment horizontal="center"/>
      <protection locked="0"/>
    </xf>
    <xf numFmtId="168" fontId="10" fillId="0" borderId="7" xfId="1" applyNumberFormat="1" applyFont="1" applyBorder="1" applyAlignment="1">
      <alignment horizontal="center"/>
    </xf>
    <xf numFmtId="168" fontId="10" fillId="0" borderId="8" xfId="1" applyNumberFormat="1" applyFont="1" applyBorder="1" applyAlignment="1">
      <alignment horizontal="center"/>
    </xf>
    <xf numFmtId="168" fontId="10" fillId="0" borderId="9" xfId="1" applyNumberFormat="1" applyFont="1" applyBorder="1" applyAlignment="1">
      <alignment horizontal="center"/>
    </xf>
    <xf numFmtId="168" fontId="2" fillId="0" borderId="10" xfId="1" applyNumberFormat="1" applyFont="1" applyBorder="1" applyAlignment="1">
      <alignment horizontal="center"/>
    </xf>
    <xf numFmtId="168" fontId="2" fillId="0" borderId="0" xfId="1" applyNumberFormat="1" applyFont="1" applyBorder="1" applyAlignment="1">
      <alignment horizontal="center"/>
    </xf>
    <xf numFmtId="0" fontId="2" fillId="0" borderId="0" xfId="0" applyFont="1" applyBorder="1" applyAlignment="1">
      <alignment horizontal="center"/>
    </xf>
    <xf numFmtId="0" fontId="7" fillId="0" borderId="1" xfId="0" applyFont="1" applyBorder="1" applyAlignment="1" applyProtection="1">
      <alignment horizontal="center"/>
      <protection locked="0"/>
    </xf>
    <xf numFmtId="0" fontId="7" fillId="0" borderId="3" xfId="0" applyFont="1" applyFill="1" applyBorder="1" applyAlignment="1" applyProtection="1">
      <alignment horizontal="center"/>
      <protection locked="0"/>
    </xf>
    <xf numFmtId="14" fontId="2" fillId="0" borderId="3" xfId="0" applyNumberFormat="1" applyFont="1" applyFill="1" applyBorder="1" applyAlignment="1" applyProtection="1">
      <alignment horizontal="center"/>
      <protection locked="0"/>
    </xf>
    <xf numFmtId="0" fontId="2" fillId="0" borderId="3" xfId="0" applyFont="1" applyFill="1" applyBorder="1" applyAlignment="1" applyProtection="1">
      <alignment horizontal="center"/>
      <protection locked="0"/>
    </xf>
    <xf numFmtId="0" fontId="2" fillId="0" borderId="5" xfId="0" applyFont="1" applyFill="1" applyBorder="1" applyAlignment="1" applyProtection="1">
      <alignment horizontal="center"/>
      <protection locked="0"/>
    </xf>
    <xf numFmtId="0" fontId="5" fillId="0" borderId="0" xfId="0" applyFont="1" applyAlignment="1" applyProtection="1">
      <alignment horizontal="center"/>
      <protection locked="0"/>
    </xf>
    <xf numFmtId="0" fontId="5" fillId="0" borderId="4" xfId="0" applyFont="1" applyBorder="1" applyAlignment="1" applyProtection="1">
      <alignment horizontal="left" vertical="center" wrapText="1"/>
    </xf>
    <xf numFmtId="0" fontId="5" fillId="0" borderId="4" xfId="0" applyFont="1" applyBorder="1" applyAlignment="1" applyProtection="1">
      <alignment horizontal="left" vertical="top" wrapText="1"/>
    </xf>
    <xf numFmtId="0" fontId="2" fillId="0" borderId="4" xfId="0" applyFont="1" applyBorder="1" applyAlignment="1" applyProtection="1">
      <alignment horizontal="center"/>
    </xf>
    <xf numFmtId="0" fontId="5" fillId="0" borderId="0" xfId="0" applyFont="1" applyBorder="1" applyAlignment="1" applyProtection="1">
      <alignment horizontal="center" vertical="center" wrapText="1"/>
      <protection locked="0"/>
    </xf>
    <xf numFmtId="49" fontId="18" fillId="0" borderId="6" xfId="0" applyNumberFormat="1" applyFont="1" applyFill="1" applyBorder="1" applyAlignment="1" applyProtection="1">
      <alignment horizontal="justify" vertical="top" wrapText="1"/>
      <protection locked="0"/>
    </xf>
    <xf numFmtId="0" fontId="5" fillId="0" borderId="20" xfId="0" applyFont="1" applyBorder="1" applyAlignment="1" applyProtection="1">
      <alignment horizontal="left" vertical="top" wrapText="1"/>
    </xf>
    <xf numFmtId="0" fontId="5" fillId="0" borderId="6" xfId="0" applyFont="1" applyBorder="1" applyAlignment="1" applyProtection="1">
      <alignment horizontal="left" vertical="top" wrapText="1"/>
    </xf>
    <xf numFmtId="0" fontId="5" fillId="0" borderId="21" xfId="0" applyFont="1" applyBorder="1" applyAlignment="1" applyProtection="1">
      <alignment horizontal="left" vertical="top" wrapText="1"/>
    </xf>
    <xf numFmtId="0" fontId="5" fillId="0" borderId="24" xfId="0" applyFont="1" applyBorder="1"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5" fillId="0" borderId="25" xfId="0" applyFont="1" applyBorder="1" applyAlignment="1" applyProtection="1">
      <alignment horizontal="left" vertical="top" wrapText="1"/>
      <protection locked="0"/>
    </xf>
    <xf numFmtId="0" fontId="2" fillId="0" borderId="0" xfId="0" applyFont="1" applyBorder="1" applyAlignment="1" applyProtection="1">
      <alignment horizontal="left" vertical="center" wrapText="1"/>
    </xf>
    <xf numFmtId="14" fontId="2" fillId="0" borderId="4" xfId="0" applyNumberFormat="1" applyFont="1" applyBorder="1" applyAlignment="1" applyProtection="1">
      <alignment horizontal="center" vertical="top" wrapText="1"/>
      <protection locked="0"/>
    </xf>
    <xf numFmtId="0" fontId="5" fillId="0" borderId="20" xfId="0" applyFont="1" applyBorder="1" applyAlignment="1" applyProtection="1">
      <alignment horizontal="center" vertical="top" wrapText="1"/>
      <protection locked="0"/>
    </xf>
    <xf numFmtId="0" fontId="5" fillId="0" borderId="6" xfId="0" applyFont="1" applyBorder="1" applyAlignment="1" applyProtection="1">
      <alignment horizontal="center" vertical="top" wrapText="1"/>
      <protection locked="0"/>
    </xf>
    <xf numFmtId="0" fontId="5" fillId="0" borderId="21" xfId="0" applyFont="1" applyBorder="1" applyAlignment="1" applyProtection="1">
      <alignment horizontal="center" vertical="top" wrapText="1"/>
      <protection locked="0"/>
    </xf>
    <xf numFmtId="0" fontId="5" fillId="0" borderId="22" xfId="0" applyFont="1" applyBorder="1" applyAlignment="1" applyProtection="1">
      <alignment horizontal="center" vertical="top" wrapText="1"/>
    </xf>
    <xf numFmtId="0" fontId="5" fillId="0" borderId="0" xfId="0" applyFont="1" applyBorder="1" applyAlignment="1" applyProtection="1">
      <alignment horizontal="center" vertical="top" wrapText="1"/>
    </xf>
    <xf numFmtId="0" fontId="5" fillId="0" borderId="23" xfId="0" applyFont="1" applyBorder="1" applyAlignment="1" applyProtection="1">
      <alignment horizontal="center" vertical="top" wrapText="1"/>
    </xf>
    <xf numFmtId="0" fontId="2" fillId="0" borderId="22" xfId="0" applyFont="1" applyBorder="1" applyAlignment="1" applyProtection="1">
      <alignment horizontal="center" vertical="top" wrapText="1"/>
      <protection locked="0"/>
    </xf>
    <xf numFmtId="0" fontId="2" fillId="0" borderId="0" xfId="0" applyFont="1" applyBorder="1" applyAlignment="1" applyProtection="1">
      <alignment horizontal="center" vertical="top" wrapText="1"/>
      <protection locked="0"/>
    </xf>
    <xf numFmtId="0" fontId="2" fillId="0" borderId="23" xfId="0" applyFont="1" applyBorder="1" applyAlignment="1" applyProtection="1">
      <alignment horizontal="center" vertical="top" wrapText="1"/>
      <protection locked="0"/>
    </xf>
    <xf numFmtId="0" fontId="2" fillId="0" borderId="19" xfId="0" applyFont="1" applyBorder="1" applyAlignment="1" applyProtection="1">
      <alignment horizontal="center" vertical="top" wrapText="1"/>
    </xf>
    <xf numFmtId="0" fontId="2" fillId="0" borderId="2" xfId="0" applyFont="1" applyBorder="1" applyAlignment="1" applyProtection="1">
      <alignment horizontal="center" vertical="top" wrapText="1"/>
      <protection locked="0"/>
    </xf>
    <xf numFmtId="0" fontId="2" fillId="0" borderId="3" xfId="0" applyFont="1" applyBorder="1" applyAlignment="1" applyProtection="1">
      <alignment horizontal="center" vertical="top" wrapText="1"/>
      <protection locked="0"/>
    </xf>
    <xf numFmtId="0" fontId="2" fillId="0" borderId="5" xfId="0" applyFont="1" applyBorder="1" applyAlignment="1" applyProtection="1">
      <alignment horizontal="center" vertical="top" wrapText="1"/>
      <protection locked="0"/>
    </xf>
    <xf numFmtId="0" fontId="5" fillId="0" borderId="24" xfId="0" applyFont="1" applyBorder="1" applyAlignment="1" applyProtection="1">
      <alignment horizontal="center" vertical="top" wrapText="1"/>
    </xf>
    <xf numFmtId="0" fontId="5" fillId="0" borderId="1" xfId="0" applyFont="1" applyBorder="1" applyAlignment="1" applyProtection="1">
      <alignment horizontal="center" vertical="top" wrapText="1"/>
    </xf>
    <xf numFmtId="0" fontId="5" fillId="0" borderId="1" xfId="0" applyFont="1" applyBorder="1" applyAlignment="1" applyProtection="1">
      <alignment horizontal="center" vertical="top" wrapText="1"/>
      <protection locked="0"/>
    </xf>
    <xf numFmtId="0" fontId="5" fillId="0" borderId="25" xfId="0" applyFont="1" applyBorder="1" applyAlignment="1" applyProtection="1">
      <alignment horizontal="center" vertical="top" wrapText="1"/>
      <protection locked="0"/>
    </xf>
    <xf numFmtId="0" fontId="5" fillId="5" borderId="2" xfId="0" applyFont="1" applyFill="1" applyBorder="1" applyAlignment="1" applyProtection="1">
      <alignment horizontal="center" vertical="center"/>
    </xf>
    <xf numFmtId="0" fontId="5" fillId="5" borderId="3" xfId="0" applyFont="1" applyFill="1" applyBorder="1" applyAlignment="1" applyProtection="1">
      <alignment horizontal="center" vertical="center"/>
    </xf>
    <xf numFmtId="0" fontId="5" fillId="5" borderId="5" xfId="0" applyFont="1" applyFill="1" applyBorder="1" applyAlignment="1" applyProtection="1">
      <alignment horizontal="center" vertical="center"/>
    </xf>
    <xf numFmtId="166" fontId="2" fillId="0" borderId="20" xfId="2" applyFont="1" applyBorder="1" applyAlignment="1" applyProtection="1">
      <alignment horizontal="center" vertical="center"/>
      <protection locked="0"/>
    </xf>
    <xf numFmtId="166" fontId="2" fillId="0" borderId="22" xfId="2" applyFont="1" applyBorder="1" applyAlignment="1" applyProtection="1">
      <alignment horizontal="center" vertical="center"/>
      <protection locked="0"/>
    </xf>
    <xf numFmtId="166" fontId="2" fillId="0" borderId="24" xfId="2" applyFont="1" applyBorder="1" applyAlignment="1" applyProtection="1">
      <alignment horizontal="center" vertical="center"/>
      <protection locked="0"/>
    </xf>
    <xf numFmtId="0" fontId="2" fillId="0" borderId="4" xfId="0" applyFont="1" applyBorder="1" applyAlignment="1" applyProtection="1">
      <alignment horizontal="left" vertical="center" wrapText="1"/>
    </xf>
    <xf numFmtId="0" fontId="5" fillId="0" borderId="0" xfId="0" applyFont="1" applyBorder="1" applyAlignment="1" applyProtection="1">
      <alignment horizontal="center" vertical="center" wrapText="1"/>
    </xf>
    <xf numFmtId="0" fontId="22" fillId="0" borderId="4" xfId="0" applyFont="1" applyBorder="1" applyAlignment="1" applyProtection="1">
      <alignment horizontal="left" vertical="center" wrapText="1"/>
    </xf>
    <xf numFmtId="3" fontId="5" fillId="0" borderId="0" xfId="0" applyNumberFormat="1" applyFont="1" applyBorder="1" applyAlignment="1" applyProtection="1">
      <alignment horizontal="center" vertical="center"/>
    </xf>
    <xf numFmtId="3" fontId="5" fillId="0" borderId="1" xfId="0" applyNumberFormat="1" applyFont="1" applyBorder="1" applyAlignment="1" applyProtection="1">
      <alignment horizontal="center" vertical="center"/>
    </xf>
    <xf numFmtId="3" fontId="2" fillId="0" borderId="20" xfId="0" applyNumberFormat="1" applyFont="1" applyBorder="1" applyAlignment="1">
      <alignment horizontal="center"/>
    </xf>
    <xf numFmtId="3" fontId="2" fillId="0" borderId="21" xfId="0" applyNumberFormat="1" applyFont="1" applyBorder="1" applyAlignment="1">
      <alignment horizontal="center"/>
    </xf>
    <xf numFmtId="3" fontId="2" fillId="0" borderId="22" xfId="0" applyNumberFormat="1" applyFont="1" applyBorder="1" applyAlignment="1">
      <alignment horizontal="center"/>
    </xf>
    <xf numFmtId="3" fontId="2" fillId="0" borderId="23" xfId="0" applyNumberFormat="1" applyFont="1" applyBorder="1" applyAlignment="1">
      <alignment horizontal="center"/>
    </xf>
    <xf numFmtId="3" fontId="2" fillId="0" borderId="24" xfId="0" applyNumberFormat="1" applyFont="1" applyBorder="1" applyAlignment="1">
      <alignment horizontal="center"/>
    </xf>
    <xf numFmtId="3" fontId="2" fillId="0" borderId="25" xfId="0" applyNumberFormat="1" applyFont="1" applyBorder="1" applyAlignment="1">
      <alignment horizontal="center"/>
    </xf>
    <xf numFmtId="0" fontId="2" fillId="0" borderId="2" xfId="0" applyFont="1" applyBorder="1" applyAlignment="1" applyProtection="1">
      <alignment horizontal="center"/>
      <protection locked="0"/>
    </xf>
    <xf numFmtId="0" fontId="5" fillId="0" borderId="23" xfId="0" applyFont="1" applyBorder="1" applyAlignment="1" applyProtection="1">
      <alignment horizontal="center" vertical="center" wrapText="1"/>
    </xf>
    <xf numFmtId="0" fontId="5" fillId="0" borderId="25" xfId="0" applyFont="1" applyBorder="1" applyAlignment="1" applyProtection="1">
      <alignment horizontal="center" vertical="center" wrapText="1"/>
    </xf>
    <xf numFmtId="0" fontId="13" fillId="0" borderId="0" xfId="0" applyFont="1" applyBorder="1" applyAlignment="1" applyProtection="1">
      <alignment horizontal="center"/>
    </xf>
    <xf numFmtId="166" fontId="4" fillId="0" borderId="2" xfId="2" applyFont="1" applyBorder="1" applyAlignment="1" applyProtection="1">
      <alignment horizontal="center" vertical="center" wrapText="1"/>
    </xf>
    <xf numFmtId="166" fontId="4" fillId="0" borderId="3" xfId="2" applyFont="1" applyBorder="1" applyAlignment="1" applyProtection="1">
      <alignment horizontal="center" vertical="center" wrapText="1"/>
    </xf>
    <xf numFmtId="166" fontId="4" fillId="0" borderId="5" xfId="2" applyFont="1" applyBorder="1" applyAlignment="1" applyProtection="1">
      <alignment horizontal="center" vertical="center" wrapText="1"/>
    </xf>
    <xf numFmtId="0" fontId="5" fillId="2" borderId="2" xfId="0" applyFont="1" applyFill="1" applyBorder="1" applyAlignment="1" applyProtection="1">
      <alignment horizontal="center" vertical="center" wrapText="1"/>
    </xf>
    <xf numFmtId="0" fontId="5" fillId="2" borderId="3" xfId="0" applyFont="1" applyFill="1" applyBorder="1" applyAlignment="1" applyProtection="1">
      <alignment horizontal="center" vertical="center" wrapText="1"/>
    </xf>
    <xf numFmtId="0" fontId="5" fillId="2" borderId="5" xfId="0" applyFont="1" applyFill="1" applyBorder="1" applyAlignment="1" applyProtection="1">
      <alignment horizontal="center" vertical="center" wrapText="1"/>
    </xf>
    <xf numFmtId="0" fontId="5" fillId="5" borderId="4" xfId="0" applyFont="1" applyFill="1" applyBorder="1" applyAlignment="1" applyProtection="1">
      <alignment horizontal="center" vertical="center"/>
    </xf>
    <xf numFmtId="0" fontId="2" fillId="0" borderId="4" xfId="0" applyFont="1" applyBorder="1" applyAlignment="1" applyProtection="1">
      <alignment horizontal="left" vertical="top"/>
      <protection locked="0"/>
    </xf>
    <xf numFmtId="166" fontId="2" fillId="0" borderId="17" xfId="2" applyFont="1" applyBorder="1" applyAlignment="1" applyProtection="1">
      <alignment horizontal="center" vertical="center"/>
      <protection locked="0"/>
    </xf>
    <xf numFmtId="166" fontId="2" fillId="0" borderId="18" xfId="2" applyFont="1" applyBorder="1" applyAlignment="1" applyProtection="1">
      <alignment horizontal="center" vertical="center"/>
      <protection locked="0"/>
    </xf>
    <xf numFmtId="166" fontId="2" fillId="0" borderId="19" xfId="2" applyFont="1" applyBorder="1" applyAlignment="1" applyProtection="1">
      <alignment horizontal="center" vertical="center"/>
      <protection locked="0"/>
    </xf>
    <xf numFmtId="49" fontId="2" fillId="0" borderId="6" xfId="0" applyNumberFormat="1" applyFont="1" applyFill="1" applyBorder="1" applyAlignment="1" applyProtection="1">
      <alignment horizontal="justify" vertical="top" wrapText="1"/>
    </xf>
    <xf numFmtId="49" fontId="18" fillId="0" borderId="20" xfId="0" applyNumberFormat="1" applyFont="1" applyFill="1" applyBorder="1" applyAlignment="1" applyProtection="1">
      <alignment horizontal="center" vertical="top" wrapText="1"/>
      <protection locked="0"/>
    </xf>
    <xf numFmtId="49" fontId="18" fillId="0" borderId="6" xfId="0" applyNumberFormat="1" applyFont="1" applyFill="1" applyBorder="1" applyAlignment="1" applyProtection="1">
      <alignment horizontal="center" vertical="top" wrapText="1"/>
      <protection locked="0"/>
    </xf>
    <xf numFmtId="49" fontId="18" fillId="0" borderId="21" xfId="0" applyNumberFormat="1" applyFont="1" applyFill="1" applyBorder="1" applyAlignment="1" applyProtection="1">
      <alignment horizontal="center" vertical="top" wrapText="1"/>
      <protection locked="0"/>
    </xf>
    <xf numFmtId="49" fontId="18" fillId="0" borderId="22" xfId="0" applyNumberFormat="1" applyFont="1" applyFill="1" applyBorder="1" applyAlignment="1" applyProtection="1">
      <alignment horizontal="center" vertical="top" wrapText="1"/>
      <protection locked="0"/>
    </xf>
    <xf numFmtId="49" fontId="18" fillId="0" borderId="0" xfId="0" applyNumberFormat="1" applyFont="1" applyFill="1" applyBorder="1" applyAlignment="1" applyProtection="1">
      <alignment horizontal="center" vertical="top" wrapText="1"/>
      <protection locked="0"/>
    </xf>
    <xf numFmtId="49" fontId="18" fillId="0" borderId="23" xfId="0" applyNumberFormat="1" applyFont="1" applyFill="1" applyBorder="1" applyAlignment="1" applyProtection="1">
      <alignment horizontal="center" vertical="top" wrapText="1"/>
      <protection locked="0"/>
    </xf>
    <xf numFmtId="49" fontId="18" fillId="0" borderId="24" xfId="0" applyNumberFormat="1" applyFont="1" applyFill="1" applyBorder="1" applyAlignment="1" applyProtection="1">
      <alignment horizontal="center" vertical="top" wrapText="1"/>
      <protection locked="0"/>
    </xf>
    <xf numFmtId="49" fontId="18" fillId="0" borderId="1" xfId="0" applyNumberFormat="1" applyFont="1" applyFill="1" applyBorder="1" applyAlignment="1" applyProtection="1">
      <alignment horizontal="center" vertical="top" wrapText="1"/>
      <protection locked="0"/>
    </xf>
    <xf numFmtId="49" fontId="18" fillId="0" borderId="25" xfId="0" applyNumberFormat="1" applyFont="1" applyFill="1" applyBorder="1" applyAlignment="1" applyProtection="1">
      <alignment horizontal="center" vertical="top" wrapText="1"/>
      <protection locked="0"/>
    </xf>
    <xf numFmtId="49" fontId="18" fillId="0" borderId="6" xfId="0" applyNumberFormat="1" applyFont="1" applyFill="1" applyBorder="1" applyAlignment="1" applyProtection="1">
      <alignment horizontal="justify" vertical="top" wrapText="1"/>
    </xf>
    <xf numFmtId="0" fontId="5" fillId="0" borderId="2" xfId="0" applyFont="1" applyBorder="1" applyAlignment="1" applyProtection="1">
      <alignment horizontal="left" vertical="top" wrapText="1"/>
    </xf>
    <xf numFmtId="0" fontId="5" fillId="0" borderId="3" xfId="0" applyFont="1" applyBorder="1" applyAlignment="1" applyProtection="1">
      <alignment horizontal="left" vertical="top" wrapText="1"/>
    </xf>
    <xf numFmtId="0" fontId="5" fillId="0" borderId="5" xfId="0" applyFont="1" applyBorder="1" applyAlignment="1" applyProtection="1">
      <alignment horizontal="left" vertical="top" wrapText="1"/>
    </xf>
    <xf numFmtId="0" fontId="2" fillId="0" borderId="2" xfId="0" applyFont="1" applyBorder="1" applyAlignment="1" applyProtection="1">
      <alignment horizontal="left" vertical="top" wrapText="1"/>
      <protection locked="0"/>
    </xf>
    <xf numFmtId="0" fontId="2" fillId="0" borderId="3"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5" fillId="0" borderId="17" xfId="0" applyFont="1" applyBorder="1" applyAlignment="1" applyProtection="1">
      <alignment horizontal="center" vertical="center" wrapText="1"/>
    </xf>
    <xf numFmtId="0" fontId="5" fillId="0" borderId="19" xfId="0" applyFont="1" applyBorder="1" applyAlignment="1" applyProtection="1">
      <alignment horizontal="center" vertical="center" wrapText="1"/>
    </xf>
    <xf numFmtId="0" fontId="7" fillId="8" borderId="1" xfId="0" applyFont="1" applyFill="1" applyBorder="1" applyAlignment="1" applyProtection="1">
      <alignment horizontal="center"/>
    </xf>
    <xf numFmtId="0" fontId="7" fillId="8" borderId="3" xfId="0" applyFont="1" applyFill="1" applyBorder="1" applyAlignment="1" applyProtection="1">
      <alignment horizontal="center"/>
    </xf>
    <xf numFmtId="3" fontId="7" fillId="8" borderId="3" xfId="0" applyNumberFormat="1" applyFont="1" applyFill="1" applyBorder="1" applyAlignment="1" applyProtection="1">
      <alignment horizontal="center" vertical="center"/>
    </xf>
    <xf numFmtId="14" fontId="2" fillId="9" borderId="6" xfId="0" applyNumberFormat="1" applyFont="1" applyFill="1" applyBorder="1" applyAlignment="1" applyProtection="1">
      <alignment horizontal="center"/>
    </xf>
    <xf numFmtId="0" fontId="2" fillId="9" borderId="6" xfId="0" applyFont="1" applyFill="1" applyBorder="1" applyAlignment="1" applyProtection="1">
      <alignment horizontal="center"/>
    </xf>
    <xf numFmtId="175" fontId="2" fillId="9" borderId="2" xfId="3" applyNumberFormat="1" applyFont="1" applyFill="1" applyBorder="1" applyAlignment="1" applyProtection="1">
      <alignment horizontal="center"/>
    </xf>
    <xf numFmtId="175" fontId="2" fillId="9" borderId="3" xfId="3" applyNumberFormat="1" applyFont="1" applyFill="1" applyBorder="1" applyAlignment="1" applyProtection="1">
      <alignment horizontal="center"/>
    </xf>
    <xf numFmtId="175" fontId="2" fillId="9" borderId="5" xfId="3" applyNumberFormat="1" applyFont="1" applyFill="1" applyBorder="1" applyAlignment="1" applyProtection="1">
      <alignment horizontal="center"/>
    </xf>
    <xf numFmtId="166" fontId="2" fillId="9" borderId="4" xfId="2" applyFont="1" applyFill="1" applyBorder="1" applyAlignment="1" applyProtection="1">
      <alignment horizontal="center" vertical="center"/>
    </xf>
    <xf numFmtId="168" fontId="5" fillId="9" borderId="4" xfId="0" applyNumberFormat="1" applyFont="1" applyFill="1" applyBorder="1" applyProtection="1"/>
    <xf numFmtId="166" fontId="5" fillId="9" borderId="2" xfId="2" applyFont="1" applyFill="1" applyBorder="1" applyAlignment="1" applyProtection="1">
      <alignment horizontal="center" vertical="center"/>
    </xf>
    <xf numFmtId="166" fontId="5" fillId="9" borderId="5" xfId="2" applyFont="1" applyFill="1" applyBorder="1" applyAlignment="1" applyProtection="1">
      <alignment horizontal="center" vertical="center"/>
    </xf>
    <xf numFmtId="166" fontId="2" fillId="8" borderId="4" xfId="2" applyFont="1" applyFill="1" applyBorder="1" applyAlignment="1" applyProtection="1">
      <alignment horizontal="center" vertical="center"/>
    </xf>
    <xf numFmtId="166" fontId="2" fillId="8" borderId="2" xfId="2" applyFont="1" applyFill="1" applyBorder="1" applyAlignment="1" applyProtection="1">
      <alignment horizontal="center" vertical="center"/>
    </xf>
    <xf numFmtId="166" fontId="2" fillId="8" borderId="5" xfId="2" applyFont="1" applyFill="1" applyBorder="1" applyAlignment="1" applyProtection="1">
      <alignment horizontal="center" vertical="center"/>
    </xf>
    <xf numFmtId="175" fontId="2" fillId="8" borderId="2" xfId="3" applyNumberFormat="1" applyFont="1" applyFill="1" applyBorder="1" applyAlignment="1" applyProtection="1">
      <alignment horizontal="center"/>
    </xf>
    <xf numFmtId="175" fontId="2" fillId="8" borderId="3" xfId="3" applyNumberFormat="1" applyFont="1" applyFill="1" applyBorder="1" applyAlignment="1" applyProtection="1">
      <alignment horizontal="center"/>
    </xf>
    <xf numFmtId="175" fontId="2" fillId="8" borderId="5" xfId="3" applyNumberFormat="1" applyFont="1" applyFill="1" applyBorder="1" applyAlignment="1" applyProtection="1">
      <alignment horizontal="center"/>
    </xf>
    <xf numFmtId="166" fontId="5" fillId="9" borderId="2" xfId="2" applyFont="1" applyFill="1" applyBorder="1" applyAlignment="1" applyProtection="1">
      <alignment horizontal="center"/>
    </xf>
    <xf numFmtId="166" fontId="5" fillId="9" borderId="3" xfId="2" applyFont="1" applyFill="1" applyBorder="1" applyAlignment="1" applyProtection="1">
      <alignment horizontal="center"/>
    </xf>
    <xf numFmtId="166" fontId="5" fillId="9" borderId="5" xfId="2" applyFont="1" applyFill="1" applyBorder="1" applyAlignment="1" applyProtection="1">
      <alignment horizontal="center"/>
    </xf>
    <xf numFmtId="166" fontId="5" fillId="9" borderId="3" xfId="2" applyFont="1" applyFill="1" applyBorder="1" applyAlignment="1" applyProtection="1">
      <alignment vertical="center"/>
    </xf>
    <xf numFmtId="166" fontId="5" fillId="9" borderId="5" xfId="2" applyFont="1" applyFill="1" applyBorder="1" applyAlignment="1" applyProtection="1">
      <alignment vertical="center"/>
    </xf>
    <xf numFmtId="3" fontId="2" fillId="9" borderId="4" xfId="0" applyNumberFormat="1" applyFont="1" applyFill="1" applyBorder="1" applyAlignment="1" applyProtection="1">
      <alignment horizontal="center"/>
    </xf>
    <xf numFmtId="1" fontId="2" fillId="8" borderId="4" xfId="0" applyNumberFormat="1" applyFont="1" applyFill="1" applyBorder="1" applyAlignment="1" applyProtection="1">
      <alignment horizontal="center"/>
    </xf>
    <xf numFmtId="1" fontId="2" fillId="9" borderId="4" xfId="0" applyNumberFormat="1" applyFont="1" applyFill="1" applyBorder="1" applyAlignment="1" applyProtection="1">
      <alignment horizontal="center"/>
    </xf>
    <xf numFmtId="166" fontId="2" fillId="9" borderId="2" xfId="2" applyFont="1" applyFill="1" applyBorder="1" applyAlignment="1" applyProtection="1">
      <alignment horizontal="center"/>
    </xf>
    <xf numFmtId="166" fontId="2" fillId="9" borderId="3" xfId="2" applyFont="1" applyFill="1" applyBorder="1" applyAlignment="1" applyProtection="1">
      <alignment horizontal="center"/>
    </xf>
    <xf numFmtId="166" fontId="2" fillId="9" borderId="5" xfId="2" applyFont="1" applyFill="1" applyBorder="1" applyAlignment="1" applyProtection="1">
      <alignment horizontal="center"/>
    </xf>
  </cellXfs>
  <cellStyles count="4">
    <cellStyle name="Millares" xfId="1" builtinId="3"/>
    <cellStyle name="Moneda" xfId="3" builtinId="4"/>
    <cellStyle name="Moneda [0]" xfId="2" builtinId="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253999</xdr:rowOff>
    </xdr:from>
    <xdr:to>
      <xdr:col>10</xdr:col>
      <xdr:colOff>0</xdr:colOff>
      <xdr:row>11</xdr:row>
      <xdr:rowOff>72570</xdr:rowOff>
    </xdr:to>
    <xdr:sp macro="" textlink="">
      <xdr:nvSpPr>
        <xdr:cNvPr id="2" name="AutoShape 2">
          <a:extLst>
            <a:ext uri="{FF2B5EF4-FFF2-40B4-BE49-F238E27FC236}">
              <a16:creationId xmlns:a16="http://schemas.microsoft.com/office/drawing/2014/main" id="{00000000-0008-0000-0000-000002000000}"/>
            </a:ext>
          </a:extLst>
        </xdr:cNvPr>
        <xdr:cNvSpPr>
          <a:spLocks noChangeArrowheads="1"/>
        </xdr:cNvSpPr>
      </xdr:nvSpPr>
      <xdr:spPr bwMode="auto">
        <a:xfrm>
          <a:off x="0" y="854074"/>
          <a:ext cx="10010775" cy="1447346"/>
        </a:xfrm>
        <a:prstGeom prst="roundRect">
          <a:avLst>
            <a:gd name="adj" fmla="val 11477"/>
          </a:avLst>
        </a:prstGeom>
        <a:noFill/>
        <a:ln w="1587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 name="Line 6">
          <a:extLst>
            <a:ext uri="{FF2B5EF4-FFF2-40B4-BE49-F238E27FC236}">
              <a16:creationId xmlns:a16="http://schemas.microsoft.com/office/drawing/2014/main" id="{00000000-0008-0000-0000-000003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 name="Line 7">
          <a:extLst>
            <a:ext uri="{FF2B5EF4-FFF2-40B4-BE49-F238E27FC236}">
              <a16:creationId xmlns:a16="http://schemas.microsoft.com/office/drawing/2014/main" id="{00000000-0008-0000-0000-000004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 name="Line 10">
          <a:extLst>
            <a:ext uri="{FF2B5EF4-FFF2-40B4-BE49-F238E27FC236}">
              <a16:creationId xmlns:a16="http://schemas.microsoft.com/office/drawing/2014/main" id="{00000000-0008-0000-0000-000005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 name="Line 11">
          <a:extLst>
            <a:ext uri="{FF2B5EF4-FFF2-40B4-BE49-F238E27FC236}">
              <a16:creationId xmlns:a16="http://schemas.microsoft.com/office/drawing/2014/main" id="{00000000-0008-0000-0000-000006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 name="Line 12">
          <a:extLst>
            <a:ext uri="{FF2B5EF4-FFF2-40B4-BE49-F238E27FC236}">
              <a16:creationId xmlns:a16="http://schemas.microsoft.com/office/drawing/2014/main" id="{00000000-0008-0000-0000-000007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8" name="Line 13">
          <a:extLst>
            <a:ext uri="{FF2B5EF4-FFF2-40B4-BE49-F238E27FC236}">
              <a16:creationId xmlns:a16="http://schemas.microsoft.com/office/drawing/2014/main" id="{00000000-0008-0000-0000-000008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9" name="Text Box 14">
          <a:extLst>
            <a:ext uri="{FF2B5EF4-FFF2-40B4-BE49-F238E27FC236}">
              <a16:creationId xmlns:a16="http://schemas.microsoft.com/office/drawing/2014/main" id="{00000000-0008-0000-0000-000009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0" name="Text Box 15">
          <a:extLst>
            <a:ext uri="{FF2B5EF4-FFF2-40B4-BE49-F238E27FC236}">
              <a16:creationId xmlns:a16="http://schemas.microsoft.com/office/drawing/2014/main" id="{00000000-0008-0000-0000-00000A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1" name="Line 16">
          <a:extLst>
            <a:ext uri="{FF2B5EF4-FFF2-40B4-BE49-F238E27FC236}">
              <a16:creationId xmlns:a16="http://schemas.microsoft.com/office/drawing/2014/main" id="{00000000-0008-0000-0000-00000B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2" name="Line 17">
          <a:extLst>
            <a:ext uri="{FF2B5EF4-FFF2-40B4-BE49-F238E27FC236}">
              <a16:creationId xmlns:a16="http://schemas.microsoft.com/office/drawing/2014/main" id="{00000000-0008-0000-0000-00000C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3" name="Line 18">
          <a:extLst>
            <a:ext uri="{FF2B5EF4-FFF2-40B4-BE49-F238E27FC236}">
              <a16:creationId xmlns:a16="http://schemas.microsoft.com/office/drawing/2014/main" id="{00000000-0008-0000-0000-00000D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4" name="Line 19">
          <a:extLst>
            <a:ext uri="{FF2B5EF4-FFF2-40B4-BE49-F238E27FC236}">
              <a16:creationId xmlns:a16="http://schemas.microsoft.com/office/drawing/2014/main" id="{00000000-0008-0000-0000-00000E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5" name="Text Box 20">
          <a:extLst>
            <a:ext uri="{FF2B5EF4-FFF2-40B4-BE49-F238E27FC236}">
              <a16:creationId xmlns:a16="http://schemas.microsoft.com/office/drawing/2014/main" id="{00000000-0008-0000-0000-00000F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6" name="Text Box 21">
          <a:extLst>
            <a:ext uri="{FF2B5EF4-FFF2-40B4-BE49-F238E27FC236}">
              <a16:creationId xmlns:a16="http://schemas.microsoft.com/office/drawing/2014/main" id="{00000000-0008-0000-0000-000010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7" name="Line 22">
          <a:extLst>
            <a:ext uri="{FF2B5EF4-FFF2-40B4-BE49-F238E27FC236}">
              <a16:creationId xmlns:a16="http://schemas.microsoft.com/office/drawing/2014/main" id="{00000000-0008-0000-0000-000011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8" name="Line 23">
          <a:extLst>
            <a:ext uri="{FF2B5EF4-FFF2-40B4-BE49-F238E27FC236}">
              <a16:creationId xmlns:a16="http://schemas.microsoft.com/office/drawing/2014/main" id="{00000000-0008-0000-0000-000012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9" name="Line 24">
          <a:extLst>
            <a:ext uri="{FF2B5EF4-FFF2-40B4-BE49-F238E27FC236}">
              <a16:creationId xmlns:a16="http://schemas.microsoft.com/office/drawing/2014/main" id="{00000000-0008-0000-0000-000013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0" name="Line 25">
          <a:extLst>
            <a:ext uri="{FF2B5EF4-FFF2-40B4-BE49-F238E27FC236}">
              <a16:creationId xmlns:a16="http://schemas.microsoft.com/office/drawing/2014/main" id="{00000000-0008-0000-0000-000014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21" name="Text Box 26">
          <a:extLst>
            <a:ext uri="{FF2B5EF4-FFF2-40B4-BE49-F238E27FC236}">
              <a16:creationId xmlns:a16="http://schemas.microsoft.com/office/drawing/2014/main" id="{00000000-0008-0000-0000-000015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22" name="Text Box 27">
          <a:extLst>
            <a:ext uri="{FF2B5EF4-FFF2-40B4-BE49-F238E27FC236}">
              <a16:creationId xmlns:a16="http://schemas.microsoft.com/office/drawing/2014/main" id="{00000000-0008-0000-0000-000016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23" name="Line 28">
          <a:extLst>
            <a:ext uri="{FF2B5EF4-FFF2-40B4-BE49-F238E27FC236}">
              <a16:creationId xmlns:a16="http://schemas.microsoft.com/office/drawing/2014/main" id="{00000000-0008-0000-0000-000017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4" name="Line 29">
          <a:extLst>
            <a:ext uri="{FF2B5EF4-FFF2-40B4-BE49-F238E27FC236}">
              <a16:creationId xmlns:a16="http://schemas.microsoft.com/office/drawing/2014/main" id="{00000000-0008-0000-0000-000018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5" name="Line 30">
          <a:extLst>
            <a:ext uri="{FF2B5EF4-FFF2-40B4-BE49-F238E27FC236}">
              <a16:creationId xmlns:a16="http://schemas.microsoft.com/office/drawing/2014/main" id="{00000000-0008-0000-0000-000019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6" name="Line 31">
          <a:extLst>
            <a:ext uri="{FF2B5EF4-FFF2-40B4-BE49-F238E27FC236}">
              <a16:creationId xmlns:a16="http://schemas.microsoft.com/office/drawing/2014/main" id="{00000000-0008-0000-0000-00001A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27" name="Text Box 32">
          <a:extLst>
            <a:ext uri="{FF2B5EF4-FFF2-40B4-BE49-F238E27FC236}">
              <a16:creationId xmlns:a16="http://schemas.microsoft.com/office/drawing/2014/main" id="{00000000-0008-0000-0000-00001B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28" name="Text Box 33">
          <a:extLst>
            <a:ext uri="{FF2B5EF4-FFF2-40B4-BE49-F238E27FC236}">
              <a16:creationId xmlns:a16="http://schemas.microsoft.com/office/drawing/2014/main" id="{00000000-0008-0000-0000-00001C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29" name="Line 34">
          <a:extLst>
            <a:ext uri="{FF2B5EF4-FFF2-40B4-BE49-F238E27FC236}">
              <a16:creationId xmlns:a16="http://schemas.microsoft.com/office/drawing/2014/main" id="{00000000-0008-0000-0000-00001D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0" name="Line 35">
          <a:extLst>
            <a:ext uri="{FF2B5EF4-FFF2-40B4-BE49-F238E27FC236}">
              <a16:creationId xmlns:a16="http://schemas.microsoft.com/office/drawing/2014/main" id="{00000000-0008-0000-0000-00001E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1" name="Line 36">
          <a:extLst>
            <a:ext uri="{FF2B5EF4-FFF2-40B4-BE49-F238E27FC236}">
              <a16:creationId xmlns:a16="http://schemas.microsoft.com/office/drawing/2014/main" id="{00000000-0008-0000-0000-00001F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2" name="Line 37">
          <a:extLst>
            <a:ext uri="{FF2B5EF4-FFF2-40B4-BE49-F238E27FC236}">
              <a16:creationId xmlns:a16="http://schemas.microsoft.com/office/drawing/2014/main" id="{00000000-0008-0000-0000-000020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33" name="Text Box 38">
          <a:extLst>
            <a:ext uri="{FF2B5EF4-FFF2-40B4-BE49-F238E27FC236}">
              <a16:creationId xmlns:a16="http://schemas.microsoft.com/office/drawing/2014/main" id="{00000000-0008-0000-0000-000021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34" name="Text Box 39">
          <a:extLst>
            <a:ext uri="{FF2B5EF4-FFF2-40B4-BE49-F238E27FC236}">
              <a16:creationId xmlns:a16="http://schemas.microsoft.com/office/drawing/2014/main" id="{00000000-0008-0000-0000-000022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35" name="Line 40">
          <a:extLst>
            <a:ext uri="{FF2B5EF4-FFF2-40B4-BE49-F238E27FC236}">
              <a16:creationId xmlns:a16="http://schemas.microsoft.com/office/drawing/2014/main" id="{00000000-0008-0000-0000-000023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6" name="Line 41">
          <a:extLst>
            <a:ext uri="{FF2B5EF4-FFF2-40B4-BE49-F238E27FC236}">
              <a16:creationId xmlns:a16="http://schemas.microsoft.com/office/drawing/2014/main" id="{00000000-0008-0000-0000-000024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7" name="Line 42">
          <a:extLst>
            <a:ext uri="{FF2B5EF4-FFF2-40B4-BE49-F238E27FC236}">
              <a16:creationId xmlns:a16="http://schemas.microsoft.com/office/drawing/2014/main" id="{00000000-0008-0000-0000-000025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8" name="Line 43">
          <a:extLst>
            <a:ext uri="{FF2B5EF4-FFF2-40B4-BE49-F238E27FC236}">
              <a16:creationId xmlns:a16="http://schemas.microsoft.com/office/drawing/2014/main" id="{00000000-0008-0000-0000-000026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39" name="Text Box 44">
          <a:extLst>
            <a:ext uri="{FF2B5EF4-FFF2-40B4-BE49-F238E27FC236}">
              <a16:creationId xmlns:a16="http://schemas.microsoft.com/office/drawing/2014/main" id="{00000000-0008-0000-0000-000027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40" name="Text Box 45">
          <a:extLst>
            <a:ext uri="{FF2B5EF4-FFF2-40B4-BE49-F238E27FC236}">
              <a16:creationId xmlns:a16="http://schemas.microsoft.com/office/drawing/2014/main" id="{00000000-0008-0000-0000-000028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41" name="Line 46">
          <a:extLst>
            <a:ext uri="{FF2B5EF4-FFF2-40B4-BE49-F238E27FC236}">
              <a16:creationId xmlns:a16="http://schemas.microsoft.com/office/drawing/2014/main" id="{00000000-0008-0000-0000-000029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2" name="Line 47">
          <a:extLst>
            <a:ext uri="{FF2B5EF4-FFF2-40B4-BE49-F238E27FC236}">
              <a16:creationId xmlns:a16="http://schemas.microsoft.com/office/drawing/2014/main" id="{00000000-0008-0000-0000-00002A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3" name="Line 48">
          <a:extLst>
            <a:ext uri="{FF2B5EF4-FFF2-40B4-BE49-F238E27FC236}">
              <a16:creationId xmlns:a16="http://schemas.microsoft.com/office/drawing/2014/main" id="{00000000-0008-0000-0000-00002B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4" name="Line 49">
          <a:extLst>
            <a:ext uri="{FF2B5EF4-FFF2-40B4-BE49-F238E27FC236}">
              <a16:creationId xmlns:a16="http://schemas.microsoft.com/office/drawing/2014/main" id="{00000000-0008-0000-0000-00002C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45" name="Text Box 50">
          <a:extLst>
            <a:ext uri="{FF2B5EF4-FFF2-40B4-BE49-F238E27FC236}">
              <a16:creationId xmlns:a16="http://schemas.microsoft.com/office/drawing/2014/main" id="{00000000-0008-0000-0000-00002D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46" name="Text Box 51">
          <a:extLst>
            <a:ext uri="{FF2B5EF4-FFF2-40B4-BE49-F238E27FC236}">
              <a16:creationId xmlns:a16="http://schemas.microsoft.com/office/drawing/2014/main" id="{00000000-0008-0000-0000-00002E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47" name="Line 52">
          <a:extLst>
            <a:ext uri="{FF2B5EF4-FFF2-40B4-BE49-F238E27FC236}">
              <a16:creationId xmlns:a16="http://schemas.microsoft.com/office/drawing/2014/main" id="{00000000-0008-0000-0000-00002F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8" name="Line 53">
          <a:extLst>
            <a:ext uri="{FF2B5EF4-FFF2-40B4-BE49-F238E27FC236}">
              <a16:creationId xmlns:a16="http://schemas.microsoft.com/office/drawing/2014/main" id="{00000000-0008-0000-0000-000030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9" name="Line 54">
          <a:extLst>
            <a:ext uri="{FF2B5EF4-FFF2-40B4-BE49-F238E27FC236}">
              <a16:creationId xmlns:a16="http://schemas.microsoft.com/office/drawing/2014/main" id="{00000000-0008-0000-0000-000031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0" name="Line 55">
          <a:extLst>
            <a:ext uri="{FF2B5EF4-FFF2-40B4-BE49-F238E27FC236}">
              <a16:creationId xmlns:a16="http://schemas.microsoft.com/office/drawing/2014/main" id="{00000000-0008-0000-0000-000032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51" name="Text Box 56">
          <a:extLst>
            <a:ext uri="{FF2B5EF4-FFF2-40B4-BE49-F238E27FC236}">
              <a16:creationId xmlns:a16="http://schemas.microsoft.com/office/drawing/2014/main" id="{00000000-0008-0000-0000-000033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52" name="Text Box 57">
          <a:extLst>
            <a:ext uri="{FF2B5EF4-FFF2-40B4-BE49-F238E27FC236}">
              <a16:creationId xmlns:a16="http://schemas.microsoft.com/office/drawing/2014/main" id="{00000000-0008-0000-0000-000034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53" name="Line 58">
          <a:extLst>
            <a:ext uri="{FF2B5EF4-FFF2-40B4-BE49-F238E27FC236}">
              <a16:creationId xmlns:a16="http://schemas.microsoft.com/office/drawing/2014/main" id="{00000000-0008-0000-0000-000035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4" name="Line 59">
          <a:extLst>
            <a:ext uri="{FF2B5EF4-FFF2-40B4-BE49-F238E27FC236}">
              <a16:creationId xmlns:a16="http://schemas.microsoft.com/office/drawing/2014/main" id="{00000000-0008-0000-0000-000036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5" name="Line 60">
          <a:extLst>
            <a:ext uri="{FF2B5EF4-FFF2-40B4-BE49-F238E27FC236}">
              <a16:creationId xmlns:a16="http://schemas.microsoft.com/office/drawing/2014/main" id="{00000000-0008-0000-0000-000037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6" name="Line 61">
          <a:extLst>
            <a:ext uri="{FF2B5EF4-FFF2-40B4-BE49-F238E27FC236}">
              <a16:creationId xmlns:a16="http://schemas.microsoft.com/office/drawing/2014/main" id="{00000000-0008-0000-0000-000038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57" name="Text Box 62">
          <a:extLst>
            <a:ext uri="{FF2B5EF4-FFF2-40B4-BE49-F238E27FC236}">
              <a16:creationId xmlns:a16="http://schemas.microsoft.com/office/drawing/2014/main" id="{00000000-0008-0000-0000-000039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58" name="Text Box 63">
          <a:extLst>
            <a:ext uri="{FF2B5EF4-FFF2-40B4-BE49-F238E27FC236}">
              <a16:creationId xmlns:a16="http://schemas.microsoft.com/office/drawing/2014/main" id="{00000000-0008-0000-0000-00003A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59" name="Line 64">
          <a:extLst>
            <a:ext uri="{FF2B5EF4-FFF2-40B4-BE49-F238E27FC236}">
              <a16:creationId xmlns:a16="http://schemas.microsoft.com/office/drawing/2014/main" id="{00000000-0008-0000-0000-00003B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0" name="Line 65">
          <a:extLst>
            <a:ext uri="{FF2B5EF4-FFF2-40B4-BE49-F238E27FC236}">
              <a16:creationId xmlns:a16="http://schemas.microsoft.com/office/drawing/2014/main" id="{00000000-0008-0000-0000-00003C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1" name="Line 66">
          <a:extLst>
            <a:ext uri="{FF2B5EF4-FFF2-40B4-BE49-F238E27FC236}">
              <a16:creationId xmlns:a16="http://schemas.microsoft.com/office/drawing/2014/main" id="{00000000-0008-0000-0000-00003D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2" name="Line 67">
          <a:extLst>
            <a:ext uri="{FF2B5EF4-FFF2-40B4-BE49-F238E27FC236}">
              <a16:creationId xmlns:a16="http://schemas.microsoft.com/office/drawing/2014/main" id="{00000000-0008-0000-0000-00003E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63" name="Text Box 68">
          <a:extLst>
            <a:ext uri="{FF2B5EF4-FFF2-40B4-BE49-F238E27FC236}">
              <a16:creationId xmlns:a16="http://schemas.microsoft.com/office/drawing/2014/main" id="{00000000-0008-0000-0000-00003F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64" name="Text Box 69">
          <a:extLst>
            <a:ext uri="{FF2B5EF4-FFF2-40B4-BE49-F238E27FC236}">
              <a16:creationId xmlns:a16="http://schemas.microsoft.com/office/drawing/2014/main" id="{00000000-0008-0000-0000-000040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65" name="Line 70">
          <a:extLst>
            <a:ext uri="{FF2B5EF4-FFF2-40B4-BE49-F238E27FC236}">
              <a16:creationId xmlns:a16="http://schemas.microsoft.com/office/drawing/2014/main" id="{00000000-0008-0000-0000-000041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6" name="Line 71">
          <a:extLst>
            <a:ext uri="{FF2B5EF4-FFF2-40B4-BE49-F238E27FC236}">
              <a16:creationId xmlns:a16="http://schemas.microsoft.com/office/drawing/2014/main" id="{00000000-0008-0000-0000-000042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7" name="Line 72">
          <a:extLst>
            <a:ext uri="{FF2B5EF4-FFF2-40B4-BE49-F238E27FC236}">
              <a16:creationId xmlns:a16="http://schemas.microsoft.com/office/drawing/2014/main" id="{00000000-0008-0000-0000-000043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8" name="Line 73">
          <a:extLst>
            <a:ext uri="{FF2B5EF4-FFF2-40B4-BE49-F238E27FC236}">
              <a16:creationId xmlns:a16="http://schemas.microsoft.com/office/drawing/2014/main" id="{00000000-0008-0000-0000-000044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69" name="Text Box 74">
          <a:extLst>
            <a:ext uri="{FF2B5EF4-FFF2-40B4-BE49-F238E27FC236}">
              <a16:creationId xmlns:a16="http://schemas.microsoft.com/office/drawing/2014/main" id="{00000000-0008-0000-0000-000045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70" name="Text Box 75">
          <a:extLst>
            <a:ext uri="{FF2B5EF4-FFF2-40B4-BE49-F238E27FC236}">
              <a16:creationId xmlns:a16="http://schemas.microsoft.com/office/drawing/2014/main" id="{00000000-0008-0000-0000-000046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71" name="Line 76">
          <a:extLst>
            <a:ext uri="{FF2B5EF4-FFF2-40B4-BE49-F238E27FC236}">
              <a16:creationId xmlns:a16="http://schemas.microsoft.com/office/drawing/2014/main" id="{00000000-0008-0000-0000-000047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2" name="Line 77">
          <a:extLst>
            <a:ext uri="{FF2B5EF4-FFF2-40B4-BE49-F238E27FC236}">
              <a16:creationId xmlns:a16="http://schemas.microsoft.com/office/drawing/2014/main" id="{00000000-0008-0000-0000-000048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3" name="Line 78">
          <a:extLst>
            <a:ext uri="{FF2B5EF4-FFF2-40B4-BE49-F238E27FC236}">
              <a16:creationId xmlns:a16="http://schemas.microsoft.com/office/drawing/2014/main" id="{00000000-0008-0000-0000-000049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4" name="Line 79">
          <a:extLst>
            <a:ext uri="{FF2B5EF4-FFF2-40B4-BE49-F238E27FC236}">
              <a16:creationId xmlns:a16="http://schemas.microsoft.com/office/drawing/2014/main" id="{00000000-0008-0000-0000-00004A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75" name="Text Box 80">
          <a:extLst>
            <a:ext uri="{FF2B5EF4-FFF2-40B4-BE49-F238E27FC236}">
              <a16:creationId xmlns:a16="http://schemas.microsoft.com/office/drawing/2014/main" id="{00000000-0008-0000-0000-00004B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76" name="Text Box 81">
          <a:extLst>
            <a:ext uri="{FF2B5EF4-FFF2-40B4-BE49-F238E27FC236}">
              <a16:creationId xmlns:a16="http://schemas.microsoft.com/office/drawing/2014/main" id="{00000000-0008-0000-0000-00004C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77" name="Line 82">
          <a:extLst>
            <a:ext uri="{FF2B5EF4-FFF2-40B4-BE49-F238E27FC236}">
              <a16:creationId xmlns:a16="http://schemas.microsoft.com/office/drawing/2014/main" id="{00000000-0008-0000-0000-00004D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8" name="Line 83">
          <a:extLst>
            <a:ext uri="{FF2B5EF4-FFF2-40B4-BE49-F238E27FC236}">
              <a16:creationId xmlns:a16="http://schemas.microsoft.com/office/drawing/2014/main" id="{00000000-0008-0000-0000-00004E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9" name="Line 84">
          <a:extLst>
            <a:ext uri="{FF2B5EF4-FFF2-40B4-BE49-F238E27FC236}">
              <a16:creationId xmlns:a16="http://schemas.microsoft.com/office/drawing/2014/main" id="{00000000-0008-0000-0000-00004F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80" name="Line 85">
          <a:extLst>
            <a:ext uri="{FF2B5EF4-FFF2-40B4-BE49-F238E27FC236}">
              <a16:creationId xmlns:a16="http://schemas.microsoft.com/office/drawing/2014/main" id="{00000000-0008-0000-0000-000050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81" name="Text Box 86">
          <a:extLst>
            <a:ext uri="{FF2B5EF4-FFF2-40B4-BE49-F238E27FC236}">
              <a16:creationId xmlns:a16="http://schemas.microsoft.com/office/drawing/2014/main" id="{00000000-0008-0000-0000-000051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82" name="Text Box 87">
          <a:extLst>
            <a:ext uri="{FF2B5EF4-FFF2-40B4-BE49-F238E27FC236}">
              <a16:creationId xmlns:a16="http://schemas.microsoft.com/office/drawing/2014/main" id="{00000000-0008-0000-0000-000052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83" name="Line 88">
          <a:extLst>
            <a:ext uri="{FF2B5EF4-FFF2-40B4-BE49-F238E27FC236}">
              <a16:creationId xmlns:a16="http://schemas.microsoft.com/office/drawing/2014/main" id="{00000000-0008-0000-0000-000053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84" name="Line 89">
          <a:extLst>
            <a:ext uri="{FF2B5EF4-FFF2-40B4-BE49-F238E27FC236}">
              <a16:creationId xmlns:a16="http://schemas.microsoft.com/office/drawing/2014/main" id="{00000000-0008-0000-0000-000054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85" name="Line 90">
          <a:extLst>
            <a:ext uri="{FF2B5EF4-FFF2-40B4-BE49-F238E27FC236}">
              <a16:creationId xmlns:a16="http://schemas.microsoft.com/office/drawing/2014/main" id="{00000000-0008-0000-0000-000055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86" name="Line 91">
          <a:extLst>
            <a:ext uri="{FF2B5EF4-FFF2-40B4-BE49-F238E27FC236}">
              <a16:creationId xmlns:a16="http://schemas.microsoft.com/office/drawing/2014/main" id="{00000000-0008-0000-0000-000056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87" name="Text Box 92">
          <a:extLst>
            <a:ext uri="{FF2B5EF4-FFF2-40B4-BE49-F238E27FC236}">
              <a16:creationId xmlns:a16="http://schemas.microsoft.com/office/drawing/2014/main" id="{00000000-0008-0000-0000-000057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88" name="Text Box 93">
          <a:extLst>
            <a:ext uri="{FF2B5EF4-FFF2-40B4-BE49-F238E27FC236}">
              <a16:creationId xmlns:a16="http://schemas.microsoft.com/office/drawing/2014/main" id="{00000000-0008-0000-0000-000058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89" name="Line 94">
          <a:extLst>
            <a:ext uri="{FF2B5EF4-FFF2-40B4-BE49-F238E27FC236}">
              <a16:creationId xmlns:a16="http://schemas.microsoft.com/office/drawing/2014/main" id="{00000000-0008-0000-0000-000059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90" name="Line 95">
          <a:extLst>
            <a:ext uri="{FF2B5EF4-FFF2-40B4-BE49-F238E27FC236}">
              <a16:creationId xmlns:a16="http://schemas.microsoft.com/office/drawing/2014/main" id="{00000000-0008-0000-0000-00005A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91" name="Line 96">
          <a:extLst>
            <a:ext uri="{FF2B5EF4-FFF2-40B4-BE49-F238E27FC236}">
              <a16:creationId xmlns:a16="http://schemas.microsoft.com/office/drawing/2014/main" id="{00000000-0008-0000-0000-00005B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92" name="Line 97">
          <a:extLst>
            <a:ext uri="{FF2B5EF4-FFF2-40B4-BE49-F238E27FC236}">
              <a16:creationId xmlns:a16="http://schemas.microsoft.com/office/drawing/2014/main" id="{00000000-0008-0000-0000-00005C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93" name="Text Box 98">
          <a:extLst>
            <a:ext uri="{FF2B5EF4-FFF2-40B4-BE49-F238E27FC236}">
              <a16:creationId xmlns:a16="http://schemas.microsoft.com/office/drawing/2014/main" id="{00000000-0008-0000-0000-00005D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94" name="Text Box 99">
          <a:extLst>
            <a:ext uri="{FF2B5EF4-FFF2-40B4-BE49-F238E27FC236}">
              <a16:creationId xmlns:a16="http://schemas.microsoft.com/office/drawing/2014/main" id="{00000000-0008-0000-0000-00005E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95" name="Line 100">
          <a:extLst>
            <a:ext uri="{FF2B5EF4-FFF2-40B4-BE49-F238E27FC236}">
              <a16:creationId xmlns:a16="http://schemas.microsoft.com/office/drawing/2014/main" id="{00000000-0008-0000-0000-00005F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96" name="Line 101">
          <a:extLst>
            <a:ext uri="{FF2B5EF4-FFF2-40B4-BE49-F238E27FC236}">
              <a16:creationId xmlns:a16="http://schemas.microsoft.com/office/drawing/2014/main" id="{00000000-0008-0000-0000-000060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97" name="Line 102">
          <a:extLst>
            <a:ext uri="{FF2B5EF4-FFF2-40B4-BE49-F238E27FC236}">
              <a16:creationId xmlns:a16="http://schemas.microsoft.com/office/drawing/2014/main" id="{00000000-0008-0000-0000-000061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98" name="Line 103">
          <a:extLst>
            <a:ext uri="{FF2B5EF4-FFF2-40B4-BE49-F238E27FC236}">
              <a16:creationId xmlns:a16="http://schemas.microsoft.com/office/drawing/2014/main" id="{00000000-0008-0000-0000-000062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99" name="Text Box 104">
          <a:extLst>
            <a:ext uri="{FF2B5EF4-FFF2-40B4-BE49-F238E27FC236}">
              <a16:creationId xmlns:a16="http://schemas.microsoft.com/office/drawing/2014/main" id="{00000000-0008-0000-0000-000063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00" name="Text Box 105">
          <a:extLst>
            <a:ext uri="{FF2B5EF4-FFF2-40B4-BE49-F238E27FC236}">
              <a16:creationId xmlns:a16="http://schemas.microsoft.com/office/drawing/2014/main" id="{00000000-0008-0000-0000-000064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01" name="Line 106">
          <a:extLst>
            <a:ext uri="{FF2B5EF4-FFF2-40B4-BE49-F238E27FC236}">
              <a16:creationId xmlns:a16="http://schemas.microsoft.com/office/drawing/2014/main" id="{00000000-0008-0000-0000-000065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02" name="Line 107">
          <a:extLst>
            <a:ext uri="{FF2B5EF4-FFF2-40B4-BE49-F238E27FC236}">
              <a16:creationId xmlns:a16="http://schemas.microsoft.com/office/drawing/2014/main" id="{00000000-0008-0000-0000-000066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03" name="Line 108">
          <a:extLst>
            <a:ext uri="{FF2B5EF4-FFF2-40B4-BE49-F238E27FC236}">
              <a16:creationId xmlns:a16="http://schemas.microsoft.com/office/drawing/2014/main" id="{00000000-0008-0000-0000-000067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04" name="Line 109">
          <a:extLst>
            <a:ext uri="{FF2B5EF4-FFF2-40B4-BE49-F238E27FC236}">
              <a16:creationId xmlns:a16="http://schemas.microsoft.com/office/drawing/2014/main" id="{00000000-0008-0000-0000-000068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05" name="Text Box 110">
          <a:extLst>
            <a:ext uri="{FF2B5EF4-FFF2-40B4-BE49-F238E27FC236}">
              <a16:creationId xmlns:a16="http://schemas.microsoft.com/office/drawing/2014/main" id="{00000000-0008-0000-0000-000069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06" name="Text Box 111">
          <a:extLst>
            <a:ext uri="{FF2B5EF4-FFF2-40B4-BE49-F238E27FC236}">
              <a16:creationId xmlns:a16="http://schemas.microsoft.com/office/drawing/2014/main" id="{00000000-0008-0000-0000-00006A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07" name="Line 112">
          <a:extLst>
            <a:ext uri="{FF2B5EF4-FFF2-40B4-BE49-F238E27FC236}">
              <a16:creationId xmlns:a16="http://schemas.microsoft.com/office/drawing/2014/main" id="{00000000-0008-0000-0000-00006B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08" name="Line 113">
          <a:extLst>
            <a:ext uri="{FF2B5EF4-FFF2-40B4-BE49-F238E27FC236}">
              <a16:creationId xmlns:a16="http://schemas.microsoft.com/office/drawing/2014/main" id="{00000000-0008-0000-0000-00006C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09" name="Line 114">
          <a:extLst>
            <a:ext uri="{FF2B5EF4-FFF2-40B4-BE49-F238E27FC236}">
              <a16:creationId xmlns:a16="http://schemas.microsoft.com/office/drawing/2014/main" id="{00000000-0008-0000-0000-00006D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10" name="Line 115">
          <a:extLst>
            <a:ext uri="{FF2B5EF4-FFF2-40B4-BE49-F238E27FC236}">
              <a16:creationId xmlns:a16="http://schemas.microsoft.com/office/drawing/2014/main" id="{00000000-0008-0000-0000-00006E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11" name="Text Box 116">
          <a:extLst>
            <a:ext uri="{FF2B5EF4-FFF2-40B4-BE49-F238E27FC236}">
              <a16:creationId xmlns:a16="http://schemas.microsoft.com/office/drawing/2014/main" id="{00000000-0008-0000-0000-00006F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12" name="Text Box 117">
          <a:extLst>
            <a:ext uri="{FF2B5EF4-FFF2-40B4-BE49-F238E27FC236}">
              <a16:creationId xmlns:a16="http://schemas.microsoft.com/office/drawing/2014/main" id="{00000000-0008-0000-0000-000070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13" name="Line 118">
          <a:extLst>
            <a:ext uri="{FF2B5EF4-FFF2-40B4-BE49-F238E27FC236}">
              <a16:creationId xmlns:a16="http://schemas.microsoft.com/office/drawing/2014/main" id="{00000000-0008-0000-0000-000071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14" name="Line 119">
          <a:extLst>
            <a:ext uri="{FF2B5EF4-FFF2-40B4-BE49-F238E27FC236}">
              <a16:creationId xmlns:a16="http://schemas.microsoft.com/office/drawing/2014/main" id="{00000000-0008-0000-0000-000072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15" name="Line 120">
          <a:extLst>
            <a:ext uri="{FF2B5EF4-FFF2-40B4-BE49-F238E27FC236}">
              <a16:creationId xmlns:a16="http://schemas.microsoft.com/office/drawing/2014/main" id="{00000000-0008-0000-0000-000073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16" name="Line 121">
          <a:extLst>
            <a:ext uri="{FF2B5EF4-FFF2-40B4-BE49-F238E27FC236}">
              <a16:creationId xmlns:a16="http://schemas.microsoft.com/office/drawing/2014/main" id="{00000000-0008-0000-0000-000074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17" name="Text Box 122">
          <a:extLst>
            <a:ext uri="{FF2B5EF4-FFF2-40B4-BE49-F238E27FC236}">
              <a16:creationId xmlns:a16="http://schemas.microsoft.com/office/drawing/2014/main" id="{00000000-0008-0000-0000-000075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18" name="Text Box 123">
          <a:extLst>
            <a:ext uri="{FF2B5EF4-FFF2-40B4-BE49-F238E27FC236}">
              <a16:creationId xmlns:a16="http://schemas.microsoft.com/office/drawing/2014/main" id="{00000000-0008-0000-0000-000076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19" name="Line 124">
          <a:extLst>
            <a:ext uri="{FF2B5EF4-FFF2-40B4-BE49-F238E27FC236}">
              <a16:creationId xmlns:a16="http://schemas.microsoft.com/office/drawing/2014/main" id="{00000000-0008-0000-0000-000077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20" name="Line 125">
          <a:extLst>
            <a:ext uri="{FF2B5EF4-FFF2-40B4-BE49-F238E27FC236}">
              <a16:creationId xmlns:a16="http://schemas.microsoft.com/office/drawing/2014/main" id="{00000000-0008-0000-0000-000078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21" name="Line 126">
          <a:extLst>
            <a:ext uri="{FF2B5EF4-FFF2-40B4-BE49-F238E27FC236}">
              <a16:creationId xmlns:a16="http://schemas.microsoft.com/office/drawing/2014/main" id="{00000000-0008-0000-0000-000079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22" name="Line 127">
          <a:extLst>
            <a:ext uri="{FF2B5EF4-FFF2-40B4-BE49-F238E27FC236}">
              <a16:creationId xmlns:a16="http://schemas.microsoft.com/office/drawing/2014/main" id="{00000000-0008-0000-0000-00007A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23" name="Text Box 128">
          <a:extLst>
            <a:ext uri="{FF2B5EF4-FFF2-40B4-BE49-F238E27FC236}">
              <a16:creationId xmlns:a16="http://schemas.microsoft.com/office/drawing/2014/main" id="{00000000-0008-0000-0000-00007B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24" name="Text Box 129">
          <a:extLst>
            <a:ext uri="{FF2B5EF4-FFF2-40B4-BE49-F238E27FC236}">
              <a16:creationId xmlns:a16="http://schemas.microsoft.com/office/drawing/2014/main" id="{00000000-0008-0000-0000-00007C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25" name="Line 130">
          <a:extLst>
            <a:ext uri="{FF2B5EF4-FFF2-40B4-BE49-F238E27FC236}">
              <a16:creationId xmlns:a16="http://schemas.microsoft.com/office/drawing/2014/main" id="{00000000-0008-0000-0000-00007D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26" name="Line 131">
          <a:extLst>
            <a:ext uri="{FF2B5EF4-FFF2-40B4-BE49-F238E27FC236}">
              <a16:creationId xmlns:a16="http://schemas.microsoft.com/office/drawing/2014/main" id="{00000000-0008-0000-0000-00007E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27" name="Line 132">
          <a:extLst>
            <a:ext uri="{FF2B5EF4-FFF2-40B4-BE49-F238E27FC236}">
              <a16:creationId xmlns:a16="http://schemas.microsoft.com/office/drawing/2014/main" id="{00000000-0008-0000-0000-00007F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28" name="Line 133">
          <a:extLst>
            <a:ext uri="{FF2B5EF4-FFF2-40B4-BE49-F238E27FC236}">
              <a16:creationId xmlns:a16="http://schemas.microsoft.com/office/drawing/2014/main" id="{00000000-0008-0000-0000-000080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29" name="Text Box 134">
          <a:extLst>
            <a:ext uri="{FF2B5EF4-FFF2-40B4-BE49-F238E27FC236}">
              <a16:creationId xmlns:a16="http://schemas.microsoft.com/office/drawing/2014/main" id="{00000000-0008-0000-0000-000081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30" name="Text Box 135">
          <a:extLst>
            <a:ext uri="{FF2B5EF4-FFF2-40B4-BE49-F238E27FC236}">
              <a16:creationId xmlns:a16="http://schemas.microsoft.com/office/drawing/2014/main" id="{00000000-0008-0000-0000-000082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31" name="Line 136">
          <a:extLst>
            <a:ext uri="{FF2B5EF4-FFF2-40B4-BE49-F238E27FC236}">
              <a16:creationId xmlns:a16="http://schemas.microsoft.com/office/drawing/2014/main" id="{00000000-0008-0000-0000-000083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32" name="Line 137">
          <a:extLst>
            <a:ext uri="{FF2B5EF4-FFF2-40B4-BE49-F238E27FC236}">
              <a16:creationId xmlns:a16="http://schemas.microsoft.com/office/drawing/2014/main" id="{00000000-0008-0000-0000-000084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33" name="Line 138">
          <a:extLst>
            <a:ext uri="{FF2B5EF4-FFF2-40B4-BE49-F238E27FC236}">
              <a16:creationId xmlns:a16="http://schemas.microsoft.com/office/drawing/2014/main" id="{00000000-0008-0000-0000-000085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34" name="Line 139">
          <a:extLst>
            <a:ext uri="{FF2B5EF4-FFF2-40B4-BE49-F238E27FC236}">
              <a16:creationId xmlns:a16="http://schemas.microsoft.com/office/drawing/2014/main" id="{00000000-0008-0000-0000-000086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35" name="Text Box 140">
          <a:extLst>
            <a:ext uri="{FF2B5EF4-FFF2-40B4-BE49-F238E27FC236}">
              <a16:creationId xmlns:a16="http://schemas.microsoft.com/office/drawing/2014/main" id="{00000000-0008-0000-0000-000087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36" name="Text Box 141">
          <a:extLst>
            <a:ext uri="{FF2B5EF4-FFF2-40B4-BE49-F238E27FC236}">
              <a16:creationId xmlns:a16="http://schemas.microsoft.com/office/drawing/2014/main" id="{00000000-0008-0000-0000-000088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37" name="Line 142">
          <a:extLst>
            <a:ext uri="{FF2B5EF4-FFF2-40B4-BE49-F238E27FC236}">
              <a16:creationId xmlns:a16="http://schemas.microsoft.com/office/drawing/2014/main" id="{00000000-0008-0000-0000-000089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38" name="Line 143">
          <a:extLst>
            <a:ext uri="{FF2B5EF4-FFF2-40B4-BE49-F238E27FC236}">
              <a16:creationId xmlns:a16="http://schemas.microsoft.com/office/drawing/2014/main" id="{00000000-0008-0000-0000-00008A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39" name="Line 144">
          <a:extLst>
            <a:ext uri="{FF2B5EF4-FFF2-40B4-BE49-F238E27FC236}">
              <a16:creationId xmlns:a16="http://schemas.microsoft.com/office/drawing/2014/main" id="{00000000-0008-0000-0000-00008B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40" name="Line 145">
          <a:extLst>
            <a:ext uri="{FF2B5EF4-FFF2-40B4-BE49-F238E27FC236}">
              <a16:creationId xmlns:a16="http://schemas.microsoft.com/office/drawing/2014/main" id="{00000000-0008-0000-0000-00008C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41" name="Text Box 146">
          <a:extLst>
            <a:ext uri="{FF2B5EF4-FFF2-40B4-BE49-F238E27FC236}">
              <a16:creationId xmlns:a16="http://schemas.microsoft.com/office/drawing/2014/main" id="{00000000-0008-0000-0000-00008D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42" name="Text Box 147">
          <a:extLst>
            <a:ext uri="{FF2B5EF4-FFF2-40B4-BE49-F238E27FC236}">
              <a16:creationId xmlns:a16="http://schemas.microsoft.com/office/drawing/2014/main" id="{00000000-0008-0000-0000-00008E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43" name="Line 148">
          <a:extLst>
            <a:ext uri="{FF2B5EF4-FFF2-40B4-BE49-F238E27FC236}">
              <a16:creationId xmlns:a16="http://schemas.microsoft.com/office/drawing/2014/main" id="{00000000-0008-0000-0000-00008F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44" name="Line 149">
          <a:extLst>
            <a:ext uri="{FF2B5EF4-FFF2-40B4-BE49-F238E27FC236}">
              <a16:creationId xmlns:a16="http://schemas.microsoft.com/office/drawing/2014/main" id="{00000000-0008-0000-0000-000090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45" name="Line 150">
          <a:extLst>
            <a:ext uri="{FF2B5EF4-FFF2-40B4-BE49-F238E27FC236}">
              <a16:creationId xmlns:a16="http://schemas.microsoft.com/office/drawing/2014/main" id="{00000000-0008-0000-0000-000091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46" name="Line 151">
          <a:extLst>
            <a:ext uri="{FF2B5EF4-FFF2-40B4-BE49-F238E27FC236}">
              <a16:creationId xmlns:a16="http://schemas.microsoft.com/office/drawing/2014/main" id="{00000000-0008-0000-0000-000092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47" name="Text Box 152">
          <a:extLst>
            <a:ext uri="{FF2B5EF4-FFF2-40B4-BE49-F238E27FC236}">
              <a16:creationId xmlns:a16="http://schemas.microsoft.com/office/drawing/2014/main" id="{00000000-0008-0000-0000-000093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48" name="Text Box 153">
          <a:extLst>
            <a:ext uri="{FF2B5EF4-FFF2-40B4-BE49-F238E27FC236}">
              <a16:creationId xmlns:a16="http://schemas.microsoft.com/office/drawing/2014/main" id="{00000000-0008-0000-0000-000094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49" name="Line 154">
          <a:extLst>
            <a:ext uri="{FF2B5EF4-FFF2-40B4-BE49-F238E27FC236}">
              <a16:creationId xmlns:a16="http://schemas.microsoft.com/office/drawing/2014/main" id="{00000000-0008-0000-0000-000095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50" name="Line 155">
          <a:extLst>
            <a:ext uri="{FF2B5EF4-FFF2-40B4-BE49-F238E27FC236}">
              <a16:creationId xmlns:a16="http://schemas.microsoft.com/office/drawing/2014/main" id="{00000000-0008-0000-0000-000096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51" name="Line 156">
          <a:extLst>
            <a:ext uri="{FF2B5EF4-FFF2-40B4-BE49-F238E27FC236}">
              <a16:creationId xmlns:a16="http://schemas.microsoft.com/office/drawing/2014/main" id="{00000000-0008-0000-0000-000097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52" name="Line 157">
          <a:extLst>
            <a:ext uri="{FF2B5EF4-FFF2-40B4-BE49-F238E27FC236}">
              <a16:creationId xmlns:a16="http://schemas.microsoft.com/office/drawing/2014/main" id="{00000000-0008-0000-0000-000098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53" name="Text Box 158">
          <a:extLst>
            <a:ext uri="{FF2B5EF4-FFF2-40B4-BE49-F238E27FC236}">
              <a16:creationId xmlns:a16="http://schemas.microsoft.com/office/drawing/2014/main" id="{00000000-0008-0000-0000-000099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54" name="Text Box 159">
          <a:extLst>
            <a:ext uri="{FF2B5EF4-FFF2-40B4-BE49-F238E27FC236}">
              <a16:creationId xmlns:a16="http://schemas.microsoft.com/office/drawing/2014/main" id="{00000000-0008-0000-0000-00009A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55" name="Line 160">
          <a:extLst>
            <a:ext uri="{FF2B5EF4-FFF2-40B4-BE49-F238E27FC236}">
              <a16:creationId xmlns:a16="http://schemas.microsoft.com/office/drawing/2014/main" id="{00000000-0008-0000-0000-00009B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56" name="Line 161">
          <a:extLst>
            <a:ext uri="{FF2B5EF4-FFF2-40B4-BE49-F238E27FC236}">
              <a16:creationId xmlns:a16="http://schemas.microsoft.com/office/drawing/2014/main" id="{00000000-0008-0000-0000-00009C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57" name="Line 162">
          <a:extLst>
            <a:ext uri="{FF2B5EF4-FFF2-40B4-BE49-F238E27FC236}">
              <a16:creationId xmlns:a16="http://schemas.microsoft.com/office/drawing/2014/main" id="{00000000-0008-0000-0000-00009D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58" name="Line 163">
          <a:extLst>
            <a:ext uri="{FF2B5EF4-FFF2-40B4-BE49-F238E27FC236}">
              <a16:creationId xmlns:a16="http://schemas.microsoft.com/office/drawing/2014/main" id="{00000000-0008-0000-0000-00009E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59" name="Text Box 164">
          <a:extLst>
            <a:ext uri="{FF2B5EF4-FFF2-40B4-BE49-F238E27FC236}">
              <a16:creationId xmlns:a16="http://schemas.microsoft.com/office/drawing/2014/main" id="{00000000-0008-0000-0000-00009F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60" name="Text Box 165">
          <a:extLst>
            <a:ext uri="{FF2B5EF4-FFF2-40B4-BE49-F238E27FC236}">
              <a16:creationId xmlns:a16="http://schemas.microsoft.com/office/drawing/2014/main" id="{00000000-0008-0000-0000-0000A0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61" name="Line 166">
          <a:extLst>
            <a:ext uri="{FF2B5EF4-FFF2-40B4-BE49-F238E27FC236}">
              <a16:creationId xmlns:a16="http://schemas.microsoft.com/office/drawing/2014/main" id="{00000000-0008-0000-0000-0000A1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62" name="Line 167">
          <a:extLst>
            <a:ext uri="{FF2B5EF4-FFF2-40B4-BE49-F238E27FC236}">
              <a16:creationId xmlns:a16="http://schemas.microsoft.com/office/drawing/2014/main" id="{00000000-0008-0000-0000-0000A2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63" name="Line 168">
          <a:extLst>
            <a:ext uri="{FF2B5EF4-FFF2-40B4-BE49-F238E27FC236}">
              <a16:creationId xmlns:a16="http://schemas.microsoft.com/office/drawing/2014/main" id="{00000000-0008-0000-0000-0000A3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64" name="Line 169">
          <a:extLst>
            <a:ext uri="{FF2B5EF4-FFF2-40B4-BE49-F238E27FC236}">
              <a16:creationId xmlns:a16="http://schemas.microsoft.com/office/drawing/2014/main" id="{00000000-0008-0000-0000-0000A4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65" name="Text Box 170">
          <a:extLst>
            <a:ext uri="{FF2B5EF4-FFF2-40B4-BE49-F238E27FC236}">
              <a16:creationId xmlns:a16="http://schemas.microsoft.com/office/drawing/2014/main" id="{00000000-0008-0000-0000-0000A5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66" name="Text Box 171">
          <a:extLst>
            <a:ext uri="{FF2B5EF4-FFF2-40B4-BE49-F238E27FC236}">
              <a16:creationId xmlns:a16="http://schemas.microsoft.com/office/drawing/2014/main" id="{00000000-0008-0000-0000-0000A6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67" name="Line 172">
          <a:extLst>
            <a:ext uri="{FF2B5EF4-FFF2-40B4-BE49-F238E27FC236}">
              <a16:creationId xmlns:a16="http://schemas.microsoft.com/office/drawing/2014/main" id="{00000000-0008-0000-0000-0000A7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68" name="Line 173">
          <a:extLst>
            <a:ext uri="{FF2B5EF4-FFF2-40B4-BE49-F238E27FC236}">
              <a16:creationId xmlns:a16="http://schemas.microsoft.com/office/drawing/2014/main" id="{00000000-0008-0000-0000-0000A8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69" name="Line 174">
          <a:extLst>
            <a:ext uri="{FF2B5EF4-FFF2-40B4-BE49-F238E27FC236}">
              <a16:creationId xmlns:a16="http://schemas.microsoft.com/office/drawing/2014/main" id="{00000000-0008-0000-0000-0000A9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70" name="Line 175">
          <a:extLst>
            <a:ext uri="{FF2B5EF4-FFF2-40B4-BE49-F238E27FC236}">
              <a16:creationId xmlns:a16="http://schemas.microsoft.com/office/drawing/2014/main" id="{00000000-0008-0000-0000-0000AA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71" name="Text Box 176">
          <a:extLst>
            <a:ext uri="{FF2B5EF4-FFF2-40B4-BE49-F238E27FC236}">
              <a16:creationId xmlns:a16="http://schemas.microsoft.com/office/drawing/2014/main" id="{00000000-0008-0000-0000-0000AB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72" name="Text Box 177">
          <a:extLst>
            <a:ext uri="{FF2B5EF4-FFF2-40B4-BE49-F238E27FC236}">
              <a16:creationId xmlns:a16="http://schemas.microsoft.com/office/drawing/2014/main" id="{00000000-0008-0000-0000-0000AC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73" name="Line 178">
          <a:extLst>
            <a:ext uri="{FF2B5EF4-FFF2-40B4-BE49-F238E27FC236}">
              <a16:creationId xmlns:a16="http://schemas.microsoft.com/office/drawing/2014/main" id="{00000000-0008-0000-0000-0000AD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74" name="Line 179">
          <a:extLst>
            <a:ext uri="{FF2B5EF4-FFF2-40B4-BE49-F238E27FC236}">
              <a16:creationId xmlns:a16="http://schemas.microsoft.com/office/drawing/2014/main" id="{00000000-0008-0000-0000-0000AE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75" name="Line 180">
          <a:extLst>
            <a:ext uri="{FF2B5EF4-FFF2-40B4-BE49-F238E27FC236}">
              <a16:creationId xmlns:a16="http://schemas.microsoft.com/office/drawing/2014/main" id="{00000000-0008-0000-0000-0000AF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76" name="Line 181">
          <a:extLst>
            <a:ext uri="{FF2B5EF4-FFF2-40B4-BE49-F238E27FC236}">
              <a16:creationId xmlns:a16="http://schemas.microsoft.com/office/drawing/2014/main" id="{00000000-0008-0000-0000-0000B0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77" name="Text Box 182">
          <a:extLst>
            <a:ext uri="{FF2B5EF4-FFF2-40B4-BE49-F238E27FC236}">
              <a16:creationId xmlns:a16="http://schemas.microsoft.com/office/drawing/2014/main" id="{00000000-0008-0000-0000-0000B1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78" name="Text Box 183">
          <a:extLst>
            <a:ext uri="{FF2B5EF4-FFF2-40B4-BE49-F238E27FC236}">
              <a16:creationId xmlns:a16="http://schemas.microsoft.com/office/drawing/2014/main" id="{00000000-0008-0000-0000-0000B2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79" name="Line 184">
          <a:extLst>
            <a:ext uri="{FF2B5EF4-FFF2-40B4-BE49-F238E27FC236}">
              <a16:creationId xmlns:a16="http://schemas.microsoft.com/office/drawing/2014/main" id="{00000000-0008-0000-0000-0000B3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80" name="Line 185">
          <a:extLst>
            <a:ext uri="{FF2B5EF4-FFF2-40B4-BE49-F238E27FC236}">
              <a16:creationId xmlns:a16="http://schemas.microsoft.com/office/drawing/2014/main" id="{00000000-0008-0000-0000-0000B4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81" name="Line 186">
          <a:extLst>
            <a:ext uri="{FF2B5EF4-FFF2-40B4-BE49-F238E27FC236}">
              <a16:creationId xmlns:a16="http://schemas.microsoft.com/office/drawing/2014/main" id="{00000000-0008-0000-0000-0000B5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82" name="Line 187">
          <a:extLst>
            <a:ext uri="{FF2B5EF4-FFF2-40B4-BE49-F238E27FC236}">
              <a16:creationId xmlns:a16="http://schemas.microsoft.com/office/drawing/2014/main" id="{00000000-0008-0000-0000-0000B6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83" name="Text Box 188">
          <a:extLst>
            <a:ext uri="{FF2B5EF4-FFF2-40B4-BE49-F238E27FC236}">
              <a16:creationId xmlns:a16="http://schemas.microsoft.com/office/drawing/2014/main" id="{00000000-0008-0000-0000-0000B7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84" name="Text Box 189">
          <a:extLst>
            <a:ext uri="{FF2B5EF4-FFF2-40B4-BE49-F238E27FC236}">
              <a16:creationId xmlns:a16="http://schemas.microsoft.com/office/drawing/2014/main" id="{00000000-0008-0000-0000-0000B8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85" name="Line 190">
          <a:extLst>
            <a:ext uri="{FF2B5EF4-FFF2-40B4-BE49-F238E27FC236}">
              <a16:creationId xmlns:a16="http://schemas.microsoft.com/office/drawing/2014/main" id="{00000000-0008-0000-0000-0000B9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86" name="Line 191">
          <a:extLst>
            <a:ext uri="{FF2B5EF4-FFF2-40B4-BE49-F238E27FC236}">
              <a16:creationId xmlns:a16="http://schemas.microsoft.com/office/drawing/2014/main" id="{00000000-0008-0000-0000-0000BA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87" name="Line 192">
          <a:extLst>
            <a:ext uri="{FF2B5EF4-FFF2-40B4-BE49-F238E27FC236}">
              <a16:creationId xmlns:a16="http://schemas.microsoft.com/office/drawing/2014/main" id="{00000000-0008-0000-0000-0000BB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88" name="Line 193">
          <a:extLst>
            <a:ext uri="{FF2B5EF4-FFF2-40B4-BE49-F238E27FC236}">
              <a16:creationId xmlns:a16="http://schemas.microsoft.com/office/drawing/2014/main" id="{00000000-0008-0000-0000-0000BC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89" name="Text Box 194">
          <a:extLst>
            <a:ext uri="{FF2B5EF4-FFF2-40B4-BE49-F238E27FC236}">
              <a16:creationId xmlns:a16="http://schemas.microsoft.com/office/drawing/2014/main" id="{00000000-0008-0000-0000-0000BD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90" name="Text Box 195">
          <a:extLst>
            <a:ext uri="{FF2B5EF4-FFF2-40B4-BE49-F238E27FC236}">
              <a16:creationId xmlns:a16="http://schemas.microsoft.com/office/drawing/2014/main" id="{00000000-0008-0000-0000-0000BE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91" name="Line 196">
          <a:extLst>
            <a:ext uri="{FF2B5EF4-FFF2-40B4-BE49-F238E27FC236}">
              <a16:creationId xmlns:a16="http://schemas.microsoft.com/office/drawing/2014/main" id="{00000000-0008-0000-0000-0000BF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92" name="Line 197">
          <a:extLst>
            <a:ext uri="{FF2B5EF4-FFF2-40B4-BE49-F238E27FC236}">
              <a16:creationId xmlns:a16="http://schemas.microsoft.com/office/drawing/2014/main" id="{00000000-0008-0000-0000-0000C0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93" name="Line 198">
          <a:extLst>
            <a:ext uri="{FF2B5EF4-FFF2-40B4-BE49-F238E27FC236}">
              <a16:creationId xmlns:a16="http://schemas.microsoft.com/office/drawing/2014/main" id="{00000000-0008-0000-0000-0000C1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94" name="Line 199">
          <a:extLst>
            <a:ext uri="{FF2B5EF4-FFF2-40B4-BE49-F238E27FC236}">
              <a16:creationId xmlns:a16="http://schemas.microsoft.com/office/drawing/2014/main" id="{00000000-0008-0000-0000-0000C2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95" name="Text Box 200">
          <a:extLst>
            <a:ext uri="{FF2B5EF4-FFF2-40B4-BE49-F238E27FC236}">
              <a16:creationId xmlns:a16="http://schemas.microsoft.com/office/drawing/2014/main" id="{00000000-0008-0000-0000-0000C3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96" name="Text Box 201">
          <a:extLst>
            <a:ext uri="{FF2B5EF4-FFF2-40B4-BE49-F238E27FC236}">
              <a16:creationId xmlns:a16="http://schemas.microsoft.com/office/drawing/2014/main" id="{00000000-0008-0000-0000-0000C4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97" name="Line 202">
          <a:extLst>
            <a:ext uri="{FF2B5EF4-FFF2-40B4-BE49-F238E27FC236}">
              <a16:creationId xmlns:a16="http://schemas.microsoft.com/office/drawing/2014/main" id="{00000000-0008-0000-0000-0000C5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98" name="Line 203">
          <a:extLst>
            <a:ext uri="{FF2B5EF4-FFF2-40B4-BE49-F238E27FC236}">
              <a16:creationId xmlns:a16="http://schemas.microsoft.com/office/drawing/2014/main" id="{00000000-0008-0000-0000-0000C6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99" name="Line 204">
          <a:extLst>
            <a:ext uri="{FF2B5EF4-FFF2-40B4-BE49-F238E27FC236}">
              <a16:creationId xmlns:a16="http://schemas.microsoft.com/office/drawing/2014/main" id="{00000000-0008-0000-0000-0000C7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00" name="Line 205">
          <a:extLst>
            <a:ext uri="{FF2B5EF4-FFF2-40B4-BE49-F238E27FC236}">
              <a16:creationId xmlns:a16="http://schemas.microsoft.com/office/drawing/2014/main" id="{00000000-0008-0000-0000-0000C8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201" name="Text Box 206">
          <a:extLst>
            <a:ext uri="{FF2B5EF4-FFF2-40B4-BE49-F238E27FC236}">
              <a16:creationId xmlns:a16="http://schemas.microsoft.com/office/drawing/2014/main" id="{00000000-0008-0000-0000-0000C9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202" name="Text Box 207">
          <a:extLst>
            <a:ext uri="{FF2B5EF4-FFF2-40B4-BE49-F238E27FC236}">
              <a16:creationId xmlns:a16="http://schemas.microsoft.com/office/drawing/2014/main" id="{00000000-0008-0000-0000-0000CA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203" name="Line 208">
          <a:extLst>
            <a:ext uri="{FF2B5EF4-FFF2-40B4-BE49-F238E27FC236}">
              <a16:creationId xmlns:a16="http://schemas.microsoft.com/office/drawing/2014/main" id="{00000000-0008-0000-0000-0000CB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04" name="Line 209">
          <a:extLst>
            <a:ext uri="{FF2B5EF4-FFF2-40B4-BE49-F238E27FC236}">
              <a16:creationId xmlns:a16="http://schemas.microsoft.com/office/drawing/2014/main" id="{00000000-0008-0000-0000-0000CC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05" name="Line 210">
          <a:extLst>
            <a:ext uri="{FF2B5EF4-FFF2-40B4-BE49-F238E27FC236}">
              <a16:creationId xmlns:a16="http://schemas.microsoft.com/office/drawing/2014/main" id="{00000000-0008-0000-0000-0000CD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06" name="Line 211">
          <a:extLst>
            <a:ext uri="{FF2B5EF4-FFF2-40B4-BE49-F238E27FC236}">
              <a16:creationId xmlns:a16="http://schemas.microsoft.com/office/drawing/2014/main" id="{00000000-0008-0000-0000-0000CE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207" name="Text Box 212">
          <a:extLst>
            <a:ext uri="{FF2B5EF4-FFF2-40B4-BE49-F238E27FC236}">
              <a16:creationId xmlns:a16="http://schemas.microsoft.com/office/drawing/2014/main" id="{00000000-0008-0000-0000-0000CF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208" name="Text Box 213">
          <a:extLst>
            <a:ext uri="{FF2B5EF4-FFF2-40B4-BE49-F238E27FC236}">
              <a16:creationId xmlns:a16="http://schemas.microsoft.com/office/drawing/2014/main" id="{00000000-0008-0000-0000-0000D0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209" name="Line 214">
          <a:extLst>
            <a:ext uri="{FF2B5EF4-FFF2-40B4-BE49-F238E27FC236}">
              <a16:creationId xmlns:a16="http://schemas.microsoft.com/office/drawing/2014/main" id="{00000000-0008-0000-0000-0000D1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10" name="Line 215">
          <a:extLst>
            <a:ext uri="{FF2B5EF4-FFF2-40B4-BE49-F238E27FC236}">
              <a16:creationId xmlns:a16="http://schemas.microsoft.com/office/drawing/2014/main" id="{00000000-0008-0000-0000-0000D2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11" name="Line 216">
          <a:extLst>
            <a:ext uri="{FF2B5EF4-FFF2-40B4-BE49-F238E27FC236}">
              <a16:creationId xmlns:a16="http://schemas.microsoft.com/office/drawing/2014/main" id="{00000000-0008-0000-0000-0000D3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12" name="Line 217">
          <a:extLst>
            <a:ext uri="{FF2B5EF4-FFF2-40B4-BE49-F238E27FC236}">
              <a16:creationId xmlns:a16="http://schemas.microsoft.com/office/drawing/2014/main" id="{00000000-0008-0000-0000-0000D4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213" name="Text Box 218">
          <a:extLst>
            <a:ext uri="{FF2B5EF4-FFF2-40B4-BE49-F238E27FC236}">
              <a16:creationId xmlns:a16="http://schemas.microsoft.com/office/drawing/2014/main" id="{00000000-0008-0000-0000-0000D5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214" name="Text Box 219">
          <a:extLst>
            <a:ext uri="{FF2B5EF4-FFF2-40B4-BE49-F238E27FC236}">
              <a16:creationId xmlns:a16="http://schemas.microsoft.com/office/drawing/2014/main" id="{00000000-0008-0000-0000-0000D6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215" name="Line 220">
          <a:extLst>
            <a:ext uri="{FF2B5EF4-FFF2-40B4-BE49-F238E27FC236}">
              <a16:creationId xmlns:a16="http://schemas.microsoft.com/office/drawing/2014/main" id="{00000000-0008-0000-0000-0000D7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16" name="Line 221">
          <a:extLst>
            <a:ext uri="{FF2B5EF4-FFF2-40B4-BE49-F238E27FC236}">
              <a16:creationId xmlns:a16="http://schemas.microsoft.com/office/drawing/2014/main" id="{00000000-0008-0000-0000-0000D8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17" name="Line 222">
          <a:extLst>
            <a:ext uri="{FF2B5EF4-FFF2-40B4-BE49-F238E27FC236}">
              <a16:creationId xmlns:a16="http://schemas.microsoft.com/office/drawing/2014/main" id="{00000000-0008-0000-0000-0000D9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18" name="Line 224">
          <a:extLst>
            <a:ext uri="{FF2B5EF4-FFF2-40B4-BE49-F238E27FC236}">
              <a16:creationId xmlns:a16="http://schemas.microsoft.com/office/drawing/2014/main" id="{00000000-0008-0000-0000-0000DA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19" name="Line 225">
          <a:extLst>
            <a:ext uri="{FF2B5EF4-FFF2-40B4-BE49-F238E27FC236}">
              <a16:creationId xmlns:a16="http://schemas.microsoft.com/office/drawing/2014/main" id="{00000000-0008-0000-0000-0000DB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220" name="Text Box 226">
          <a:extLst>
            <a:ext uri="{FF2B5EF4-FFF2-40B4-BE49-F238E27FC236}">
              <a16:creationId xmlns:a16="http://schemas.microsoft.com/office/drawing/2014/main" id="{00000000-0008-0000-0000-0000DC000000}"/>
            </a:ext>
          </a:extLst>
        </xdr:cNvPr>
        <xdr:cNvSpPr txBox="1">
          <a:spLocks noChangeArrowheads="1"/>
        </xdr:cNvSpPr>
      </xdr:nvSpPr>
      <xdr:spPr bwMode="auto">
        <a:xfrm>
          <a:off x="142875" y="14287500"/>
          <a:ext cx="9001125" cy="0"/>
        </a:xfrm>
        <a:prstGeom prst="rect">
          <a:avLst/>
        </a:prstGeom>
        <a:noFill/>
        <a:ln w="9525">
          <a:noFill/>
          <a:miter lim="800000"/>
          <a:headEnd/>
          <a:tailEnd/>
        </a:ln>
      </xdr:spPr>
      <xdr:txBody>
        <a:bodyPr vertOverflow="clip" wrap="square" lIns="27432" tIns="22860" rIns="27432" bIns="0" anchor="t" upright="1"/>
        <a:lstStyle/>
        <a:p>
          <a:pPr algn="just" rtl="0">
            <a:defRPr sz="1000"/>
          </a:pPr>
          <a:endParaRPr lang="es-ES" sz="1000" b="0" i="0" u="none" strike="noStrike" baseline="0">
            <a:solidFill>
              <a:srgbClr val="000000"/>
            </a:solidFill>
            <a:latin typeface="Arial"/>
            <a:cs typeface="Arial"/>
          </a:endParaRP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221" name="Line 6">
          <a:extLst>
            <a:ext uri="{FF2B5EF4-FFF2-40B4-BE49-F238E27FC236}">
              <a16:creationId xmlns:a16="http://schemas.microsoft.com/office/drawing/2014/main" id="{00000000-0008-0000-0000-0000DD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22" name="Line 7">
          <a:extLst>
            <a:ext uri="{FF2B5EF4-FFF2-40B4-BE49-F238E27FC236}">
              <a16:creationId xmlns:a16="http://schemas.microsoft.com/office/drawing/2014/main" id="{00000000-0008-0000-0000-0000DE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23" name="Line 10">
          <a:extLst>
            <a:ext uri="{FF2B5EF4-FFF2-40B4-BE49-F238E27FC236}">
              <a16:creationId xmlns:a16="http://schemas.microsoft.com/office/drawing/2014/main" id="{00000000-0008-0000-0000-0000DF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24" name="Line 11">
          <a:extLst>
            <a:ext uri="{FF2B5EF4-FFF2-40B4-BE49-F238E27FC236}">
              <a16:creationId xmlns:a16="http://schemas.microsoft.com/office/drawing/2014/main" id="{00000000-0008-0000-0000-0000E0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25" name="Line 12">
          <a:extLst>
            <a:ext uri="{FF2B5EF4-FFF2-40B4-BE49-F238E27FC236}">
              <a16:creationId xmlns:a16="http://schemas.microsoft.com/office/drawing/2014/main" id="{00000000-0008-0000-0000-0000E1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26" name="Line 13">
          <a:extLst>
            <a:ext uri="{FF2B5EF4-FFF2-40B4-BE49-F238E27FC236}">
              <a16:creationId xmlns:a16="http://schemas.microsoft.com/office/drawing/2014/main" id="{00000000-0008-0000-0000-0000E2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27" name="Line 16">
          <a:extLst>
            <a:ext uri="{FF2B5EF4-FFF2-40B4-BE49-F238E27FC236}">
              <a16:creationId xmlns:a16="http://schemas.microsoft.com/office/drawing/2014/main" id="{00000000-0008-0000-0000-0000E3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28" name="Line 17">
          <a:extLst>
            <a:ext uri="{FF2B5EF4-FFF2-40B4-BE49-F238E27FC236}">
              <a16:creationId xmlns:a16="http://schemas.microsoft.com/office/drawing/2014/main" id="{00000000-0008-0000-0000-0000E4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29" name="Line 18">
          <a:extLst>
            <a:ext uri="{FF2B5EF4-FFF2-40B4-BE49-F238E27FC236}">
              <a16:creationId xmlns:a16="http://schemas.microsoft.com/office/drawing/2014/main" id="{00000000-0008-0000-0000-0000E5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30" name="Line 19">
          <a:extLst>
            <a:ext uri="{FF2B5EF4-FFF2-40B4-BE49-F238E27FC236}">
              <a16:creationId xmlns:a16="http://schemas.microsoft.com/office/drawing/2014/main" id="{00000000-0008-0000-0000-0000E6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31" name="Line 22">
          <a:extLst>
            <a:ext uri="{FF2B5EF4-FFF2-40B4-BE49-F238E27FC236}">
              <a16:creationId xmlns:a16="http://schemas.microsoft.com/office/drawing/2014/main" id="{00000000-0008-0000-0000-0000E7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32" name="Line 23">
          <a:extLst>
            <a:ext uri="{FF2B5EF4-FFF2-40B4-BE49-F238E27FC236}">
              <a16:creationId xmlns:a16="http://schemas.microsoft.com/office/drawing/2014/main" id="{00000000-0008-0000-0000-0000E8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33" name="Line 24">
          <a:extLst>
            <a:ext uri="{FF2B5EF4-FFF2-40B4-BE49-F238E27FC236}">
              <a16:creationId xmlns:a16="http://schemas.microsoft.com/office/drawing/2014/main" id="{00000000-0008-0000-0000-0000E9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34" name="Line 25">
          <a:extLst>
            <a:ext uri="{FF2B5EF4-FFF2-40B4-BE49-F238E27FC236}">
              <a16:creationId xmlns:a16="http://schemas.microsoft.com/office/drawing/2014/main" id="{00000000-0008-0000-0000-0000EA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35" name="Line 28">
          <a:extLst>
            <a:ext uri="{FF2B5EF4-FFF2-40B4-BE49-F238E27FC236}">
              <a16:creationId xmlns:a16="http://schemas.microsoft.com/office/drawing/2014/main" id="{00000000-0008-0000-0000-0000EB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36" name="Line 29">
          <a:extLst>
            <a:ext uri="{FF2B5EF4-FFF2-40B4-BE49-F238E27FC236}">
              <a16:creationId xmlns:a16="http://schemas.microsoft.com/office/drawing/2014/main" id="{00000000-0008-0000-0000-0000EC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37" name="Line 30">
          <a:extLst>
            <a:ext uri="{FF2B5EF4-FFF2-40B4-BE49-F238E27FC236}">
              <a16:creationId xmlns:a16="http://schemas.microsoft.com/office/drawing/2014/main" id="{00000000-0008-0000-0000-0000ED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38" name="Line 31">
          <a:extLst>
            <a:ext uri="{FF2B5EF4-FFF2-40B4-BE49-F238E27FC236}">
              <a16:creationId xmlns:a16="http://schemas.microsoft.com/office/drawing/2014/main" id="{00000000-0008-0000-0000-0000EE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39" name="Line 34">
          <a:extLst>
            <a:ext uri="{FF2B5EF4-FFF2-40B4-BE49-F238E27FC236}">
              <a16:creationId xmlns:a16="http://schemas.microsoft.com/office/drawing/2014/main" id="{00000000-0008-0000-0000-0000EF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40" name="Line 35">
          <a:extLst>
            <a:ext uri="{FF2B5EF4-FFF2-40B4-BE49-F238E27FC236}">
              <a16:creationId xmlns:a16="http://schemas.microsoft.com/office/drawing/2014/main" id="{00000000-0008-0000-0000-0000F0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41" name="Line 36">
          <a:extLst>
            <a:ext uri="{FF2B5EF4-FFF2-40B4-BE49-F238E27FC236}">
              <a16:creationId xmlns:a16="http://schemas.microsoft.com/office/drawing/2014/main" id="{00000000-0008-0000-0000-0000F1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42" name="Line 37">
          <a:extLst>
            <a:ext uri="{FF2B5EF4-FFF2-40B4-BE49-F238E27FC236}">
              <a16:creationId xmlns:a16="http://schemas.microsoft.com/office/drawing/2014/main" id="{00000000-0008-0000-0000-0000F2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43" name="Line 40">
          <a:extLst>
            <a:ext uri="{FF2B5EF4-FFF2-40B4-BE49-F238E27FC236}">
              <a16:creationId xmlns:a16="http://schemas.microsoft.com/office/drawing/2014/main" id="{00000000-0008-0000-0000-0000F3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44" name="Line 41">
          <a:extLst>
            <a:ext uri="{FF2B5EF4-FFF2-40B4-BE49-F238E27FC236}">
              <a16:creationId xmlns:a16="http://schemas.microsoft.com/office/drawing/2014/main" id="{00000000-0008-0000-0000-0000F4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45" name="Line 42">
          <a:extLst>
            <a:ext uri="{FF2B5EF4-FFF2-40B4-BE49-F238E27FC236}">
              <a16:creationId xmlns:a16="http://schemas.microsoft.com/office/drawing/2014/main" id="{00000000-0008-0000-0000-0000F5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46" name="Line 43">
          <a:extLst>
            <a:ext uri="{FF2B5EF4-FFF2-40B4-BE49-F238E27FC236}">
              <a16:creationId xmlns:a16="http://schemas.microsoft.com/office/drawing/2014/main" id="{00000000-0008-0000-0000-0000F6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47" name="Line 46">
          <a:extLst>
            <a:ext uri="{FF2B5EF4-FFF2-40B4-BE49-F238E27FC236}">
              <a16:creationId xmlns:a16="http://schemas.microsoft.com/office/drawing/2014/main" id="{00000000-0008-0000-0000-0000F7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48" name="Line 47">
          <a:extLst>
            <a:ext uri="{FF2B5EF4-FFF2-40B4-BE49-F238E27FC236}">
              <a16:creationId xmlns:a16="http://schemas.microsoft.com/office/drawing/2014/main" id="{00000000-0008-0000-0000-0000F8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49" name="Line 48">
          <a:extLst>
            <a:ext uri="{FF2B5EF4-FFF2-40B4-BE49-F238E27FC236}">
              <a16:creationId xmlns:a16="http://schemas.microsoft.com/office/drawing/2014/main" id="{00000000-0008-0000-0000-0000F9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50" name="Line 49">
          <a:extLst>
            <a:ext uri="{FF2B5EF4-FFF2-40B4-BE49-F238E27FC236}">
              <a16:creationId xmlns:a16="http://schemas.microsoft.com/office/drawing/2014/main" id="{00000000-0008-0000-0000-0000FA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51" name="Line 52">
          <a:extLst>
            <a:ext uri="{FF2B5EF4-FFF2-40B4-BE49-F238E27FC236}">
              <a16:creationId xmlns:a16="http://schemas.microsoft.com/office/drawing/2014/main" id="{00000000-0008-0000-0000-0000FB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52" name="Line 53">
          <a:extLst>
            <a:ext uri="{FF2B5EF4-FFF2-40B4-BE49-F238E27FC236}">
              <a16:creationId xmlns:a16="http://schemas.microsoft.com/office/drawing/2014/main" id="{00000000-0008-0000-0000-0000FC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53" name="Line 54">
          <a:extLst>
            <a:ext uri="{FF2B5EF4-FFF2-40B4-BE49-F238E27FC236}">
              <a16:creationId xmlns:a16="http://schemas.microsoft.com/office/drawing/2014/main" id="{00000000-0008-0000-0000-0000FD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54" name="Line 55">
          <a:extLst>
            <a:ext uri="{FF2B5EF4-FFF2-40B4-BE49-F238E27FC236}">
              <a16:creationId xmlns:a16="http://schemas.microsoft.com/office/drawing/2014/main" id="{00000000-0008-0000-0000-0000FE00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55" name="Line 58">
          <a:extLst>
            <a:ext uri="{FF2B5EF4-FFF2-40B4-BE49-F238E27FC236}">
              <a16:creationId xmlns:a16="http://schemas.microsoft.com/office/drawing/2014/main" id="{00000000-0008-0000-0000-0000FF00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56" name="Line 59">
          <a:extLst>
            <a:ext uri="{FF2B5EF4-FFF2-40B4-BE49-F238E27FC236}">
              <a16:creationId xmlns:a16="http://schemas.microsoft.com/office/drawing/2014/main" id="{00000000-0008-0000-0000-000000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57" name="Line 60">
          <a:extLst>
            <a:ext uri="{FF2B5EF4-FFF2-40B4-BE49-F238E27FC236}">
              <a16:creationId xmlns:a16="http://schemas.microsoft.com/office/drawing/2014/main" id="{00000000-0008-0000-0000-000001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58" name="Line 61">
          <a:extLst>
            <a:ext uri="{FF2B5EF4-FFF2-40B4-BE49-F238E27FC236}">
              <a16:creationId xmlns:a16="http://schemas.microsoft.com/office/drawing/2014/main" id="{00000000-0008-0000-0000-000002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59" name="Line 64">
          <a:extLst>
            <a:ext uri="{FF2B5EF4-FFF2-40B4-BE49-F238E27FC236}">
              <a16:creationId xmlns:a16="http://schemas.microsoft.com/office/drawing/2014/main" id="{00000000-0008-0000-0000-000003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60" name="Line 65">
          <a:extLst>
            <a:ext uri="{FF2B5EF4-FFF2-40B4-BE49-F238E27FC236}">
              <a16:creationId xmlns:a16="http://schemas.microsoft.com/office/drawing/2014/main" id="{00000000-0008-0000-0000-000004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61" name="Line 66">
          <a:extLst>
            <a:ext uri="{FF2B5EF4-FFF2-40B4-BE49-F238E27FC236}">
              <a16:creationId xmlns:a16="http://schemas.microsoft.com/office/drawing/2014/main" id="{00000000-0008-0000-0000-000005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62" name="Line 67">
          <a:extLst>
            <a:ext uri="{FF2B5EF4-FFF2-40B4-BE49-F238E27FC236}">
              <a16:creationId xmlns:a16="http://schemas.microsoft.com/office/drawing/2014/main" id="{00000000-0008-0000-0000-000006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63" name="Line 70">
          <a:extLst>
            <a:ext uri="{FF2B5EF4-FFF2-40B4-BE49-F238E27FC236}">
              <a16:creationId xmlns:a16="http://schemas.microsoft.com/office/drawing/2014/main" id="{00000000-0008-0000-0000-000007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64" name="Line 71">
          <a:extLst>
            <a:ext uri="{FF2B5EF4-FFF2-40B4-BE49-F238E27FC236}">
              <a16:creationId xmlns:a16="http://schemas.microsoft.com/office/drawing/2014/main" id="{00000000-0008-0000-0000-000008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65" name="Line 72">
          <a:extLst>
            <a:ext uri="{FF2B5EF4-FFF2-40B4-BE49-F238E27FC236}">
              <a16:creationId xmlns:a16="http://schemas.microsoft.com/office/drawing/2014/main" id="{00000000-0008-0000-0000-000009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66" name="Line 73">
          <a:extLst>
            <a:ext uri="{FF2B5EF4-FFF2-40B4-BE49-F238E27FC236}">
              <a16:creationId xmlns:a16="http://schemas.microsoft.com/office/drawing/2014/main" id="{00000000-0008-0000-0000-00000A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67" name="Line 76">
          <a:extLst>
            <a:ext uri="{FF2B5EF4-FFF2-40B4-BE49-F238E27FC236}">
              <a16:creationId xmlns:a16="http://schemas.microsoft.com/office/drawing/2014/main" id="{00000000-0008-0000-0000-00000B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68" name="Line 77">
          <a:extLst>
            <a:ext uri="{FF2B5EF4-FFF2-40B4-BE49-F238E27FC236}">
              <a16:creationId xmlns:a16="http://schemas.microsoft.com/office/drawing/2014/main" id="{00000000-0008-0000-0000-00000C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69" name="Line 78">
          <a:extLst>
            <a:ext uri="{FF2B5EF4-FFF2-40B4-BE49-F238E27FC236}">
              <a16:creationId xmlns:a16="http://schemas.microsoft.com/office/drawing/2014/main" id="{00000000-0008-0000-0000-00000D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70" name="Line 79">
          <a:extLst>
            <a:ext uri="{FF2B5EF4-FFF2-40B4-BE49-F238E27FC236}">
              <a16:creationId xmlns:a16="http://schemas.microsoft.com/office/drawing/2014/main" id="{00000000-0008-0000-0000-00000E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71" name="Line 82">
          <a:extLst>
            <a:ext uri="{FF2B5EF4-FFF2-40B4-BE49-F238E27FC236}">
              <a16:creationId xmlns:a16="http://schemas.microsoft.com/office/drawing/2014/main" id="{00000000-0008-0000-0000-00000F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72" name="Line 83">
          <a:extLst>
            <a:ext uri="{FF2B5EF4-FFF2-40B4-BE49-F238E27FC236}">
              <a16:creationId xmlns:a16="http://schemas.microsoft.com/office/drawing/2014/main" id="{00000000-0008-0000-0000-000010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73" name="Line 84">
          <a:extLst>
            <a:ext uri="{FF2B5EF4-FFF2-40B4-BE49-F238E27FC236}">
              <a16:creationId xmlns:a16="http://schemas.microsoft.com/office/drawing/2014/main" id="{00000000-0008-0000-0000-000011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74" name="Line 85">
          <a:extLst>
            <a:ext uri="{FF2B5EF4-FFF2-40B4-BE49-F238E27FC236}">
              <a16:creationId xmlns:a16="http://schemas.microsoft.com/office/drawing/2014/main" id="{00000000-0008-0000-0000-000012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75" name="Line 88">
          <a:extLst>
            <a:ext uri="{FF2B5EF4-FFF2-40B4-BE49-F238E27FC236}">
              <a16:creationId xmlns:a16="http://schemas.microsoft.com/office/drawing/2014/main" id="{00000000-0008-0000-0000-000013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76" name="Line 89">
          <a:extLst>
            <a:ext uri="{FF2B5EF4-FFF2-40B4-BE49-F238E27FC236}">
              <a16:creationId xmlns:a16="http://schemas.microsoft.com/office/drawing/2014/main" id="{00000000-0008-0000-0000-000014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77" name="Line 90">
          <a:extLst>
            <a:ext uri="{FF2B5EF4-FFF2-40B4-BE49-F238E27FC236}">
              <a16:creationId xmlns:a16="http://schemas.microsoft.com/office/drawing/2014/main" id="{00000000-0008-0000-0000-000015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78" name="Line 91">
          <a:extLst>
            <a:ext uri="{FF2B5EF4-FFF2-40B4-BE49-F238E27FC236}">
              <a16:creationId xmlns:a16="http://schemas.microsoft.com/office/drawing/2014/main" id="{00000000-0008-0000-0000-000016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79" name="Line 94">
          <a:extLst>
            <a:ext uri="{FF2B5EF4-FFF2-40B4-BE49-F238E27FC236}">
              <a16:creationId xmlns:a16="http://schemas.microsoft.com/office/drawing/2014/main" id="{00000000-0008-0000-0000-000017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80" name="Line 95">
          <a:extLst>
            <a:ext uri="{FF2B5EF4-FFF2-40B4-BE49-F238E27FC236}">
              <a16:creationId xmlns:a16="http://schemas.microsoft.com/office/drawing/2014/main" id="{00000000-0008-0000-0000-000018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81" name="Line 96">
          <a:extLst>
            <a:ext uri="{FF2B5EF4-FFF2-40B4-BE49-F238E27FC236}">
              <a16:creationId xmlns:a16="http://schemas.microsoft.com/office/drawing/2014/main" id="{00000000-0008-0000-0000-000019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82" name="Line 97">
          <a:extLst>
            <a:ext uri="{FF2B5EF4-FFF2-40B4-BE49-F238E27FC236}">
              <a16:creationId xmlns:a16="http://schemas.microsoft.com/office/drawing/2014/main" id="{00000000-0008-0000-0000-00001A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83" name="Line 100">
          <a:extLst>
            <a:ext uri="{FF2B5EF4-FFF2-40B4-BE49-F238E27FC236}">
              <a16:creationId xmlns:a16="http://schemas.microsoft.com/office/drawing/2014/main" id="{00000000-0008-0000-0000-00001B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84" name="Line 101">
          <a:extLst>
            <a:ext uri="{FF2B5EF4-FFF2-40B4-BE49-F238E27FC236}">
              <a16:creationId xmlns:a16="http://schemas.microsoft.com/office/drawing/2014/main" id="{00000000-0008-0000-0000-00001C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85" name="Line 102">
          <a:extLst>
            <a:ext uri="{FF2B5EF4-FFF2-40B4-BE49-F238E27FC236}">
              <a16:creationId xmlns:a16="http://schemas.microsoft.com/office/drawing/2014/main" id="{00000000-0008-0000-0000-00001D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86" name="Line 103">
          <a:extLst>
            <a:ext uri="{FF2B5EF4-FFF2-40B4-BE49-F238E27FC236}">
              <a16:creationId xmlns:a16="http://schemas.microsoft.com/office/drawing/2014/main" id="{00000000-0008-0000-0000-00001E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87" name="Line 106">
          <a:extLst>
            <a:ext uri="{FF2B5EF4-FFF2-40B4-BE49-F238E27FC236}">
              <a16:creationId xmlns:a16="http://schemas.microsoft.com/office/drawing/2014/main" id="{00000000-0008-0000-0000-00001F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88" name="Line 107">
          <a:extLst>
            <a:ext uri="{FF2B5EF4-FFF2-40B4-BE49-F238E27FC236}">
              <a16:creationId xmlns:a16="http://schemas.microsoft.com/office/drawing/2014/main" id="{00000000-0008-0000-0000-000020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89" name="Line 108">
          <a:extLst>
            <a:ext uri="{FF2B5EF4-FFF2-40B4-BE49-F238E27FC236}">
              <a16:creationId xmlns:a16="http://schemas.microsoft.com/office/drawing/2014/main" id="{00000000-0008-0000-0000-000021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90" name="Line 109">
          <a:extLst>
            <a:ext uri="{FF2B5EF4-FFF2-40B4-BE49-F238E27FC236}">
              <a16:creationId xmlns:a16="http://schemas.microsoft.com/office/drawing/2014/main" id="{00000000-0008-0000-0000-000022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91" name="Line 112">
          <a:extLst>
            <a:ext uri="{FF2B5EF4-FFF2-40B4-BE49-F238E27FC236}">
              <a16:creationId xmlns:a16="http://schemas.microsoft.com/office/drawing/2014/main" id="{00000000-0008-0000-0000-000023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92" name="Line 113">
          <a:extLst>
            <a:ext uri="{FF2B5EF4-FFF2-40B4-BE49-F238E27FC236}">
              <a16:creationId xmlns:a16="http://schemas.microsoft.com/office/drawing/2014/main" id="{00000000-0008-0000-0000-000024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93" name="Line 114">
          <a:extLst>
            <a:ext uri="{FF2B5EF4-FFF2-40B4-BE49-F238E27FC236}">
              <a16:creationId xmlns:a16="http://schemas.microsoft.com/office/drawing/2014/main" id="{00000000-0008-0000-0000-000025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94" name="Line 115">
          <a:extLst>
            <a:ext uri="{FF2B5EF4-FFF2-40B4-BE49-F238E27FC236}">
              <a16:creationId xmlns:a16="http://schemas.microsoft.com/office/drawing/2014/main" id="{00000000-0008-0000-0000-000026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95" name="Line 118">
          <a:extLst>
            <a:ext uri="{FF2B5EF4-FFF2-40B4-BE49-F238E27FC236}">
              <a16:creationId xmlns:a16="http://schemas.microsoft.com/office/drawing/2014/main" id="{00000000-0008-0000-0000-000027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96" name="Line 119">
          <a:extLst>
            <a:ext uri="{FF2B5EF4-FFF2-40B4-BE49-F238E27FC236}">
              <a16:creationId xmlns:a16="http://schemas.microsoft.com/office/drawing/2014/main" id="{00000000-0008-0000-0000-000028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97" name="Line 120">
          <a:extLst>
            <a:ext uri="{FF2B5EF4-FFF2-40B4-BE49-F238E27FC236}">
              <a16:creationId xmlns:a16="http://schemas.microsoft.com/office/drawing/2014/main" id="{00000000-0008-0000-0000-000029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98" name="Line 121">
          <a:extLst>
            <a:ext uri="{FF2B5EF4-FFF2-40B4-BE49-F238E27FC236}">
              <a16:creationId xmlns:a16="http://schemas.microsoft.com/office/drawing/2014/main" id="{00000000-0008-0000-0000-00002A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99" name="Line 124">
          <a:extLst>
            <a:ext uri="{FF2B5EF4-FFF2-40B4-BE49-F238E27FC236}">
              <a16:creationId xmlns:a16="http://schemas.microsoft.com/office/drawing/2014/main" id="{00000000-0008-0000-0000-00002B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00" name="Line 125">
          <a:extLst>
            <a:ext uri="{FF2B5EF4-FFF2-40B4-BE49-F238E27FC236}">
              <a16:creationId xmlns:a16="http://schemas.microsoft.com/office/drawing/2014/main" id="{00000000-0008-0000-0000-00002C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01" name="Line 126">
          <a:extLst>
            <a:ext uri="{FF2B5EF4-FFF2-40B4-BE49-F238E27FC236}">
              <a16:creationId xmlns:a16="http://schemas.microsoft.com/office/drawing/2014/main" id="{00000000-0008-0000-0000-00002D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02" name="Line 127">
          <a:extLst>
            <a:ext uri="{FF2B5EF4-FFF2-40B4-BE49-F238E27FC236}">
              <a16:creationId xmlns:a16="http://schemas.microsoft.com/office/drawing/2014/main" id="{00000000-0008-0000-0000-00002E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03" name="Line 130">
          <a:extLst>
            <a:ext uri="{FF2B5EF4-FFF2-40B4-BE49-F238E27FC236}">
              <a16:creationId xmlns:a16="http://schemas.microsoft.com/office/drawing/2014/main" id="{00000000-0008-0000-0000-00002F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04" name="Line 131">
          <a:extLst>
            <a:ext uri="{FF2B5EF4-FFF2-40B4-BE49-F238E27FC236}">
              <a16:creationId xmlns:a16="http://schemas.microsoft.com/office/drawing/2014/main" id="{00000000-0008-0000-0000-000030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05" name="Line 132">
          <a:extLst>
            <a:ext uri="{FF2B5EF4-FFF2-40B4-BE49-F238E27FC236}">
              <a16:creationId xmlns:a16="http://schemas.microsoft.com/office/drawing/2014/main" id="{00000000-0008-0000-0000-000031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06" name="Line 133">
          <a:extLst>
            <a:ext uri="{FF2B5EF4-FFF2-40B4-BE49-F238E27FC236}">
              <a16:creationId xmlns:a16="http://schemas.microsoft.com/office/drawing/2014/main" id="{00000000-0008-0000-0000-000032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07" name="Line 136">
          <a:extLst>
            <a:ext uri="{FF2B5EF4-FFF2-40B4-BE49-F238E27FC236}">
              <a16:creationId xmlns:a16="http://schemas.microsoft.com/office/drawing/2014/main" id="{00000000-0008-0000-0000-000033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08" name="Line 137">
          <a:extLst>
            <a:ext uri="{FF2B5EF4-FFF2-40B4-BE49-F238E27FC236}">
              <a16:creationId xmlns:a16="http://schemas.microsoft.com/office/drawing/2014/main" id="{00000000-0008-0000-0000-000034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09" name="Line 138">
          <a:extLst>
            <a:ext uri="{FF2B5EF4-FFF2-40B4-BE49-F238E27FC236}">
              <a16:creationId xmlns:a16="http://schemas.microsoft.com/office/drawing/2014/main" id="{00000000-0008-0000-0000-000035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10" name="Line 139">
          <a:extLst>
            <a:ext uri="{FF2B5EF4-FFF2-40B4-BE49-F238E27FC236}">
              <a16:creationId xmlns:a16="http://schemas.microsoft.com/office/drawing/2014/main" id="{00000000-0008-0000-0000-000036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11" name="Line 142">
          <a:extLst>
            <a:ext uri="{FF2B5EF4-FFF2-40B4-BE49-F238E27FC236}">
              <a16:creationId xmlns:a16="http://schemas.microsoft.com/office/drawing/2014/main" id="{00000000-0008-0000-0000-000037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12" name="Line 143">
          <a:extLst>
            <a:ext uri="{FF2B5EF4-FFF2-40B4-BE49-F238E27FC236}">
              <a16:creationId xmlns:a16="http://schemas.microsoft.com/office/drawing/2014/main" id="{00000000-0008-0000-0000-000038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13" name="Line 144">
          <a:extLst>
            <a:ext uri="{FF2B5EF4-FFF2-40B4-BE49-F238E27FC236}">
              <a16:creationId xmlns:a16="http://schemas.microsoft.com/office/drawing/2014/main" id="{00000000-0008-0000-0000-000039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14" name="Line 145">
          <a:extLst>
            <a:ext uri="{FF2B5EF4-FFF2-40B4-BE49-F238E27FC236}">
              <a16:creationId xmlns:a16="http://schemas.microsoft.com/office/drawing/2014/main" id="{00000000-0008-0000-0000-00003A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15" name="Line 148">
          <a:extLst>
            <a:ext uri="{FF2B5EF4-FFF2-40B4-BE49-F238E27FC236}">
              <a16:creationId xmlns:a16="http://schemas.microsoft.com/office/drawing/2014/main" id="{00000000-0008-0000-0000-00003B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16" name="Line 149">
          <a:extLst>
            <a:ext uri="{FF2B5EF4-FFF2-40B4-BE49-F238E27FC236}">
              <a16:creationId xmlns:a16="http://schemas.microsoft.com/office/drawing/2014/main" id="{00000000-0008-0000-0000-00003C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17" name="Line 150">
          <a:extLst>
            <a:ext uri="{FF2B5EF4-FFF2-40B4-BE49-F238E27FC236}">
              <a16:creationId xmlns:a16="http://schemas.microsoft.com/office/drawing/2014/main" id="{00000000-0008-0000-0000-00003D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18" name="Line 151">
          <a:extLst>
            <a:ext uri="{FF2B5EF4-FFF2-40B4-BE49-F238E27FC236}">
              <a16:creationId xmlns:a16="http://schemas.microsoft.com/office/drawing/2014/main" id="{00000000-0008-0000-0000-00003E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19" name="Line 154">
          <a:extLst>
            <a:ext uri="{FF2B5EF4-FFF2-40B4-BE49-F238E27FC236}">
              <a16:creationId xmlns:a16="http://schemas.microsoft.com/office/drawing/2014/main" id="{00000000-0008-0000-0000-00003F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20" name="Line 155">
          <a:extLst>
            <a:ext uri="{FF2B5EF4-FFF2-40B4-BE49-F238E27FC236}">
              <a16:creationId xmlns:a16="http://schemas.microsoft.com/office/drawing/2014/main" id="{00000000-0008-0000-0000-000040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21" name="Line 156">
          <a:extLst>
            <a:ext uri="{FF2B5EF4-FFF2-40B4-BE49-F238E27FC236}">
              <a16:creationId xmlns:a16="http://schemas.microsoft.com/office/drawing/2014/main" id="{00000000-0008-0000-0000-000041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22" name="Line 157">
          <a:extLst>
            <a:ext uri="{FF2B5EF4-FFF2-40B4-BE49-F238E27FC236}">
              <a16:creationId xmlns:a16="http://schemas.microsoft.com/office/drawing/2014/main" id="{00000000-0008-0000-0000-000042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23" name="Line 160">
          <a:extLst>
            <a:ext uri="{FF2B5EF4-FFF2-40B4-BE49-F238E27FC236}">
              <a16:creationId xmlns:a16="http://schemas.microsoft.com/office/drawing/2014/main" id="{00000000-0008-0000-0000-000043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24" name="Line 161">
          <a:extLst>
            <a:ext uri="{FF2B5EF4-FFF2-40B4-BE49-F238E27FC236}">
              <a16:creationId xmlns:a16="http://schemas.microsoft.com/office/drawing/2014/main" id="{00000000-0008-0000-0000-000044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25" name="Line 162">
          <a:extLst>
            <a:ext uri="{FF2B5EF4-FFF2-40B4-BE49-F238E27FC236}">
              <a16:creationId xmlns:a16="http://schemas.microsoft.com/office/drawing/2014/main" id="{00000000-0008-0000-0000-000045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26" name="Line 163">
          <a:extLst>
            <a:ext uri="{FF2B5EF4-FFF2-40B4-BE49-F238E27FC236}">
              <a16:creationId xmlns:a16="http://schemas.microsoft.com/office/drawing/2014/main" id="{00000000-0008-0000-0000-000046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27" name="Line 166">
          <a:extLst>
            <a:ext uri="{FF2B5EF4-FFF2-40B4-BE49-F238E27FC236}">
              <a16:creationId xmlns:a16="http://schemas.microsoft.com/office/drawing/2014/main" id="{00000000-0008-0000-0000-000047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28" name="Line 167">
          <a:extLst>
            <a:ext uri="{FF2B5EF4-FFF2-40B4-BE49-F238E27FC236}">
              <a16:creationId xmlns:a16="http://schemas.microsoft.com/office/drawing/2014/main" id="{00000000-0008-0000-0000-000048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29" name="Line 168">
          <a:extLst>
            <a:ext uri="{FF2B5EF4-FFF2-40B4-BE49-F238E27FC236}">
              <a16:creationId xmlns:a16="http://schemas.microsoft.com/office/drawing/2014/main" id="{00000000-0008-0000-0000-000049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30" name="Line 169">
          <a:extLst>
            <a:ext uri="{FF2B5EF4-FFF2-40B4-BE49-F238E27FC236}">
              <a16:creationId xmlns:a16="http://schemas.microsoft.com/office/drawing/2014/main" id="{00000000-0008-0000-0000-00004A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31" name="Line 172">
          <a:extLst>
            <a:ext uri="{FF2B5EF4-FFF2-40B4-BE49-F238E27FC236}">
              <a16:creationId xmlns:a16="http://schemas.microsoft.com/office/drawing/2014/main" id="{00000000-0008-0000-0000-00004B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32" name="Line 173">
          <a:extLst>
            <a:ext uri="{FF2B5EF4-FFF2-40B4-BE49-F238E27FC236}">
              <a16:creationId xmlns:a16="http://schemas.microsoft.com/office/drawing/2014/main" id="{00000000-0008-0000-0000-00004C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33" name="Line 174">
          <a:extLst>
            <a:ext uri="{FF2B5EF4-FFF2-40B4-BE49-F238E27FC236}">
              <a16:creationId xmlns:a16="http://schemas.microsoft.com/office/drawing/2014/main" id="{00000000-0008-0000-0000-00004D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34" name="Line 175">
          <a:extLst>
            <a:ext uri="{FF2B5EF4-FFF2-40B4-BE49-F238E27FC236}">
              <a16:creationId xmlns:a16="http://schemas.microsoft.com/office/drawing/2014/main" id="{00000000-0008-0000-0000-00004E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35" name="Line 178">
          <a:extLst>
            <a:ext uri="{FF2B5EF4-FFF2-40B4-BE49-F238E27FC236}">
              <a16:creationId xmlns:a16="http://schemas.microsoft.com/office/drawing/2014/main" id="{00000000-0008-0000-0000-00004F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36" name="Line 179">
          <a:extLst>
            <a:ext uri="{FF2B5EF4-FFF2-40B4-BE49-F238E27FC236}">
              <a16:creationId xmlns:a16="http://schemas.microsoft.com/office/drawing/2014/main" id="{00000000-0008-0000-0000-000050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37" name="Line 180">
          <a:extLst>
            <a:ext uri="{FF2B5EF4-FFF2-40B4-BE49-F238E27FC236}">
              <a16:creationId xmlns:a16="http://schemas.microsoft.com/office/drawing/2014/main" id="{00000000-0008-0000-0000-000051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38" name="Line 181">
          <a:extLst>
            <a:ext uri="{FF2B5EF4-FFF2-40B4-BE49-F238E27FC236}">
              <a16:creationId xmlns:a16="http://schemas.microsoft.com/office/drawing/2014/main" id="{00000000-0008-0000-0000-000052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39" name="Line 184">
          <a:extLst>
            <a:ext uri="{FF2B5EF4-FFF2-40B4-BE49-F238E27FC236}">
              <a16:creationId xmlns:a16="http://schemas.microsoft.com/office/drawing/2014/main" id="{00000000-0008-0000-0000-000053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40" name="Line 185">
          <a:extLst>
            <a:ext uri="{FF2B5EF4-FFF2-40B4-BE49-F238E27FC236}">
              <a16:creationId xmlns:a16="http://schemas.microsoft.com/office/drawing/2014/main" id="{00000000-0008-0000-0000-000054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41" name="Line 186">
          <a:extLst>
            <a:ext uri="{FF2B5EF4-FFF2-40B4-BE49-F238E27FC236}">
              <a16:creationId xmlns:a16="http://schemas.microsoft.com/office/drawing/2014/main" id="{00000000-0008-0000-0000-000055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42" name="Line 187">
          <a:extLst>
            <a:ext uri="{FF2B5EF4-FFF2-40B4-BE49-F238E27FC236}">
              <a16:creationId xmlns:a16="http://schemas.microsoft.com/office/drawing/2014/main" id="{00000000-0008-0000-0000-000056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43" name="Line 190">
          <a:extLst>
            <a:ext uri="{FF2B5EF4-FFF2-40B4-BE49-F238E27FC236}">
              <a16:creationId xmlns:a16="http://schemas.microsoft.com/office/drawing/2014/main" id="{00000000-0008-0000-0000-000057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44" name="Line 191">
          <a:extLst>
            <a:ext uri="{FF2B5EF4-FFF2-40B4-BE49-F238E27FC236}">
              <a16:creationId xmlns:a16="http://schemas.microsoft.com/office/drawing/2014/main" id="{00000000-0008-0000-0000-000058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45" name="Line 192">
          <a:extLst>
            <a:ext uri="{FF2B5EF4-FFF2-40B4-BE49-F238E27FC236}">
              <a16:creationId xmlns:a16="http://schemas.microsoft.com/office/drawing/2014/main" id="{00000000-0008-0000-0000-000059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46" name="Line 193">
          <a:extLst>
            <a:ext uri="{FF2B5EF4-FFF2-40B4-BE49-F238E27FC236}">
              <a16:creationId xmlns:a16="http://schemas.microsoft.com/office/drawing/2014/main" id="{00000000-0008-0000-0000-00005A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47" name="Line 196">
          <a:extLst>
            <a:ext uri="{FF2B5EF4-FFF2-40B4-BE49-F238E27FC236}">
              <a16:creationId xmlns:a16="http://schemas.microsoft.com/office/drawing/2014/main" id="{00000000-0008-0000-0000-00005B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48" name="Line 197">
          <a:extLst>
            <a:ext uri="{FF2B5EF4-FFF2-40B4-BE49-F238E27FC236}">
              <a16:creationId xmlns:a16="http://schemas.microsoft.com/office/drawing/2014/main" id="{00000000-0008-0000-0000-00005C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49" name="Line 198">
          <a:extLst>
            <a:ext uri="{FF2B5EF4-FFF2-40B4-BE49-F238E27FC236}">
              <a16:creationId xmlns:a16="http://schemas.microsoft.com/office/drawing/2014/main" id="{00000000-0008-0000-0000-00005D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50" name="Line 199">
          <a:extLst>
            <a:ext uri="{FF2B5EF4-FFF2-40B4-BE49-F238E27FC236}">
              <a16:creationId xmlns:a16="http://schemas.microsoft.com/office/drawing/2014/main" id="{00000000-0008-0000-0000-00005E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51" name="Line 202">
          <a:extLst>
            <a:ext uri="{FF2B5EF4-FFF2-40B4-BE49-F238E27FC236}">
              <a16:creationId xmlns:a16="http://schemas.microsoft.com/office/drawing/2014/main" id="{00000000-0008-0000-0000-00005F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52" name="Line 203">
          <a:extLst>
            <a:ext uri="{FF2B5EF4-FFF2-40B4-BE49-F238E27FC236}">
              <a16:creationId xmlns:a16="http://schemas.microsoft.com/office/drawing/2014/main" id="{00000000-0008-0000-0000-000060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53" name="Line 204">
          <a:extLst>
            <a:ext uri="{FF2B5EF4-FFF2-40B4-BE49-F238E27FC236}">
              <a16:creationId xmlns:a16="http://schemas.microsoft.com/office/drawing/2014/main" id="{00000000-0008-0000-0000-000061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54" name="Line 205">
          <a:extLst>
            <a:ext uri="{FF2B5EF4-FFF2-40B4-BE49-F238E27FC236}">
              <a16:creationId xmlns:a16="http://schemas.microsoft.com/office/drawing/2014/main" id="{00000000-0008-0000-0000-000062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55" name="Line 208">
          <a:extLst>
            <a:ext uri="{FF2B5EF4-FFF2-40B4-BE49-F238E27FC236}">
              <a16:creationId xmlns:a16="http://schemas.microsoft.com/office/drawing/2014/main" id="{00000000-0008-0000-0000-000063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56" name="Line 209">
          <a:extLst>
            <a:ext uri="{FF2B5EF4-FFF2-40B4-BE49-F238E27FC236}">
              <a16:creationId xmlns:a16="http://schemas.microsoft.com/office/drawing/2014/main" id="{00000000-0008-0000-0000-000064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57" name="Line 210">
          <a:extLst>
            <a:ext uri="{FF2B5EF4-FFF2-40B4-BE49-F238E27FC236}">
              <a16:creationId xmlns:a16="http://schemas.microsoft.com/office/drawing/2014/main" id="{00000000-0008-0000-0000-000065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58" name="Line 211">
          <a:extLst>
            <a:ext uri="{FF2B5EF4-FFF2-40B4-BE49-F238E27FC236}">
              <a16:creationId xmlns:a16="http://schemas.microsoft.com/office/drawing/2014/main" id="{00000000-0008-0000-0000-000066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59" name="Line 214">
          <a:extLst>
            <a:ext uri="{FF2B5EF4-FFF2-40B4-BE49-F238E27FC236}">
              <a16:creationId xmlns:a16="http://schemas.microsoft.com/office/drawing/2014/main" id="{00000000-0008-0000-0000-000067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60" name="Line 215">
          <a:extLst>
            <a:ext uri="{FF2B5EF4-FFF2-40B4-BE49-F238E27FC236}">
              <a16:creationId xmlns:a16="http://schemas.microsoft.com/office/drawing/2014/main" id="{00000000-0008-0000-0000-000068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61" name="Line 216">
          <a:extLst>
            <a:ext uri="{FF2B5EF4-FFF2-40B4-BE49-F238E27FC236}">
              <a16:creationId xmlns:a16="http://schemas.microsoft.com/office/drawing/2014/main" id="{00000000-0008-0000-0000-000069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62" name="Line 217">
          <a:extLst>
            <a:ext uri="{FF2B5EF4-FFF2-40B4-BE49-F238E27FC236}">
              <a16:creationId xmlns:a16="http://schemas.microsoft.com/office/drawing/2014/main" id="{00000000-0008-0000-0000-00006A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63" name="Line 220">
          <a:extLst>
            <a:ext uri="{FF2B5EF4-FFF2-40B4-BE49-F238E27FC236}">
              <a16:creationId xmlns:a16="http://schemas.microsoft.com/office/drawing/2014/main" id="{00000000-0008-0000-0000-00006B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64" name="Line 221">
          <a:extLst>
            <a:ext uri="{FF2B5EF4-FFF2-40B4-BE49-F238E27FC236}">
              <a16:creationId xmlns:a16="http://schemas.microsoft.com/office/drawing/2014/main" id="{00000000-0008-0000-0000-00006C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65" name="Line 222">
          <a:extLst>
            <a:ext uri="{FF2B5EF4-FFF2-40B4-BE49-F238E27FC236}">
              <a16:creationId xmlns:a16="http://schemas.microsoft.com/office/drawing/2014/main" id="{00000000-0008-0000-0000-00006D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66" name="Line 224">
          <a:extLst>
            <a:ext uri="{FF2B5EF4-FFF2-40B4-BE49-F238E27FC236}">
              <a16:creationId xmlns:a16="http://schemas.microsoft.com/office/drawing/2014/main" id="{00000000-0008-0000-0000-00006E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67" name="Line 225">
          <a:extLst>
            <a:ext uri="{FF2B5EF4-FFF2-40B4-BE49-F238E27FC236}">
              <a16:creationId xmlns:a16="http://schemas.microsoft.com/office/drawing/2014/main" id="{00000000-0008-0000-0000-00006F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68" name="Line 6">
          <a:extLst>
            <a:ext uri="{FF2B5EF4-FFF2-40B4-BE49-F238E27FC236}">
              <a16:creationId xmlns:a16="http://schemas.microsoft.com/office/drawing/2014/main" id="{00000000-0008-0000-0000-000070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69" name="Line 7">
          <a:extLst>
            <a:ext uri="{FF2B5EF4-FFF2-40B4-BE49-F238E27FC236}">
              <a16:creationId xmlns:a16="http://schemas.microsoft.com/office/drawing/2014/main" id="{00000000-0008-0000-0000-000071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70" name="Line 10">
          <a:extLst>
            <a:ext uri="{FF2B5EF4-FFF2-40B4-BE49-F238E27FC236}">
              <a16:creationId xmlns:a16="http://schemas.microsoft.com/office/drawing/2014/main" id="{00000000-0008-0000-0000-000072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71" name="Line 11">
          <a:extLst>
            <a:ext uri="{FF2B5EF4-FFF2-40B4-BE49-F238E27FC236}">
              <a16:creationId xmlns:a16="http://schemas.microsoft.com/office/drawing/2014/main" id="{00000000-0008-0000-0000-000073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72" name="Line 12">
          <a:extLst>
            <a:ext uri="{FF2B5EF4-FFF2-40B4-BE49-F238E27FC236}">
              <a16:creationId xmlns:a16="http://schemas.microsoft.com/office/drawing/2014/main" id="{00000000-0008-0000-0000-000074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73" name="Line 13">
          <a:extLst>
            <a:ext uri="{FF2B5EF4-FFF2-40B4-BE49-F238E27FC236}">
              <a16:creationId xmlns:a16="http://schemas.microsoft.com/office/drawing/2014/main" id="{00000000-0008-0000-0000-000075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74" name="Line 16">
          <a:extLst>
            <a:ext uri="{FF2B5EF4-FFF2-40B4-BE49-F238E27FC236}">
              <a16:creationId xmlns:a16="http://schemas.microsoft.com/office/drawing/2014/main" id="{00000000-0008-0000-0000-000076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75" name="Line 17">
          <a:extLst>
            <a:ext uri="{FF2B5EF4-FFF2-40B4-BE49-F238E27FC236}">
              <a16:creationId xmlns:a16="http://schemas.microsoft.com/office/drawing/2014/main" id="{00000000-0008-0000-0000-000077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76" name="Line 18">
          <a:extLst>
            <a:ext uri="{FF2B5EF4-FFF2-40B4-BE49-F238E27FC236}">
              <a16:creationId xmlns:a16="http://schemas.microsoft.com/office/drawing/2014/main" id="{00000000-0008-0000-0000-000078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77" name="Line 19">
          <a:extLst>
            <a:ext uri="{FF2B5EF4-FFF2-40B4-BE49-F238E27FC236}">
              <a16:creationId xmlns:a16="http://schemas.microsoft.com/office/drawing/2014/main" id="{00000000-0008-0000-0000-000079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78" name="Line 22">
          <a:extLst>
            <a:ext uri="{FF2B5EF4-FFF2-40B4-BE49-F238E27FC236}">
              <a16:creationId xmlns:a16="http://schemas.microsoft.com/office/drawing/2014/main" id="{00000000-0008-0000-0000-00007A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79" name="Line 23">
          <a:extLst>
            <a:ext uri="{FF2B5EF4-FFF2-40B4-BE49-F238E27FC236}">
              <a16:creationId xmlns:a16="http://schemas.microsoft.com/office/drawing/2014/main" id="{00000000-0008-0000-0000-00007B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80" name="Line 24">
          <a:extLst>
            <a:ext uri="{FF2B5EF4-FFF2-40B4-BE49-F238E27FC236}">
              <a16:creationId xmlns:a16="http://schemas.microsoft.com/office/drawing/2014/main" id="{00000000-0008-0000-0000-00007C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81" name="Line 25">
          <a:extLst>
            <a:ext uri="{FF2B5EF4-FFF2-40B4-BE49-F238E27FC236}">
              <a16:creationId xmlns:a16="http://schemas.microsoft.com/office/drawing/2014/main" id="{00000000-0008-0000-0000-00007D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82" name="Line 28">
          <a:extLst>
            <a:ext uri="{FF2B5EF4-FFF2-40B4-BE49-F238E27FC236}">
              <a16:creationId xmlns:a16="http://schemas.microsoft.com/office/drawing/2014/main" id="{00000000-0008-0000-0000-00007E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83" name="Line 29">
          <a:extLst>
            <a:ext uri="{FF2B5EF4-FFF2-40B4-BE49-F238E27FC236}">
              <a16:creationId xmlns:a16="http://schemas.microsoft.com/office/drawing/2014/main" id="{00000000-0008-0000-0000-00007F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84" name="Line 30">
          <a:extLst>
            <a:ext uri="{FF2B5EF4-FFF2-40B4-BE49-F238E27FC236}">
              <a16:creationId xmlns:a16="http://schemas.microsoft.com/office/drawing/2014/main" id="{00000000-0008-0000-0000-000080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85" name="Line 31">
          <a:extLst>
            <a:ext uri="{FF2B5EF4-FFF2-40B4-BE49-F238E27FC236}">
              <a16:creationId xmlns:a16="http://schemas.microsoft.com/office/drawing/2014/main" id="{00000000-0008-0000-0000-000081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86" name="Line 34">
          <a:extLst>
            <a:ext uri="{FF2B5EF4-FFF2-40B4-BE49-F238E27FC236}">
              <a16:creationId xmlns:a16="http://schemas.microsoft.com/office/drawing/2014/main" id="{00000000-0008-0000-0000-000082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87" name="Line 35">
          <a:extLst>
            <a:ext uri="{FF2B5EF4-FFF2-40B4-BE49-F238E27FC236}">
              <a16:creationId xmlns:a16="http://schemas.microsoft.com/office/drawing/2014/main" id="{00000000-0008-0000-0000-000083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88" name="Line 36">
          <a:extLst>
            <a:ext uri="{FF2B5EF4-FFF2-40B4-BE49-F238E27FC236}">
              <a16:creationId xmlns:a16="http://schemas.microsoft.com/office/drawing/2014/main" id="{00000000-0008-0000-0000-000084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89" name="Line 37">
          <a:extLst>
            <a:ext uri="{FF2B5EF4-FFF2-40B4-BE49-F238E27FC236}">
              <a16:creationId xmlns:a16="http://schemas.microsoft.com/office/drawing/2014/main" id="{00000000-0008-0000-0000-000085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90" name="Line 40">
          <a:extLst>
            <a:ext uri="{FF2B5EF4-FFF2-40B4-BE49-F238E27FC236}">
              <a16:creationId xmlns:a16="http://schemas.microsoft.com/office/drawing/2014/main" id="{00000000-0008-0000-0000-000086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91" name="Line 41">
          <a:extLst>
            <a:ext uri="{FF2B5EF4-FFF2-40B4-BE49-F238E27FC236}">
              <a16:creationId xmlns:a16="http://schemas.microsoft.com/office/drawing/2014/main" id="{00000000-0008-0000-0000-000087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92" name="Line 42">
          <a:extLst>
            <a:ext uri="{FF2B5EF4-FFF2-40B4-BE49-F238E27FC236}">
              <a16:creationId xmlns:a16="http://schemas.microsoft.com/office/drawing/2014/main" id="{00000000-0008-0000-0000-000088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93" name="Line 43">
          <a:extLst>
            <a:ext uri="{FF2B5EF4-FFF2-40B4-BE49-F238E27FC236}">
              <a16:creationId xmlns:a16="http://schemas.microsoft.com/office/drawing/2014/main" id="{00000000-0008-0000-0000-000089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94" name="Line 46">
          <a:extLst>
            <a:ext uri="{FF2B5EF4-FFF2-40B4-BE49-F238E27FC236}">
              <a16:creationId xmlns:a16="http://schemas.microsoft.com/office/drawing/2014/main" id="{00000000-0008-0000-0000-00008A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95" name="Line 47">
          <a:extLst>
            <a:ext uri="{FF2B5EF4-FFF2-40B4-BE49-F238E27FC236}">
              <a16:creationId xmlns:a16="http://schemas.microsoft.com/office/drawing/2014/main" id="{00000000-0008-0000-0000-00008B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96" name="Line 48">
          <a:extLst>
            <a:ext uri="{FF2B5EF4-FFF2-40B4-BE49-F238E27FC236}">
              <a16:creationId xmlns:a16="http://schemas.microsoft.com/office/drawing/2014/main" id="{00000000-0008-0000-0000-00008C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97" name="Line 49">
          <a:extLst>
            <a:ext uri="{FF2B5EF4-FFF2-40B4-BE49-F238E27FC236}">
              <a16:creationId xmlns:a16="http://schemas.microsoft.com/office/drawing/2014/main" id="{00000000-0008-0000-0000-00008D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98" name="Line 52">
          <a:extLst>
            <a:ext uri="{FF2B5EF4-FFF2-40B4-BE49-F238E27FC236}">
              <a16:creationId xmlns:a16="http://schemas.microsoft.com/office/drawing/2014/main" id="{00000000-0008-0000-0000-00008E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99" name="Line 53">
          <a:extLst>
            <a:ext uri="{FF2B5EF4-FFF2-40B4-BE49-F238E27FC236}">
              <a16:creationId xmlns:a16="http://schemas.microsoft.com/office/drawing/2014/main" id="{00000000-0008-0000-0000-00008F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00" name="Line 54">
          <a:extLst>
            <a:ext uri="{FF2B5EF4-FFF2-40B4-BE49-F238E27FC236}">
              <a16:creationId xmlns:a16="http://schemas.microsoft.com/office/drawing/2014/main" id="{00000000-0008-0000-0000-000090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01" name="Line 55">
          <a:extLst>
            <a:ext uri="{FF2B5EF4-FFF2-40B4-BE49-F238E27FC236}">
              <a16:creationId xmlns:a16="http://schemas.microsoft.com/office/drawing/2014/main" id="{00000000-0008-0000-0000-000091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02" name="Line 58">
          <a:extLst>
            <a:ext uri="{FF2B5EF4-FFF2-40B4-BE49-F238E27FC236}">
              <a16:creationId xmlns:a16="http://schemas.microsoft.com/office/drawing/2014/main" id="{00000000-0008-0000-0000-000092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03" name="Line 59">
          <a:extLst>
            <a:ext uri="{FF2B5EF4-FFF2-40B4-BE49-F238E27FC236}">
              <a16:creationId xmlns:a16="http://schemas.microsoft.com/office/drawing/2014/main" id="{00000000-0008-0000-0000-000093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04" name="Line 60">
          <a:extLst>
            <a:ext uri="{FF2B5EF4-FFF2-40B4-BE49-F238E27FC236}">
              <a16:creationId xmlns:a16="http://schemas.microsoft.com/office/drawing/2014/main" id="{00000000-0008-0000-0000-000094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05" name="Line 61">
          <a:extLst>
            <a:ext uri="{FF2B5EF4-FFF2-40B4-BE49-F238E27FC236}">
              <a16:creationId xmlns:a16="http://schemas.microsoft.com/office/drawing/2014/main" id="{00000000-0008-0000-0000-000095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06" name="Line 64">
          <a:extLst>
            <a:ext uri="{FF2B5EF4-FFF2-40B4-BE49-F238E27FC236}">
              <a16:creationId xmlns:a16="http://schemas.microsoft.com/office/drawing/2014/main" id="{00000000-0008-0000-0000-000096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07" name="Line 65">
          <a:extLst>
            <a:ext uri="{FF2B5EF4-FFF2-40B4-BE49-F238E27FC236}">
              <a16:creationId xmlns:a16="http://schemas.microsoft.com/office/drawing/2014/main" id="{00000000-0008-0000-0000-000097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08" name="Line 66">
          <a:extLst>
            <a:ext uri="{FF2B5EF4-FFF2-40B4-BE49-F238E27FC236}">
              <a16:creationId xmlns:a16="http://schemas.microsoft.com/office/drawing/2014/main" id="{00000000-0008-0000-0000-000098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09" name="Line 67">
          <a:extLst>
            <a:ext uri="{FF2B5EF4-FFF2-40B4-BE49-F238E27FC236}">
              <a16:creationId xmlns:a16="http://schemas.microsoft.com/office/drawing/2014/main" id="{00000000-0008-0000-0000-000099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10" name="Line 70">
          <a:extLst>
            <a:ext uri="{FF2B5EF4-FFF2-40B4-BE49-F238E27FC236}">
              <a16:creationId xmlns:a16="http://schemas.microsoft.com/office/drawing/2014/main" id="{00000000-0008-0000-0000-00009A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11" name="Line 71">
          <a:extLst>
            <a:ext uri="{FF2B5EF4-FFF2-40B4-BE49-F238E27FC236}">
              <a16:creationId xmlns:a16="http://schemas.microsoft.com/office/drawing/2014/main" id="{00000000-0008-0000-0000-00009B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12" name="Line 72">
          <a:extLst>
            <a:ext uri="{FF2B5EF4-FFF2-40B4-BE49-F238E27FC236}">
              <a16:creationId xmlns:a16="http://schemas.microsoft.com/office/drawing/2014/main" id="{00000000-0008-0000-0000-00009C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13" name="Line 73">
          <a:extLst>
            <a:ext uri="{FF2B5EF4-FFF2-40B4-BE49-F238E27FC236}">
              <a16:creationId xmlns:a16="http://schemas.microsoft.com/office/drawing/2014/main" id="{00000000-0008-0000-0000-00009D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14" name="Line 76">
          <a:extLst>
            <a:ext uri="{FF2B5EF4-FFF2-40B4-BE49-F238E27FC236}">
              <a16:creationId xmlns:a16="http://schemas.microsoft.com/office/drawing/2014/main" id="{00000000-0008-0000-0000-00009E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15" name="Line 77">
          <a:extLst>
            <a:ext uri="{FF2B5EF4-FFF2-40B4-BE49-F238E27FC236}">
              <a16:creationId xmlns:a16="http://schemas.microsoft.com/office/drawing/2014/main" id="{00000000-0008-0000-0000-00009F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16" name="Line 78">
          <a:extLst>
            <a:ext uri="{FF2B5EF4-FFF2-40B4-BE49-F238E27FC236}">
              <a16:creationId xmlns:a16="http://schemas.microsoft.com/office/drawing/2014/main" id="{00000000-0008-0000-0000-0000A0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17" name="Line 79">
          <a:extLst>
            <a:ext uri="{FF2B5EF4-FFF2-40B4-BE49-F238E27FC236}">
              <a16:creationId xmlns:a16="http://schemas.microsoft.com/office/drawing/2014/main" id="{00000000-0008-0000-0000-0000A1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18" name="Line 82">
          <a:extLst>
            <a:ext uri="{FF2B5EF4-FFF2-40B4-BE49-F238E27FC236}">
              <a16:creationId xmlns:a16="http://schemas.microsoft.com/office/drawing/2014/main" id="{00000000-0008-0000-0000-0000A2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19" name="Line 83">
          <a:extLst>
            <a:ext uri="{FF2B5EF4-FFF2-40B4-BE49-F238E27FC236}">
              <a16:creationId xmlns:a16="http://schemas.microsoft.com/office/drawing/2014/main" id="{00000000-0008-0000-0000-0000A3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20" name="Line 84">
          <a:extLst>
            <a:ext uri="{FF2B5EF4-FFF2-40B4-BE49-F238E27FC236}">
              <a16:creationId xmlns:a16="http://schemas.microsoft.com/office/drawing/2014/main" id="{00000000-0008-0000-0000-0000A4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21" name="Line 85">
          <a:extLst>
            <a:ext uri="{FF2B5EF4-FFF2-40B4-BE49-F238E27FC236}">
              <a16:creationId xmlns:a16="http://schemas.microsoft.com/office/drawing/2014/main" id="{00000000-0008-0000-0000-0000A5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22" name="Line 88">
          <a:extLst>
            <a:ext uri="{FF2B5EF4-FFF2-40B4-BE49-F238E27FC236}">
              <a16:creationId xmlns:a16="http://schemas.microsoft.com/office/drawing/2014/main" id="{00000000-0008-0000-0000-0000A6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23" name="Line 89">
          <a:extLst>
            <a:ext uri="{FF2B5EF4-FFF2-40B4-BE49-F238E27FC236}">
              <a16:creationId xmlns:a16="http://schemas.microsoft.com/office/drawing/2014/main" id="{00000000-0008-0000-0000-0000A7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24" name="Line 90">
          <a:extLst>
            <a:ext uri="{FF2B5EF4-FFF2-40B4-BE49-F238E27FC236}">
              <a16:creationId xmlns:a16="http://schemas.microsoft.com/office/drawing/2014/main" id="{00000000-0008-0000-0000-0000A8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25" name="Line 91">
          <a:extLst>
            <a:ext uri="{FF2B5EF4-FFF2-40B4-BE49-F238E27FC236}">
              <a16:creationId xmlns:a16="http://schemas.microsoft.com/office/drawing/2014/main" id="{00000000-0008-0000-0000-0000A9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26" name="Line 94">
          <a:extLst>
            <a:ext uri="{FF2B5EF4-FFF2-40B4-BE49-F238E27FC236}">
              <a16:creationId xmlns:a16="http://schemas.microsoft.com/office/drawing/2014/main" id="{00000000-0008-0000-0000-0000AA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27" name="Line 95">
          <a:extLst>
            <a:ext uri="{FF2B5EF4-FFF2-40B4-BE49-F238E27FC236}">
              <a16:creationId xmlns:a16="http://schemas.microsoft.com/office/drawing/2014/main" id="{00000000-0008-0000-0000-0000AB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28" name="Line 96">
          <a:extLst>
            <a:ext uri="{FF2B5EF4-FFF2-40B4-BE49-F238E27FC236}">
              <a16:creationId xmlns:a16="http://schemas.microsoft.com/office/drawing/2014/main" id="{00000000-0008-0000-0000-0000AC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29" name="Line 97">
          <a:extLst>
            <a:ext uri="{FF2B5EF4-FFF2-40B4-BE49-F238E27FC236}">
              <a16:creationId xmlns:a16="http://schemas.microsoft.com/office/drawing/2014/main" id="{00000000-0008-0000-0000-0000AD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30" name="Line 100">
          <a:extLst>
            <a:ext uri="{FF2B5EF4-FFF2-40B4-BE49-F238E27FC236}">
              <a16:creationId xmlns:a16="http://schemas.microsoft.com/office/drawing/2014/main" id="{00000000-0008-0000-0000-0000AE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31" name="Line 101">
          <a:extLst>
            <a:ext uri="{FF2B5EF4-FFF2-40B4-BE49-F238E27FC236}">
              <a16:creationId xmlns:a16="http://schemas.microsoft.com/office/drawing/2014/main" id="{00000000-0008-0000-0000-0000AF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32" name="Line 102">
          <a:extLst>
            <a:ext uri="{FF2B5EF4-FFF2-40B4-BE49-F238E27FC236}">
              <a16:creationId xmlns:a16="http://schemas.microsoft.com/office/drawing/2014/main" id="{00000000-0008-0000-0000-0000B0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33" name="Line 103">
          <a:extLst>
            <a:ext uri="{FF2B5EF4-FFF2-40B4-BE49-F238E27FC236}">
              <a16:creationId xmlns:a16="http://schemas.microsoft.com/office/drawing/2014/main" id="{00000000-0008-0000-0000-0000B1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34" name="Line 106">
          <a:extLst>
            <a:ext uri="{FF2B5EF4-FFF2-40B4-BE49-F238E27FC236}">
              <a16:creationId xmlns:a16="http://schemas.microsoft.com/office/drawing/2014/main" id="{00000000-0008-0000-0000-0000B2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35" name="Line 107">
          <a:extLst>
            <a:ext uri="{FF2B5EF4-FFF2-40B4-BE49-F238E27FC236}">
              <a16:creationId xmlns:a16="http://schemas.microsoft.com/office/drawing/2014/main" id="{00000000-0008-0000-0000-0000B3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36" name="Line 108">
          <a:extLst>
            <a:ext uri="{FF2B5EF4-FFF2-40B4-BE49-F238E27FC236}">
              <a16:creationId xmlns:a16="http://schemas.microsoft.com/office/drawing/2014/main" id="{00000000-0008-0000-0000-0000B4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37" name="Line 109">
          <a:extLst>
            <a:ext uri="{FF2B5EF4-FFF2-40B4-BE49-F238E27FC236}">
              <a16:creationId xmlns:a16="http://schemas.microsoft.com/office/drawing/2014/main" id="{00000000-0008-0000-0000-0000B5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38" name="Line 112">
          <a:extLst>
            <a:ext uri="{FF2B5EF4-FFF2-40B4-BE49-F238E27FC236}">
              <a16:creationId xmlns:a16="http://schemas.microsoft.com/office/drawing/2014/main" id="{00000000-0008-0000-0000-0000B6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39" name="Line 113">
          <a:extLst>
            <a:ext uri="{FF2B5EF4-FFF2-40B4-BE49-F238E27FC236}">
              <a16:creationId xmlns:a16="http://schemas.microsoft.com/office/drawing/2014/main" id="{00000000-0008-0000-0000-0000B7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40" name="Line 114">
          <a:extLst>
            <a:ext uri="{FF2B5EF4-FFF2-40B4-BE49-F238E27FC236}">
              <a16:creationId xmlns:a16="http://schemas.microsoft.com/office/drawing/2014/main" id="{00000000-0008-0000-0000-0000B8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41" name="Line 115">
          <a:extLst>
            <a:ext uri="{FF2B5EF4-FFF2-40B4-BE49-F238E27FC236}">
              <a16:creationId xmlns:a16="http://schemas.microsoft.com/office/drawing/2014/main" id="{00000000-0008-0000-0000-0000B9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42" name="Line 118">
          <a:extLst>
            <a:ext uri="{FF2B5EF4-FFF2-40B4-BE49-F238E27FC236}">
              <a16:creationId xmlns:a16="http://schemas.microsoft.com/office/drawing/2014/main" id="{00000000-0008-0000-0000-0000BA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43" name="Line 119">
          <a:extLst>
            <a:ext uri="{FF2B5EF4-FFF2-40B4-BE49-F238E27FC236}">
              <a16:creationId xmlns:a16="http://schemas.microsoft.com/office/drawing/2014/main" id="{00000000-0008-0000-0000-0000BB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44" name="Line 120">
          <a:extLst>
            <a:ext uri="{FF2B5EF4-FFF2-40B4-BE49-F238E27FC236}">
              <a16:creationId xmlns:a16="http://schemas.microsoft.com/office/drawing/2014/main" id="{00000000-0008-0000-0000-0000BC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45" name="Line 121">
          <a:extLst>
            <a:ext uri="{FF2B5EF4-FFF2-40B4-BE49-F238E27FC236}">
              <a16:creationId xmlns:a16="http://schemas.microsoft.com/office/drawing/2014/main" id="{00000000-0008-0000-0000-0000BD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46" name="Line 124">
          <a:extLst>
            <a:ext uri="{FF2B5EF4-FFF2-40B4-BE49-F238E27FC236}">
              <a16:creationId xmlns:a16="http://schemas.microsoft.com/office/drawing/2014/main" id="{00000000-0008-0000-0000-0000BE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47" name="Line 125">
          <a:extLst>
            <a:ext uri="{FF2B5EF4-FFF2-40B4-BE49-F238E27FC236}">
              <a16:creationId xmlns:a16="http://schemas.microsoft.com/office/drawing/2014/main" id="{00000000-0008-0000-0000-0000BF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48" name="Line 126">
          <a:extLst>
            <a:ext uri="{FF2B5EF4-FFF2-40B4-BE49-F238E27FC236}">
              <a16:creationId xmlns:a16="http://schemas.microsoft.com/office/drawing/2014/main" id="{00000000-0008-0000-0000-0000C0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49" name="Line 127">
          <a:extLst>
            <a:ext uri="{FF2B5EF4-FFF2-40B4-BE49-F238E27FC236}">
              <a16:creationId xmlns:a16="http://schemas.microsoft.com/office/drawing/2014/main" id="{00000000-0008-0000-0000-0000C1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50" name="Line 130">
          <a:extLst>
            <a:ext uri="{FF2B5EF4-FFF2-40B4-BE49-F238E27FC236}">
              <a16:creationId xmlns:a16="http://schemas.microsoft.com/office/drawing/2014/main" id="{00000000-0008-0000-0000-0000C2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51" name="Line 131">
          <a:extLst>
            <a:ext uri="{FF2B5EF4-FFF2-40B4-BE49-F238E27FC236}">
              <a16:creationId xmlns:a16="http://schemas.microsoft.com/office/drawing/2014/main" id="{00000000-0008-0000-0000-0000C3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52" name="Line 132">
          <a:extLst>
            <a:ext uri="{FF2B5EF4-FFF2-40B4-BE49-F238E27FC236}">
              <a16:creationId xmlns:a16="http://schemas.microsoft.com/office/drawing/2014/main" id="{00000000-0008-0000-0000-0000C4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53" name="Line 133">
          <a:extLst>
            <a:ext uri="{FF2B5EF4-FFF2-40B4-BE49-F238E27FC236}">
              <a16:creationId xmlns:a16="http://schemas.microsoft.com/office/drawing/2014/main" id="{00000000-0008-0000-0000-0000C5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54" name="Line 136">
          <a:extLst>
            <a:ext uri="{FF2B5EF4-FFF2-40B4-BE49-F238E27FC236}">
              <a16:creationId xmlns:a16="http://schemas.microsoft.com/office/drawing/2014/main" id="{00000000-0008-0000-0000-0000C6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55" name="Line 137">
          <a:extLst>
            <a:ext uri="{FF2B5EF4-FFF2-40B4-BE49-F238E27FC236}">
              <a16:creationId xmlns:a16="http://schemas.microsoft.com/office/drawing/2014/main" id="{00000000-0008-0000-0000-0000C7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56" name="Line 138">
          <a:extLst>
            <a:ext uri="{FF2B5EF4-FFF2-40B4-BE49-F238E27FC236}">
              <a16:creationId xmlns:a16="http://schemas.microsoft.com/office/drawing/2014/main" id="{00000000-0008-0000-0000-0000C8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57" name="Line 139">
          <a:extLst>
            <a:ext uri="{FF2B5EF4-FFF2-40B4-BE49-F238E27FC236}">
              <a16:creationId xmlns:a16="http://schemas.microsoft.com/office/drawing/2014/main" id="{00000000-0008-0000-0000-0000C9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58" name="Line 142">
          <a:extLst>
            <a:ext uri="{FF2B5EF4-FFF2-40B4-BE49-F238E27FC236}">
              <a16:creationId xmlns:a16="http://schemas.microsoft.com/office/drawing/2014/main" id="{00000000-0008-0000-0000-0000CA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59" name="Line 143">
          <a:extLst>
            <a:ext uri="{FF2B5EF4-FFF2-40B4-BE49-F238E27FC236}">
              <a16:creationId xmlns:a16="http://schemas.microsoft.com/office/drawing/2014/main" id="{00000000-0008-0000-0000-0000CB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60" name="Line 144">
          <a:extLst>
            <a:ext uri="{FF2B5EF4-FFF2-40B4-BE49-F238E27FC236}">
              <a16:creationId xmlns:a16="http://schemas.microsoft.com/office/drawing/2014/main" id="{00000000-0008-0000-0000-0000CC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61" name="Line 145">
          <a:extLst>
            <a:ext uri="{FF2B5EF4-FFF2-40B4-BE49-F238E27FC236}">
              <a16:creationId xmlns:a16="http://schemas.microsoft.com/office/drawing/2014/main" id="{00000000-0008-0000-0000-0000CD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62" name="Line 148">
          <a:extLst>
            <a:ext uri="{FF2B5EF4-FFF2-40B4-BE49-F238E27FC236}">
              <a16:creationId xmlns:a16="http://schemas.microsoft.com/office/drawing/2014/main" id="{00000000-0008-0000-0000-0000CE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63" name="Line 149">
          <a:extLst>
            <a:ext uri="{FF2B5EF4-FFF2-40B4-BE49-F238E27FC236}">
              <a16:creationId xmlns:a16="http://schemas.microsoft.com/office/drawing/2014/main" id="{00000000-0008-0000-0000-0000CF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64" name="Line 150">
          <a:extLst>
            <a:ext uri="{FF2B5EF4-FFF2-40B4-BE49-F238E27FC236}">
              <a16:creationId xmlns:a16="http://schemas.microsoft.com/office/drawing/2014/main" id="{00000000-0008-0000-0000-0000D0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65" name="Line 151">
          <a:extLst>
            <a:ext uri="{FF2B5EF4-FFF2-40B4-BE49-F238E27FC236}">
              <a16:creationId xmlns:a16="http://schemas.microsoft.com/office/drawing/2014/main" id="{00000000-0008-0000-0000-0000D1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66" name="Line 154">
          <a:extLst>
            <a:ext uri="{FF2B5EF4-FFF2-40B4-BE49-F238E27FC236}">
              <a16:creationId xmlns:a16="http://schemas.microsoft.com/office/drawing/2014/main" id="{00000000-0008-0000-0000-0000D2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67" name="Line 155">
          <a:extLst>
            <a:ext uri="{FF2B5EF4-FFF2-40B4-BE49-F238E27FC236}">
              <a16:creationId xmlns:a16="http://schemas.microsoft.com/office/drawing/2014/main" id="{00000000-0008-0000-0000-0000D3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68" name="Line 156">
          <a:extLst>
            <a:ext uri="{FF2B5EF4-FFF2-40B4-BE49-F238E27FC236}">
              <a16:creationId xmlns:a16="http://schemas.microsoft.com/office/drawing/2014/main" id="{00000000-0008-0000-0000-0000D4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69" name="Line 157">
          <a:extLst>
            <a:ext uri="{FF2B5EF4-FFF2-40B4-BE49-F238E27FC236}">
              <a16:creationId xmlns:a16="http://schemas.microsoft.com/office/drawing/2014/main" id="{00000000-0008-0000-0000-0000D5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70" name="Line 160">
          <a:extLst>
            <a:ext uri="{FF2B5EF4-FFF2-40B4-BE49-F238E27FC236}">
              <a16:creationId xmlns:a16="http://schemas.microsoft.com/office/drawing/2014/main" id="{00000000-0008-0000-0000-0000D6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71" name="Line 161">
          <a:extLst>
            <a:ext uri="{FF2B5EF4-FFF2-40B4-BE49-F238E27FC236}">
              <a16:creationId xmlns:a16="http://schemas.microsoft.com/office/drawing/2014/main" id="{00000000-0008-0000-0000-0000D7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72" name="Line 162">
          <a:extLst>
            <a:ext uri="{FF2B5EF4-FFF2-40B4-BE49-F238E27FC236}">
              <a16:creationId xmlns:a16="http://schemas.microsoft.com/office/drawing/2014/main" id="{00000000-0008-0000-0000-0000D8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73" name="Line 163">
          <a:extLst>
            <a:ext uri="{FF2B5EF4-FFF2-40B4-BE49-F238E27FC236}">
              <a16:creationId xmlns:a16="http://schemas.microsoft.com/office/drawing/2014/main" id="{00000000-0008-0000-0000-0000D9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74" name="Line 166">
          <a:extLst>
            <a:ext uri="{FF2B5EF4-FFF2-40B4-BE49-F238E27FC236}">
              <a16:creationId xmlns:a16="http://schemas.microsoft.com/office/drawing/2014/main" id="{00000000-0008-0000-0000-0000DA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75" name="Line 167">
          <a:extLst>
            <a:ext uri="{FF2B5EF4-FFF2-40B4-BE49-F238E27FC236}">
              <a16:creationId xmlns:a16="http://schemas.microsoft.com/office/drawing/2014/main" id="{00000000-0008-0000-0000-0000DB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76" name="Line 168">
          <a:extLst>
            <a:ext uri="{FF2B5EF4-FFF2-40B4-BE49-F238E27FC236}">
              <a16:creationId xmlns:a16="http://schemas.microsoft.com/office/drawing/2014/main" id="{00000000-0008-0000-0000-0000DC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77" name="Line 169">
          <a:extLst>
            <a:ext uri="{FF2B5EF4-FFF2-40B4-BE49-F238E27FC236}">
              <a16:creationId xmlns:a16="http://schemas.microsoft.com/office/drawing/2014/main" id="{00000000-0008-0000-0000-0000DD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78" name="Line 172">
          <a:extLst>
            <a:ext uri="{FF2B5EF4-FFF2-40B4-BE49-F238E27FC236}">
              <a16:creationId xmlns:a16="http://schemas.microsoft.com/office/drawing/2014/main" id="{00000000-0008-0000-0000-0000DE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79" name="Line 173">
          <a:extLst>
            <a:ext uri="{FF2B5EF4-FFF2-40B4-BE49-F238E27FC236}">
              <a16:creationId xmlns:a16="http://schemas.microsoft.com/office/drawing/2014/main" id="{00000000-0008-0000-0000-0000DF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80" name="Line 174">
          <a:extLst>
            <a:ext uri="{FF2B5EF4-FFF2-40B4-BE49-F238E27FC236}">
              <a16:creationId xmlns:a16="http://schemas.microsoft.com/office/drawing/2014/main" id="{00000000-0008-0000-0000-0000E0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81" name="Line 175">
          <a:extLst>
            <a:ext uri="{FF2B5EF4-FFF2-40B4-BE49-F238E27FC236}">
              <a16:creationId xmlns:a16="http://schemas.microsoft.com/office/drawing/2014/main" id="{00000000-0008-0000-0000-0000E1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82" name="Line 178">
          <a:extLst>
            <a:ext uri="{FF2B5EF4-FFF2-40B4-BE49-F238E27FC236}">
              <a16:creationId xmlns:a16="http://schemas.microsoft.com/office/drawing/2014/main" id="{00000000-0008-0000-0000-0000E2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83" name="Line 179">
          <a:extLst>
            <a:ext uri="{FF2B5EF4-FFF2-40B4-BE49-F238E27FC236}">
              <a16:creationId xmlns:a16="http://schemas.microsoft.com/office/drawing/2014/main" id="{00000000-0008-0000-0000-0000E3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84" name="Line 180">
          <a:extLst>
            <a:ext uri="{FF2B5EF4-FFF2-40B4-BE49-F238E27FC236}">
              <a16:creationId xmlns:a16="http://schemas.microsoft.com/office/drawing/2014/main" id="{00000000-0008-0000-0000-0000E4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85" name="Line 181">
          <a:extLst>
            <a:ext uri="{FF2B5EF4-FFF2-40B4-BE49-F238E27FC236}">
              <a16:creationId xmlns:a16="http://schemas.microsoft.com/office/drawing/2014/main" id="{00000000-0008-0000-0000-0000E5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86" name="Line 184">
          <a:extLst>
            <a:ext uri="{FF2B5EF4-FFF2-40B4-BE49-F238E27FC236}">
              <a16:creationId xmlns:a16="http://schemas.microsoft.com/office/drawing/2014/main" id="{00000000-0008-0000-0000-0000E6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87" name="Line 185">
          <a:extLst>
            <a:ext uri="{FF2B5EF4-FFF2-40B4-BE49-F238E27FC236}">
              <a16:creationId xmlns:a16="http://schemas.microsoft.com/office/drawing/2014/main" id="{00000000-0008-0000-0000-0000E7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88" name="Line 186">
          <a:extLst>
            <a:ext uri="{FF2B5EF4-FFF2-40B4-BE49-F238E27FC236}">
              <a16:creationId xmlns:a16="http://schemas.microsoft.com/office/drawing/2014/main" id="{00000000-0008-0000-0000-0000E8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89" name="Line 187">
          <a:extLst>
            <a:ext uri="{FF2B5EF4-FFF2-40B4-BE49-F238E27FC236}">
              <a16:creationId xmlns:a16="http://schemas.microsoft.com/office/drawing/2014/main" id="{00000000-0008-0000-0000-0000E9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90" name="Line 190">
          <a:extLst>
            <a:ext uri="{FF2B5EF4-FFF2-40B4-BE49-F238E27FC236}">
              <a16:creationId xmlns:a16="http://schemas.microsoft.com/office/drawing/2014/main" id="{00000000-0008-0000-0000-0000EA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91" name="Line 191">
          <a:extLst>
            <a:ext uri="{FF2B5EF4-FFF2-40B4-BE49-F238E27FC236}">
              <a16:creationId xmlns:a16="http://schemas.microsoft.com/office/drawing/2014/main" id="{00000000-0008-0000-0000-0000EB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92" name="Line 192">
          <a:extLst>
            <a:ext uri="{FF2B5EF4-FFF2-40B4-BE49-F238E27FC236}">
              <a16:creationId xmlns:a16="http://schemas.microsoft.com/office/drawing/2014/main" id="{00000000-0008-0000-0000-0000EC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93" name="Line 193">
          <a:extLst>
            <a:ext uri="{FF2B5EF4-FFF2-40B4-BE49-F238E27FC236}">
              <a16:creationId xmlns:a16="http://schemas.microsoft.com/office/drawing/2014/main" id="{00000000-0008-0000-0000-0000ED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94" name="Line 196">
          <a:extLst>
            <a:ext uri="{FF2B5EF4-FFF2-40B4-BE49-F238E27FC236}">
              <a16:creationId xmlns:a16="http://schemas.microsoft.com/office/drawing/2014/main" id="{00000000-0008-0000-0000-0000EE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95" name="Line 197">
          <a:extLst>
            <a:ext uri="{FF2B5EF4-FFF2-40B4-BE49-F238E27FC236}">
              <a16:creationId xmlns:a16="http://schemas.microsoft.com/office/drawing/2014/main" id="{00000000-0008-0000-0000-0000EF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96" name="Line 198">
          <a:extLst>
            <a:ext uri="{FF2B5EF4-FFF2-40B4-BE49-F238E27FC236}">
              <a16:creationId xmlns:a16="http://schemas.microsoft.com/office/drawing/2014/main" id="{00000000-0008-0000-0000-0000F0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97" name="Line 199">
          <a:extLst>
            <a:ext uri="{FF2B5EF4-FFF2-40B4-BE49-F238E27FC236}">
              <a16:creationId xmlns:a16="http://schemas.microsoft.com/office/drawing/2014/main" id="{00000000-0008-0000-0000-0000F1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98" name="Line 202">
          <a:extLst>
            <a:ext uri="{FF2B5EF4-FFF2-40B4-BE49-F238E27FC236}">
              <a16:creationId xmlns:a16="http://schemas.microsoft.com/office/drawing/2014/main" id="{00000000-0008-0000-0000-0000F2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99" name="Line 203">
          <a:extLst>
            <a:ext uri="{FF2B5EF4-FFF2-40B4-BE49-F238E27FC236}">
              <a16:creationId xmlns:a16="http://schemas.microsoft.com/office/drawing/2014/main" id="{00000000-0008-0000-0000-0000F3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00" name="Line 204">
          <a:extLst>
            <a:ext uri="{FF2B5EF4-FFF2-40B4-BE49-F238E27FC236}">
              <a16:creationId xmlns:a16="http://schemas.microsoft.com/office/drawing/2014/main" id="{00000000-0008-0000-0000-0000F4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01" name="Line 205">
          <a:extLst>
            <a:ext uri="{FF2B5EF4-FFF2-40B4-BE49-F238E27FC236}">
              <a16:creationId xmlns:a16="http://schemas.microsoft.com/office/drawing/2014/main" id="{00000000-0008-0000-0000-0000F5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02" name="Line 208">
          <a:extLst>
            <a:ext uri="{FF2B5EF4-FFF2-40B4-BE49-F238E27FC236}">
              <a16:creationId xmlns:a16="http://schemas.microsoft.com/office/drawing/2014/main" id="{00000000-0008-0000-0000-0000F6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03" name="Line 209">
          <a:extLst>
            <a:ext uri="{FF2B5EF4-FFF2-40B4-BE49-F238E27FC236}">
              <a16:creationId xmlns:a16="http://schemas.microsoft.com/office/drawing/2014/main" id="{00000000-0008-0000-0000-0000F7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04" name="Line 210">
          <a:extLst>
            <a:ext uri="{FF2B5EF4-FFF2-40B4-BE49-F238E27FC236}">
              <a16:creationId xmlns:a16="http://schemas.microsoft.com/office/drawing/2014/main" id="{00000000-0008-0000-0000-0000F8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05" name="Line 211">
          <a:extLst>
            <a:ext uri="{FF2B5EF4-FFF2-40B4-BE49-F238E27FC236}">
              <a16:creationId xmlns:a16="http://schemas.microsoft.com/office/drawing/2014/main" id="{00000000-0008-0000-0000-0000F9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06" name="Line 214">
          <a:extLst>
            <a:ext uri="{FF2B5EF4-FFF2-40B4-BE49-F238E27FC236}">
              <a16:creationId xmlns:a16="http://schemas.microsoft.com/office/drawing/2014/main" id="{00000000-0008-0000-0000-0000FA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07" name="Line 215">
          <a:extLst>
            <a:ext uri="{FF2B5EF4-FFF2-40B4-BE49-F238E27FC236}">
              <a16:creationId xmlns:a16="http://schemas.microsoft.com/office/drawing/2014/main" id="{00000000-0008-0000-0000-0000FB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08" name="Line 216">
          <a:extLst>
            <a:ext uri="{FF2B5EF4-FFF2-40B4-BE49-F238E27FC236}">
              <a16:creationId xmlns:a16="http://schemas.microsoft.com/office/drawing/2014/main" id="{00000000-0008-0000-0000-0000FC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09" name="Line 217">
          <a:extLst>
            <a:ext uri="{FF2B5EF4-FFF2-40B4-BE49-F238E27FC236}">
              <a16:creationId xmlns:a16="http://schemas.microsoft.com/office/drawing/2014/main" id="{00000000-0008-0000-0000-0000FD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10" name="Line 220">
          <a:extLst>
            <a:ext uri="{FF2B5EF4-FFF2-40B4-BE49-F238E27FC236}">
              <a16:creationId xmlns:a16="http://schemas.microsoft.com/office/drawing/2014/main" id="{00000000-0008-0000-0000-0000FE01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11" name="Line 221">
          <a:extLst>
            <a:ext uri="{FF2B5EF4-FFF2-40B4-BE49-F238E27FC236}">
              <a16:creationId xmlns:a16="http://schemas.microsoft.com/office/drawing/2014/main" id="{00000000-0008-0000-0000-0000FF01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12" name="Line 222">
          <a:extLst>
            <a:ext uri="{FF2B5EF4-FFF2-40B4-BE49-F238E27FC236}">
              <a16:creationId xmlns:a16="http://schemas.microsoft.com/office/drawing/2014/main" id="{00000000-0008-0000-0000-000000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13" name="Line 224">
          <a:extLst>
            <a:ext uri="{FF2B5EF4-FFF2-40B4-BE49-F238E27FC236}">
              <a16:creationId xmlns:a16="http://schemas.microsoft.com/office/drawing/2014/main" id="{00000000-0008-0000-0000-000001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14" name="Line 225">
          <a:extLst>
            <a:ext uri="{FF2B5EF4-FFF2-40B4-BE49-F238E27FC236}">
              <a16:creationId xmlns:a16="http://schemas.microsoft.com/office/drawing/2014/main" id="{00000000-0008-0000-0000-000002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0</xdr:col>
      <xdr:colOff>0</xdr:colOff>
      <xdr:row>52</xdr:row>
      <xdr:rowOff>47625</xdr:rowOff>
    </xdr:from>
    <xdr:to>
      <xdr:col>9</xdr:col>
      <xdr:colOff>127000</xdr:colOff>
      <xdr:row>58</xdr:row>
      <xdr:rowOff>1</xdr:rowOff>
    </xdr:to>
    <xdr:sp macro="" textlink="">
      <xdr:nvSpPr>
        <xdr:cNvPr id="515" name="AutoShape 3">
          <a:extLst>
            <a:ext uri="{FF2B5EF4-FFF2-40B4-BE49-F238E27FC236}">
              <a16:creationId xmlns:a16="http://schemas.microsoft.com/office/drawing/2014/main" id="{00000000-0008-0000-0000-000003020000}"/>
            </a:ext>
          </a:extLst>
        </xdr:cNvPr>
        <xdr:cNvSpPr>
          <a:spLocks noChangeArrowheads="1"/>
        </xdr:cNvSpPr>
      </xdr:nvSpPr>
      <xdr:spPr bwMode="auto">
        <a:xfrm>
          <a:off x="0" y="10334625"/>
          <a:ext cx="8623300" cy="1219201"/>
        </a:xfrm>
        <a:prstGeom prst="roundRect">
          <a:avLst>
            <a:gd name="adj" fmla="val 26190"/>
          </a:avLst>
        </a:prstGeom>
        <a:noFill/>
        <a:ln w="19050">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16" name="Line 6">
          <a:extLst>
            <a:ext uri="{FF2B5EF4-FFF2-40B4-BE49-F238E27FC236}">
              <a16:creationId xmlns:a16="http://schemas.microsoft.com/office/drawing/2014/main" id="{00000000-0008-0000-0000-000004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17" name="Line 7">
          <a:extLst>
            <a:ext uri="{FF2B5EF4-FFF2-40B4-BE49-F238E27FC236}">
              <a16:creationId xmlns:a16="http://schemas.microsoft.com/office/drawing/2014/main" id="{00000000-0008-0000-0000-000005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18" name="Line 10">
          <a:extLst>
            <a:ext uri="{FF2B5EF4-FFF2-40B4-BE49-F238E27FC236}">
              <a16:creationId xmlns:a16="http://schemas.microsoft.com/office/drawing/2014/main" id="{00000000-0008-0000-0000-000006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19" name="Line 11">
          <a:extLst>
            <a:ext uri="{FF2B5EF4-FFF2-40B4-BE49-F238E27FC236}">
              <a16:creationId xmlns:a16="http://schemas.microsoft.com/office/drawing/2014/main" id="{00000000-0008-0000-0000-000007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20" name="Line 12">
          <a:extLst>
            <a:ext uri="{FF2B5EF4-FFF2-40B4-BE49-F238E27FC236}">
              <a16:creationId xmlns:a16="http://schemas.microsoft.com/office/drawing/2014/main" id="{00000000-0008-0000-0000-000008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21" name="Line 13">
          <a:extLst>
            <a:ext uri="{FF2B5EF4-FFF2-40B4-BE49-F238E27FC236}">
              <a16:creationId xmlns:a16="http://schemas.microsoft.com/office/drawing/2014/main" id="{00000000-0008-0000-0000-000009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22" name="Line 16">
          <a:extLst>
            <a:ext uri="{FF2B5EF4-FFF2-40B4-BE49-F238E27FC236}">
              <a16:creationId xmlns:a16="http://schemas.microsoft.com/office/drawing/2014/main" id="{00000000-0008-0000-0000-00000A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23" name="Line 17">
          <a:extLst>
            <a:ext uri="{FF2B5EF4-FFF2-40B4-BE49-F238E27FC236}">
              <a16:creationId xmlns:a16="http://schemas.microsoft.com/office/drawing/2014/main" id="{00000000-0008-0000-0000-00000B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24" name="Line 18">
          <a:extLst>
            <a:ext uri="{FF2B5EF4-FFF2-40B4-BE49-F238E27FC236}">
              <a16:creationId xmlns:a16="http://schemas.microsoft.com/office/drawing/2014/main" id="{00000000-0008-0000-0000-00000C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25" name="Line 19">
          <a:extLst>
            <a:ext uri="{FF2B5EF4-FFF2-40B4-BE49-F238E27FC236}">
              <a16:creationId xmlns:a16="http://schemas.microsoft.com/office/drawing/2014/main" id="{00000000-0008-0000-0000-00000D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26" name="Line 22">
          <a:extLst>
            <a:ext uri="{FF2B5EF4-FFF2-40B4-BE49-F238E27FC236}">
              <a16:creationId xmlns:a16="http://schemas.microsoft.com/office/drawing/2014/main" id="{00000000-0008-0000-0000-00000E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27" name="Line 23">
          <a:extLst>
            <a:ext uri="{FF2B5EF4-FFF2-40B4-BE49-F238E27FC236}">
              <a16:creationId xmlns:a16="http://schemas.microsoft.com/office/drawing/2014/main" id="{00000000-0008-0000-0000-00000F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28" name="Line 24">
          <a:extLst>
            <a:ext uri="{FF2B5EF4-FFF2-40B4-BE49-F238E27FC236}">
              <a16:creationId xmlns:a16="http://schemas.microsoft.com/office/drawing/2014/main" id="{00000000-0008-0000-0000-000010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29" name="Line 25">
          <a:extLst>
            <a:ext uri="{FF2B5EF4-FFF2-40B4-BE49-F238E27FC236}">
              <a16:creationId xmlns:a16="http://schemas.microsoft.com/office/drawing/2014/main" id="{00000000-0008-0000-0000-000011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30" name="Line 28">
          <a:extLst>
            <a:ext uri="{FF2B5EF4-FFF2-40B4-BE49-F238E27FC236}">
              <a16:creationId xmlns:a16="http://schemas.microsoft.com/office/drawing/2014/main" id="{00000000-0008-0000-0000-000012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31" name="Line 29">
          <a:extLst>
            <a:ext uri="{FF2B5EF4-FFF2-40B4-BE49-F238E27FC236}">
              <a16:creationId xmlns:a16="http://schemas.microsoft.com/office/drawing/2014/main" id="{00000000-0008-0000-0000-000013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32" name="Line 30">
          <a:extLst>
            <a:ext uri="{FF2B5EF4-FFF2-40B4-BE49-F238E27FC236}">
              <a16:creationId xmlns:a16="http://schemas.microsoft.com/office/drawing/2014/main" id="{00000000-0008-0000-0000-000014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33" name="Line 31">
          <a:extLst>
            <a:ext uri="{FF2B5EF4-FFF2-40B4-BE49-F238E27FC236}">
              <a16:creationId xmlns:a16="http://schemas.microsoft.com/office/drawing/2014/main" id="{00000000-0008-0000-0000-000015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34" name="Line 34">
          <a:extLst>
            <a:ext uri="{FF2B5EF4-FFF2-40B4-BE49-F238E27FC236}">
              <a16:creationId xmlns:a16="http://schemas.microsoft.com/office/drawing/2014/main" id="{00000000-0008-0000-0000-000016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35" name="Line 35">
          <a:extLst>
            <a:ext uri="{FF2B5EF4-FFF2-40B4-BE49-F238E27FC236}">
              <a16:creationId xmlns:a16="http://schemas.microsoft.com/office/drawing/2014/main" id="{00000000-0008-0000-0000-000017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36" name="Line 36">
          <a:extLst>
            <a:ext uri="{FF2B5EF4-FFF2-40B4-BE49-F238E27FC236}">
              <a16:creationId xmlns:a16="http://schemas.microsoft.com/office/drawing/2014/main" id="{00000000-0008-0000-0000-000018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37" name="Line 37">
          <a:extLst>
            <a:ext uri="{FF2B5EF4-FFF2-40B4-BE49-F238E27FC236}">
              <a16:creationId xmlns:a16="http://schemas.microsoft.com/office/drawing/2014/main" id="{00000000-0008-0000-0000-000019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38" name="Line 40">
          <a:extLst>
            <a:ext uri="{FF2B5EF4-FFF2-40B4-BE49-F238E27FC236}">
              <a16:creationId xmlns:a16="http://schemas.microsoft.com/office/drawing/2014/main" id="{00000000-0008-0000-0000-00001A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39" name="Line 41">
          <a:extLst>
            <a:ext uri="{FF2B5EF4-FFF2-40B4-BE49-F238E27FC236}">
              <a16:creationId xmlns:a16="http://schemas.microsoft.com/office/drawing/2014/main" id="{00000000-0008-0000-0000-00001B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40" name="Line 42">
          <a:extLst>
            <a:ext uri="{FF2B5EF4-FFF2-40B4-BE49-F238E27FC236}">
              <a16:creationId xmlns:a16="http://schemas.microsoft.com/office/drawing/2014/main" id="{00000000-0008-0000-0000-00001C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41" name="Line 43">
          <a:extLst>
            <a:ext uri="{FF2B5EF4-FFF2-40B4-BE49-F238E27FC236}">
              <a16:creationId xmlns:a16="http://schemas.microsoft.com/office/drawing/2014/main" id="{00000000-0008-0000-0000-00001D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42" name="Line 46">
          <a:extLst>
            <a:ext uri="{FF2B5EF4-FFF2-40B4-BE49-F238E27FC236}">
              <a16:creationId xmlns:a16="http://schemas.microsoft.com/office/drawing/2014/main" id="{00000000-0008-0000-0000-00001E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43" name="Line 47">
          <a:extLst>
            <a:ext uri="{FF2B5EF4-FFF2-40B4-BE49-F238E27FC236}">
              <a16:creationId xmlns:a16="http://schemas.microsoft.com/office/drawing/2014/main" id="{00000000-0008-0000-0000-00001F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44" name="Line 48">
          <a:extLst>
            <a:ext uri="{FF2B5EF4-FFF2-40B4-BE49-F238E27FC236}">
              <a16:creationId xmlns:a16="http://schemas.microsoft.com/office/drawing/2014/main" id="{00000000-0008-0000-0000-000020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45" name="Line 49">
          <a:extLst>
            <a:ext uri="{FF2B5EF4-FFF2-40B4-BE49-F238E27FC236}">
              <a16:creationId xmlns:a16="http://schemas.microsoft.com/office/drawing/2014/main" id="{00000000-0008-0000-0000-000021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46" name="Line 52">
          <a:extLst>
            <a:ext uri="{FF2B5EF4-FFF2-40B4-BE49-F238E27FC236}">
              <a16:creationId xmlns:a16="http://schemas.microsoft.com/office/drawing/2014/main" id="{00000000-0008-0000-0000-000022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47" name="Line 53">
          <a:extLst>
            <a:ext uri="{FF2B5EF4-FFF2-40B4-BE49-F238E27FC236}">
              <a16:creationId xmlns:a16="http://schemas.microsoft.com/office/drawing/2014/main" id="{00000000-0008-0000-0000-000023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48" name="Line 54">
          <a:extLst>
            <a:ext uri="{FF2B5EF4-FFF2-40B4-BE49-F238E27FC236}">
              <a16:creationId xmlns:a16="http://schemas.microsoft.com/office/drawing/2014/main" id="{00000000-0008-0000-0000-000024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49" name="Line 55">
          <a:extLst>
            <a:ext uri="{FF2B5EF4-FFF2-40B4-BE49-F238E27FC236}">
              <a16:creationId xmlns:a16="http://schemas.microsoft.com/office/drawing/2014/main" id="{00000000-0008-0000-0000-000025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50" name="Line 58">
          <a:extLst>
            <a:ext uri="{FF2B5EF4-FFF2-40B4-BE49-F238E27FC236}">
              <a16:creationId xmlns:a16="http://schemas.microsoft.com/office/drawing/2014/main" id="{00000000-0008-0000-0000-000026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51" name="Line 59">
          <a:extLst>
            <a:ext uri="{FF2B5EF4-FFF2-40B4-BE49-F238E27FC236}">
              <a16:creationId xmlns:a16="http://schemas.microsoft.com/office/drawing/2014/main" id="{00000000-0008-0000-0000-000027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52" name="Line 60">
          <a:extLst>
            <a:ext uri="{FF2B5EF4-FFF2-40B4-BE49-F238E27FC236}">
              <a16:creationId xmlns:a16="http://schemas.microsoft.com/office/drawing/2014/main" id="{00000000-0008-0000-0000-000028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53" name="Line 61">
          <a:extLst>
            <a:ext uri="{FF2B5EF4-FFF2-40B4-BE49-F238E27FC236}">
              <a16:creationId xmlns:a16="http://schemas.microsoft.com/office/drawing/2014/main" id="{00000000-0008-0000-0000-000029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54" name="Line 64">
          <a:extLst>
            <a:ext uri="{FF2B5EF4-FFF2-40B4-BE49-F238E27FC236}">
              <a16:creationId xmlns:a16="http://schemas.microsoft.com/office/drawing/2014/main" id="{00000000-0008-0000-0000-00002A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55" name="Line 65">
          <a:extLst>
            <a:ext uri="{FF2B5EF4-FFF2-40B4-BE49-F238E27FC236}">
              <a16:creationId xmlns:a16="http://schemas.microsoft.com/office/drawing/2014/main" id="{00000000-0008-0000-0000-00002B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56" name="Line 66">
          <a:extLst>
            <a:ext uri="{FF2B5EF4-FFF2-40B4-BE49-F238E27FC236}">
              <a16:creationId xmlns:a16="http://schemas.microsoft.com/office/drawing/2014/main" id="{00000000-0008-0000-0000-00002C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57" name="Line 67">
          <a:extLst>
            <a:ext uri="{FF2B5EF4-FFF2-40B4-BE49-F238E27FC236}">
              <a16:creationId xmlns:a16="http://schemas.microsoft.com/office/drawing/2014/main" id="{00000000-0008-0000-0000-00002D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58" name="Line 70">
          <a:extLst>
            <a:ext uri="{FF2B5EF4-FFF2-40B4-BE49-F238E27FC236}">
              <a16:creationId xmlns:a16="http://schemas.microsoft.com/office/drawing/2014/main" id="{00000000-0008-0000-0000-00002E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59" name="Line 71">
          <a:extLst>
            <a:ext uri="{FF2B5EF4-FFF2-40B4-BE49-F238E27FC236}">
              <a16:creationId xmlns:a16="http://schemas.microsoft.com/office/drawing/2014/main" id="{00000000-0008-0000-0000-00002F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60" name="Line 72">
          <a:extLst>
            <a:ext uri="{FF2B5EF4-FFF2-40B4-BE49-F238E27FC236}">
              <a16:creationId xmlns:a16="http://schemas.microsoft.com/office/drawing/2014/main" id="{00000000-0008-0000-0000-000030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61" name="Line 73">
          <a:extLst>
            <a:ext uri="{FF2B5EF4-FFF2-40B4-BE49-F238E27FC236}">
              <a16:creationId xmlns:a16="http://schemas.microsoft.com/office/drawing/2014/main" id="{00000000-0008-0000-0000-000031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62" name="Line 76">
          <a:extLst>
            <a:ext uri="{FF2B5EF4-FFF2-40B4-BE49-F238E27FC236}">
              <a16:creationId xmlns:a16="http://schemas.microsoft.com/office/drawing/2014/main" id="{00000000-0008-0000-0000-000032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63" name="Line 77">
          <a:extLst>
            <a:ext uri="{FF2B5EF4-FFF2-40B4-BE49-F238E27FC236}">
              <a16:creationId xmlns:a16="http://schemas.microsoft.com/office/drawing/2014/main" id="{00000000-0008-0000-0000-000033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64" name="Line 78">
          <a:extLst>
            <a:ext uri="{FF2B5EF4-FFF2-40B4-BE49-F238E27FC236}">
              <a16:creationId xmlns:a16="http://schemas.microsoft.com/office/drawing/2014/main" id="{00000000-0008-0000-0000-000034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65" name="Line 79">
          <a:extLst>
            <a:ext uri="{FF2B5EF4-FFF2-40B4-BE49-F238E27FC236}">
              <a16:creationId xmlns:a16="http://schemas.microsoft.com/office/drawing/2014/main" id="{00000000-0008-0000-0000-000035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66" name="Line 82">
          <a:extLst>
            <a:ext uri="{FF2B5EF4-FFF2-40B4-BE49-F238E27FC236}">
              <a16:creationId xmlns:a16="http://schemas.microsoft.com/office/drawing/2014/main" id="{00000000-0008-0000-0000-000036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67" name="Line 83">
          <a:extLst>
            <a:ext uri="{FF2B5EF4-FFF2-40B4-BE49-F238E27FC236}">
              <a16:creationId xmlns:a16="http://schemas.microsoft.com/office/drawing/2014/main" id="{00000000-0008-0000-0000-000037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68" name="Line 84">
          <a:extLst>
            <a:ext uri="{FF2B5EF4-FFF2-40B4-BE49-F238E27FC236}">
              <a16:creationId xmlns:a16="http://schemas.microsoft.com/office/drawing/2014/main" id="{00000000-0008-0000-0000-000038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69" name="Line 85">
          <a:extLst>
            <a:ext uri="{FF2B5EF4-FFF2-40B4-BE49-F238E27FC236}">
              <a16:creationId xmlns:a16="http://schemas.microsoft.com/office/drawing/2014/main" id="{00000000-0008-0000-0000-000039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70" name="Line 88">
          <a:extLst>
            <a:ext uri="{FF2B5EF4-FFF2-40B4-BE49-F238E27FC236}">
              <a16:creationId xmlns:a16="http://schemas.microsoft.com/office/drawing/2014/main" id="{00000000-0008-0000-0000-00003A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71" name="Line 89">
          <a:extLst>
            <a:ext uri="{FF2B5EF4-FFF2-40B4-BE49-F238E27FC236}">
              <a16:creationId xmlns:a16="http://schemas.microsoft.com/office/drawing/2014/main" id="{00000000-0008-0000-0000-00003B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72" name="Line 90">
          <a:extLst>
            <a:ext uri="{FF2B5EF4-FFF2-40B4-BE49-F238E27FC236}">
              <a16:creationId xmlns:a16="http://schemas.microsoft.com/office/drawing/2014/main" id="{00000000-0008-0000-0000-00003C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73" name="Line 91">
          <a:extLst>
            <a:ext uri="{FF2B5EF4-FFF2-40B4-BE49-F238E27FC236}">
              <a16:creationId xmlns:a16="http://schemas.microsoft.com/office/drawing/2014/main" id="{00000000-0008-0000-0000-00003D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74" name="Line 94">
          <a:extLst>
            <a:ext uri="{FF2B5EF4-FFF2-40B4-BE49-F238E27FC236}">
              <a16:creationId xmlns:a16="http://schemas.microsoft.com/office/drawing/2014/main" id="{00000000-0008-0000-0000-00003E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75" name="Line 95">
          <a:extLst>
            <a:ext uri="{FF2B5EF4-FFF2-40B4-BE49-F238E27FC236}">
              <a16:creationId xmlns:a16="http://schemas.microsoft.com/office/drawing/2014/main" id="{00000000-0008-0000-0000-00003F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76" name="Line 96">
          <a:extLst>
            <a:ext uri="{FF2B5EF4-FFF2-40B4-BE49-F238E27FC236}">
              <a16:creationId xmlns:a16="http://schemas.microsoft.com/office/drawing/2014/main" id="{00000000-0008-0000-0000-000040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77" name="Line 97">
          <a:extLst>
            <a:ext uri="{FF2B5EF4-FFF2-40B4-BE49-F238E27FC236}">
              <a16:creationId xmlns:a16="http://schemas.microsoft.com/office/drawing/2014/main" id="{00000000-0008-0000-0000-000041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78" name="Line 100">
          <a:extLst>
            <a:ext uri="{FF2B5EF4-FFF2-40B4-BE49-F238E27FC236}">
              <a16:creationId xmlns:a16="http://schemas.microsoft.com/office/drawing/2014/main" id="{00000000-0008-0000-0000-000042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79" name="Line 101">
          <a:extLst>
            <a:ext uri="{FF2B5EF4-FFF2-40B4-BE49-F238E27FC236}">
              <a16:creationId xmlns:a16="http://schemas.microsoft.com/office/drawing/2014/main" id="{00000000-0008-0000-0000-000043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80" name="Line 102">
          <a:extLst>
            <a:ext uri="{FF2B5EF4-FFF2-40B4-BE49-F238E27FC236}">
              <a16:creationId xmlns:a16="http://schemas.microsoft.com/office/drawing/2014/main" id="{00000000-0008-0000-0000-000044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81" name="Line 103">
          <a:extLst>
            <a:ext uri="{FF2B5EF4-FFF2-40B4-BE49-F238E27FC236}">
              <a16:creationId xmlns:a16="http://schemas.microsoft.com/office/drawing/2014/main" id="{00000000-0008-0000-0000-000045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82" name="Line 106">
          <a:extLst>
            <a:ext uri="{FF2B5EF4-FFF2-40B4-BE49-F238E27FC236}">
              <a16:creationId xmlns:a16="http://schemas.microsoft.com/office/drawing/2014/main" id="{00000000-0008-0000-0000-000046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83" name="Line 107">
          <a:extLst>
            <a:ext uri="{FF2B5EF4-FFF2-40B4-BE49-F238E27FC236}">
              <a16:creationId xmlns:a16="http://schemas.microsoft.com/office/drawing/2014/main" id="{00000000-0008-0000-0000-000047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84" name="Line 108">
          <a:extLst>
            <a:ext uri="{FF2B5EF4-FFF2-40B4-BE49-F238E27FC236}">
              <a16:creationId xmlns:a16="http://schemas.microsoft.com/office/drawing/2014/main" id="{00000000-0008-0000-0000-000048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85" name="Line 109">
          <a:extLst>
            <a:ext uri="{FF2B5EF4-FFF2-40B4-BE49-F238E27FC236}">
              <a16:creationId xmlns:a16="http://schemas.microsoft.com/office/drawing/2014/main" id="{00000000-0008-0000-0000-000049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86" name="Line 112">
          <a:extLst>
            <a:ext uri="{FF2B5EF4-FFF2-40B4-BE49-F238E27FC236}">
              <a16:creationId xmlns:a16="http://schemas.microsoft.com/office/drawing/2014/main" id="{00000000-0008-0000-0000-00004A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87" name="Line 113">
          <a:extLst>
            <a:ext uri="{FF2B5EF4-FFF2-40B4-BE49-F238E27FC236}">
              <a16:creationId xmlns:a16="http://schemas.microsoft.com/office/drawing/2014/main" id="{00000000-0008-0000-0000-00004B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88" name="Line 114">
          <a:extLst>
            <a:ext uri="{FF2B5EF4-FFF2-40B4-BE49-F238E27FC236}">
              <a16:creationId xmlns:a16="http://schemas.microsoft.com/office/drawing/2014/main" id="{00000000-0008-0000-0000-00004C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89" name="Line 115">
          <a:extLst>
            <a:ext uri="{FF2B5EF4-FFF2-40B4-BE49-F238E27FC236}">
              <a16:creationId xmlns:a16="http://schemas.microsoft.com/office/drawing/2014/main" id="{00000000-0008-0000-0000-00004D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90" name="Line 118">
          <a:extLst>
            <a:ext uri="{FF2B5EF4-FFF2-40B4-BE49-F238E27FC236}">
              <a16:creationId xmlns:a16="http://schemas.microsoft.com/office/drawing/2014/main" id="{00000000-0008-0000-0000-00004E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91" name="Line 119">
          <a:extLst>
            <a:ext uri="{FF2B5EF4-FFF2-40B4-BE49-F238E27FC236}">
              <a16:creationId xmlns:a16="http://schemas.microsoft.com/office/drawing/2014/main" id="{00000000-0008-0000-0000-00004F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92" name="Line 120">
          <a:extLst>
            <a:ext uri="{FF2B5EF4-FFF2-40B4-BE49-F238E27FC236}">
              <a16:creationId xmlns:a16="http://schemas.microsoft.com/office/drawing/2014/main" id="{00000000-0008-0000-0000-000050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93" name="Line 121">
          <a:extLst>
            <a:ext uri="{FF2B5EF4-FFF2-40B4-BE49-F238E27FC236}">
              <a16:creationId xmlns:a16="http://schemas.microsoft.com/office/drawing/2014/main" id="{00000000-0008-0000-0000-000051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94" name="Line 124">
          <a:extLst>
            <a:ext uri="{FF2B5EF4-FFF2-40B4-BE49-F238E27FC236}">
              <a16:creationId xmlns:a16="http://schemas.microsoft.com/office/drawing/2014/main" id="{00000000-0008-0000-0000-000052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95" name="Line 125">
          <a:extLst>
            <a:ext uri="{FF2B5EF4-FFF2-40B4-BE49-F238E27FC236}">
              <a16:creationId xmlns:a16="http://schemas.microsoft.com/office/drawing/2014/main" id="{00000000-0008-0000-0000-000053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96" name="Line 126">
          <a:extLst>
            <a:ext uri="{FF2B5EF4-FFF2-40B4-BE49-F238E27FC236}">
              <a16:creationId xmlns:a16="http://schemas.microsoft.com/office/drawing/2014/main" id="{00000000-0008-0000-0000-000054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97" name="Line 127">
          <a:extLst>
            <a:ext uri="{FF2B5EF4-FFF2-40B4-BE49-F238E27FC236}">
              <a16:creationId xmlns:a16="http://schemas.microsoft.com/office/drawing/2014/main" id="{00000000-0008-0000-0000-000055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98" name="Line 130">
          <a:extLst>
            <a:ext uri="{FF2B5EF4-FFF2-40B4-BE49-F238E27FC236}">
              <a16:creationId xmlns:a16="http://schemas.microsoft.com/office/drawing/2014/main" id="{00000000-0008-0000-0000-000056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99" name="Line 131">
          <a:extLst>
            <a:ext uri="{FF2B5EF4-FFF2-40B4-BE49-F238E27FC236}">
              <a16:creationId xmlns:a16="http://schemas.microsoft.com/office/drawing/2014/main" id="{00000000-0008-0000-0000-000057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00" name="Line 132">
          <a:extLst>
            <a:ext uri="{FF2B5EF4-FFF2-40B4-BE49-F238E27FC236}">
              <a16:creationId xmlns:a16="http://schemas.microsoft.com/office/drawing/2014/main" id="{00000000-0008-0000-0000-000058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01" name="Line 133">
          <a:extLst>
            <a:ext uri="{FF2B5EF4-FFF2-40B4-BE49-F238E27FC236}">
              <a16:creationId xmlns:a16="http://schemas.microsoft.com/office/drawing/2014/main" id="{00000000-0008-0000-0000-000059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02" name="Line 136">
          <a:extLst>
            <a:ext uri="{FF2B5EF4-FFF2-40B4-BE49-F238E27FC236}">
              <a16:creationId xmlns:a16="http://schemas.microsoft.com/office/drawing/2014/main" id="{00000000-0008-0000-0000-00005A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03" name="Line 137">
          <a:extLst>
            <a:ext uri="{FF2B5EF4-FFF2-40B4-BE49-F238E27FC236}">
              <a16:creationId xmlns:a16="http://schemas.microsoft.com/office/drawing/2014/main" id="{00000000-0008-0000-0000-00005B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04" name="Line 138">
          <a:extLst>
            <a:ext uri="{FF2B5EF4-FFF2-40B4-BE49-F238E27FC236}">
              <a16:creationId xmlns:a16="http://schemas.microsoft.com/office/drawing/2014/main" id="{00000000-0008-0000-0000-00005C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05" name="Line 139">
          <a:extLst>
            <a:ext uri="{FF2B5EF4-FFF2-40B4-BE49-F238E27FC236}">
              <a16:creationId xmlns:a16="http://schemas.microsoft.com/office/drawing/2014/main" id="{00000000-0008-0000-0000-00005D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06" name="Line 142">
          <a:extLst>
            <a:ext uri="{FF2B5EF4-FFF2-40B4-BE49-F238E27FC236}">
              <a16:creationId xmlns:a16="http://schemas.microsoft.com/office/drawing/2014/main" id="{00000000-0008-0000-0000-00005E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07" name="Line 143">
          <a:extLst>
            <a:ext uri="{FF2B5EF4-FFF2-40B4-BE49-F238E27FC236}">
              <a16:creationId xmlns:a16="http://schemas.microsoft.com/office/drawing/2014/main" id="{00000000-0008-0000-0000-00005F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08" name="Line 144">
          <a:extLst>
            <a:ext uri="{FF2B5EF4-FFF2-40B4-BE49-F238E27FC236}">
              <a16:creationId xmlns:a16="http://schemas.microsoft.com/office/drawing/2014/main" id="{00000000-0008-0000-0000-000060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09" name="Line 145">
          <a:extLst>
            <a:ext uri="{FF2B5EF4-FFF2-40B4-BE49-F238E27FC236}">
              <a16:creationId xmlns:a16="http://schemas.microsoft.com/office/drawing/2014/main" id="{00000000-0008-0000-0000-000061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10" name="Line 148">
          <a:extLst>
            <a:ext uri="{FF2B5EF4-FFF2-40B4-BE49-F238E27FC236}">
              <a16:creationId xmlns:a16="http://schemas.microsoft.com/office/drawing/2014/main" id="{00000000-0008-0000-0000-000062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11" name="Line 149">
          <a:extLst>
            <a:ext uri="{FF2B5EF4-FFF2-40B4-BE49-F238E27FC236}">
              <a16:creationId xmlns:a16="http://schemas.microsoft.com/office/drawing/2014/main" id="{00000000-0008-0000-0000-000063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12" name="Line 150">
          <a:extLst>
            <a:ext uri="{FF2B5EF4-FFF2-40B4-BE49-F238E27FC236}">
              <a16:creationId xmlns:a16="http://schemas.microsoft.com/office/drawing/2014/main" id="{00000000-0008-0000-0000-000064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13" name="Line 151">
          <a:extLst>
            <a:ext uri="{FF2B5EF4-FFF2-40B4-BE49-F238E27FC236}">
              <a16:creationId xmlns:a16="http://schemas.microsoft.com/office/drawing/2014/main" id="{00000000-0008-0000-0000-000065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14" name="Line 154">
          <a:extLst>
            <a:ext uri="{FF2B5EF4-FFF2-40B4-BE49-F238E27FC236}">
              <a16:creationId xmlns:a16="http://schemas.microsoft.com/office/drawing/2014/main" id="{00000000-0008-0000-0000-000066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15" name="Line 155">
          <a:extLst>
            <a:ext uri="{FF2B5EF4-FFF2-40B4-BE49-F238E27FC236}">
              <a16:creationId xmlns:a16="http://schemas.microsoft.com/office/drawing/2014/main" id="{00000000-0008-0000-0000-000067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16" name="Line 156">
          <a:extLst>
            <a:ext uri="{FF2B5EF4-FFF2-40B4-BE49-F238E27FC236}">
              <a16:creationId xmlns:a16="http://schemas.microsoft.com/office/drawing/2014/main" id="{00000000-0008-0000-0000-000068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17" name="Line 157">
          <a:extLst>
            <a:ext uri="{FF2B5EF4-FFF2-40B4-BE49-F238E27FC236}">
              <a16:creationId xmlns:a16="http://schemas.microsoft.com/office/drawing/2014/main" id="{00000000-0008-0000-0000-000069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18" name="Line 160">
          <a:extLst>
            <a:ext uri="{FF2B5EF4-FFF2-40B4-BE49-F238E27FC236}">
              <a16:creationId xmlns:a16="http://schemas.microsoft.com/office/drawing/2014/main" id="{00000000-0008-0000-0000-00006A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19" name="Line 161">
          <a:extLst>
            <a:ext uri="{FF2B5EF4-FFF2-40B4-BE49-F238E27FC236}">
              <a16:creationId xmlns:a16="http://schemas.microsoft.com/office/drawing/2014/main" id="{00000000-0008-0000-0000-00006B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20" name="Line 162">
          <a:extLst>
            <a:ext uri="{FF2B5EF4-FFF2-40B4-BE49-F238E27FC236}">
              <a16:creationId xmlns:a16="http://schemas.microsoft.com/office/drawing/2014/main" id="{00000000-0008-0000-0000-00006C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21" name="Line 163">
          <a:extLst>
            <a:ext uri="{FF2B5EF4-FFF2-40B4-BE49-F238E27FC236}">
              <a16:creationId xmlns:a16="http://schemas.microsoft.com/office/drawing/2014/main" id="{00000000-0008-0000-0000-00006D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22" name="Line 166">
          <a:extLst>
            <a:ext uri="{FF2B5EF4-FFF2-40B4-BE49-F238E27FC236}">
              <a16:creationId xmlns:a16="http://schemas.microsoft.com/office/drawing/2014/main" id="{00000000-0008-0000-0000-00006E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23" name="Line 167">
          <a:extLst>
            <a:ext uri="{FF2B5EF4-FFF2-40B4-BE49-F238E27FC236}">
              <a16:creationId xmlns:a16="http://schemas.microsoft.com/office/drawing/2014/main" id="{00000000-0008-0000-0000-00006F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24" name="Line 168">
          <a:extLst>
            <a:ext uri="{FF2B5EF4-FFF2-40B4-BE49-F238E27FC236}">
              <a16:creationId xmlns:a16="http://schemas.microsoft.com/office/drawing/2014/main" id="{00000000-0008-0000-0000-000070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25" name="Line 169">
          <a:extLst>
            <a:ext uri="{FF2B5EF4-FFF2-40B4-BE49-F238E27FC236}">
              <a16:creationId xmlns:a16="http://schemas.microsoft.com/office/drawing/2014/main" id="{00000000-0008-0000-0000-000071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26" name="Line 172">
          <a:extLst>
            <a:ext uri="{FF2B5EF4-FFF2-40B4-BE49-F238E27FC236}">
              <a16:creationId xmlns:a16="http://schemas.microsoft.com/office/drawing/2014/main" id="{00000000-0008-0000-0000-000072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27" name="Line 173">
          <a:extLst>
            <a:ext uri="{FF2B5EF4-FFF2-40B4-BE49-F238E27FC236}">
              <a16:creationId xmlns:a16="http://schemas.microsoft.com/office/drawing/2014/main" id="{00000000-0008-0000-0000-000073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28" name="Line 174">
          <a:extLst>
            <a:ext uri="{FF2B5EF4-FFF2-40B4-BE49-F238E27FC236}">
              <a16:creationId xmlns:a16="http://schemas.microsoft.com/office/drawing/2014/main" id="{00000000-0008-0000-0000-000074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29" name="Line 175">
          <a:extLst>
            <a:ext uri="{FF2B5EF4-FFF2-40B4-BE49-F238E27FC236}">
              <a16:creationId xmlns:a16="http://schemas.microsoft.com/office/drawing/2014/main" id="{00000000-0008-0000-0000-000075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30" name="Line 178">
          <a:extLst>
            <a:ext uri="{FF2B5EF4-FFF2-40B4-BE49-F238E27FC236}">
              <a16:creationId xmlns:a16="http://schemas.microsoft.com/office/drawing/2014/main" id="{00000000-0008-0000-0000-000076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31" name="Line 179">
          <a:extLst>
            <a:ext uri="{FF2B5EF4-FFF2-40B4-BE49-F238E27FC236}">
              <a16:creationId xmlns:a16="http://schemas.microsoft.com/office/drawing/2014/main" id="{00000000-0008-0000-0000-000077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32" name="Line 180">
          <a:extLst>
            <a:ext uri="{FF2B5EF4-FFF2-40B4-BE49-F238E27FC236}">
              <a16:creationId xmlns:a16="http://schemas.microsoft.com/office/drawing/2014/main" id="{00000000-0008-0000-0000-000078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33" name="Line 181">
          <a:extLst>
            <a:ext uri="{FF2B5EF4-FFF2-40B4-BE49-F238E27FC236}">
              <a16:creationId xmlns:a16="http://schemas.microsoft.com/office/drawing/2014/main" id="{00000000-0008-0000-0000-000079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34" name="Line 184">
          <a:extLst>
            <a:ext uri="{FF2B5EF4-FFF2-40B4-BE49-F238E27FC236}">
              <a16:creationId xmlns:a16="http://schemas.microsoft.com/office/drawing/2014/main" id="{00000000-0008-0000-0000-00007A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35" name="Line 185">
          <a:extLst>
            <a:ext uri="{FF2B5EF4-FFF2-40B4-BE49-F238E27FC236}">
              <a16:creationId xmlns:a16="http://schemas.microsoft.com/office/drawing/2014/main" id="{00000000-0008-0000-0000-00007B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36" name="Line 186">
          <a:extLst>
            <a:ext uri="{FF2B5EF4-FFF2-40B4-BE49-F238E27FC236}">
              <a16:creationId xmlns:a16="http://schemas.microsoft.com/office/drawing/2014/main" id="{00000000-0008-0000-0000-00007C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37" name="Line 187">
          <a:extLst>
            <a:ext uri="{FF2B5EF4-FFF2-40B4-BE49-F238E27FC236}">
              <a16:creationId xmlns:a16="http://schemas.microsoft.com/office/drawing/2014/main" id="{00000000-0008-0000-0000-00007D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38" name="Line 190">
          <a:extLst>
            <a:ext uri="{FF2B5EF4-FFF2-40B4-BE49-F238E27FC236}">
              <a16:creationId xmlns:a16="http://schemas.microsoft.com/office/drawing/2014/main" id="{00000000-0008-0000-0000-00007E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39" name="Line 191">
          <a:extLst>
            <a:ext uri="{FF2B5EF4-FFF2-40B4-BE49-F238E27FC236}">
              <a16:creationId xmlns:a16="http://schemas.microsoft.com/office/drawing/2014/main" id="{00000000-0008-0000-0000-00007F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40" name="Line 192">
          <a:extLst>
            <a:ext uri="{FF2B5EF4-FFF2-40B4-BE49-F238E27FC236}">
              <a16:creationId xmlns:a16="http://schemas.microsoft.com/office/drawing/2014/main" id="{00000000-0008-0000-0000-000080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41" name="Line 193">
          <a:extLst>
            <a:ext uri="{FF2B5EF4-FFF2-40B4-BE49-F238E27FC236}">
              <a16:creationId xmlns:a16="http://schemas.microsoft.com/office/drawing/2014/main" id="{00000000-0008-0000-0000-000081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42" name="Line 196">
          <a:extLst>
            <a:ext uri="{FF2B5EF4-FFF2-40B4-BE49-F238E27FC236}">
              <a16:creationId xmlns:a16="http://schemas.microsoft.com/office/drawing/2014/main" id="{00000000-0008-0000-0000-000082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43" name="Line 197">
          <a:extLst>
            <a:ext uri="{FF2B5EF4-FFF2-40B4-BE49-F238E27FC236}">
              <a16:creationId xmlns:a16="http://schemas.microsoft.com/office/drawing/2014/main" id="{00000000-0008-0000-0000-000083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44" name="Line 198">
          <a:extLst>
            <a:ext uri="{FF2B5EF4-FFF2-40B4-BE49-F238E27FC236}">
              <a16:creationId xmlns:a16="http://schemas.microsoft.com/office/drawing/2014/main" id="{00000000-0008-0000-0000-000084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45" name="Line 199">
          <a:extLst>
            <a:ext uri="{FF2B5EF4-FFF2-40B4-BE49-F238E27FC236}">
              <a16:creationId xmlns:a16="http://schemas.microsoft.com/office/drawing/2014/main" id="{00000000-0008-0000-0000-000085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46" name="Line 202">
          <a:extLst>
            <a:ext uri="{FF2B5EF4-FFF2-40B4-BE49-F238E27FC236}">
              <a16:creationId xmlns:a16="http://schemas.microsoft.com/office/drawing/2014/main" id="{00000000-0008-0000-0000-000086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47" name="Line 203">
          <a:extLst>
            <a:ext uri="{FF2B5EF4-FFF2-40B4-BE49-F238E27FC236}">
              <a16:creationId xmlns:a16="http://schemas.microsoft.com/office/drawing/2014/main" id="{00000000-0008-0000-0000-000087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48" name="Line 204">
          <a:extLst>
            <a:ext uri="{FF2B5EF4-FFF2-40B4-BE49-F238E27FC236}">
              <a16:creationId xmlns:a16="http://schemas.microsoft.com/office/drawing/2014/main" id="{00000000-0008-0000-0000-000088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49" name="Line 205">
          <a:extLst>
            <a:ext uri="{FF2B5EF4-FFF2-40B4-BE49-F238E27FC236}">
              <a16:creationId xmlns:a16="http://schemas.microsoft.com/office/drawing/2014/main" id="{00000000-0008-0000-0000-000089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50" name="Line 208">
          <a:extLst>
            <a:ext uri="{FF2B5EF4-FFF2-40B4-BE49-F238E27FC236}">
              <a16:creationId xmlns:a16="http://schemas.microsoft.com/office/drawing/2014/main" id="{00000000-0008-0000-0000-00008A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51" name="Line 209">
          <a:extLst>
            <a:ext uri="{FF2B5EF4-FFF2-40B4-BE49-F238E27FC236}">
              <a16:creationId xmlns:a16="http://schemas.microsoft.com/office/drawing/2014/main" id="{00000000-0008-0000-0000-00008B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52" name="Line 210">
          <a:extLst>
            <a:ext uri="{FF2B5EF4-FFF2-40B4-BE49-F238E27FC236}">
              <a16:creationId xmlns:a16="http://schemas.microsoft.com/office/drawing/2014/main" id="{00000000-0008-0000-0000-00008C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53" name="Line 211">
          <a:extLst>
            <a:ext uri="{FF2B5EF4-FFF2-40B4-BE49-F238E27FC236}">
              <a16:creationId xmlns:a16="http://schemas.microsoft.com/office/drawing/2014/main" id="{00000000-0008-0000-0000-00008D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54" name="Line 214">
          <a:extLst>
            <a:ext uri="{FF2B5EF4-FFF2-40B4-BE49-F238E27FC236}">
              <a16:creationId xmlns:a16="http://schemas.microsoft.com/office/drawing/2014/main" id="{00000000-0008-0000-0000-00008E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55" name="Line 215">
          <a:extLst>
            <a:ext uri="{FF2B5EF4-FFF2-40B4-BE49-F238E27FC236}">
              <a16:creationId xmlns:a16="http://schemas.microsoft.com/office/drawing/2014/main" id="{00000000-0008-0000-0000-00008F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56" name="Line 216">
          <a:extLst>
            <a:ext uri="{FF2B5EF4-FFF2-40B4-BE49-F238E27FC236}">
              <a16:creationId xmlns:a16="http://schemas.microsoft.com/office/drawing/2014/main" id="{00000000-0008-0000-0000-000090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57" name="Line 217">
          <a:extLst>
            <a:ext uri="{FF2B5EF4-FFF2-40B4-BE49-F238E27FC236}">
              <a16:creationId xmlns:a16="http://schemas.microsoft.com/office/drawing/2014/main" id="{00000000-0008-0000-0000-000091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58" name="Line 220">
          <a:extLst>
            <a:ext uri="{FF2B5EF4-FFF2-40B4-BE49-F238E27FC236}">
              <a16:creationId xmlns:a16="http://schemas.microsoft.com/office/drawing/2014/main" id="{00000000-0008-0000-0000-000092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59" name="Line 221">
          <a:extLst>
            <a:ext uri="{FF2B5EF4-FFF2-40B4-BE49-F238E27FC236}">
              <a16:creationId xmlns:a16="http://schemas.microsoft.com/office/drawing/2014/main" id="{00000000-0008-0000-0000-000093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60" name="Line 222">
          <a:extLst>
            <a:ext uri="{FF2B5EF4-FFF2-40B4-BE49-F238E27FC236}">
              <a16:creationId xmlns:a16="http://schemas.microsoft.com/office/drawing/2014/main" id="{00000000-0008-0000-0000-000094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61" name="Line 224">
          <a:extLst>
            <a:ext uri="{FF2B5EF4-FFF2-40B4-BE49-F238E27FC236}">
              <a16:creationId xmlns:a16="http://schemas.microsoft.com/office/drawing/2014/main" id="{00000000-0008-0000-0000-000095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62" name="Line 225">
          <a:extLst>
            <a:ext uri="{FF2B5EF4-FFF2-40B4-BE49-F238E27FC236}">
              <a16:creationId xmlns:a16="http://schemas.microsoft.com/office/drawing/2014/main" id="{00000000-0008-0000-0000-000096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63" name="Line 6">
          <a:extLst>
            <a:ext uri="{FF2B5EF4-FFF2-40B4-BE49-F238E27FC236}">
              <a16:creationId xmlns:a16="http://schemas.microsoft.com/office/drawing/2014/main" id="{00000000-0008-0000-0000-000097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64" name="Line 7">
          <a:extLst>
            <a:ext uri="{FF2B5EF4-FFF2-40B4-BE49-F238E27FC236}">
              <a16:creationId xmlns:a16="http://schemas.microsoft.com/office/drawing/2014/main" id="{00000000-0008-0000-0000-000098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65" name="Line 10">
          <a:extLst>
            <a:ext uri="{FF2B5EF4-FFF2-40B4-BE49-F238E27FC236}">
              <a16:creationId xmlns:a16="http://schemas.microsoft.com/office/drawing/2014/main" id="{00000000-0008-0000-0000-000099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66" name="Line 11">
          <a:extLst>
            <a:ext uri="{FF2B5EF4-FFF2-40B4-BE49-F238E27FC236}">
              <a16:creationId xmlns:a16="http://schemas.microsoft.com/office/drawing/2014/main" id="{00000000-0008-0000-0000-00009A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67" name="Line 12">
          <a:extLst>
            <a:ext uri="{FF2B5EF4-FFF2-40B4-BE49-F238E27FC236}">
              <a16:creationId xmlns:a16="http://schemas.microsoft.com/office/drawing/2014/main" id="{00000000-0008-0000-0000-00009B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68" name="Line 13">
          <a:extLst>
            <a:ext uri="{FF2B5EF4-FFF2-40B4-BE49-F238E27FC236}">
              <a16:creationId xmlns:a16="http://schemas.microsoft.com/office/drawing/2014/main" id="{00000000-0008-0000-0000-00009C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69" name="Line 16">
          <a:extLst>
            <a:ext uri="{FF2B5EF4-FFF2-40B4-BE49-F238E27FC236}">
              <a16:creationId xmlns:a16="http://schemas.microsoft.com/office/drawing/2014/main" id="{00000000-0008-0000-0000-00009D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70" name="Line 17">
          <a:extLst>
            <a:ext uri="{FF2B5EF4-FFF2-40B4-BE49-F238E27FC236}">
              <a16:creationId xmlns:a16="http://schemas.microsoft.com/office/drawing/2014/main" id="{00000000-0008-0000-0000-00009E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71" name="Line 18">
          <a:extLst>
            <a:ext uri="{FF2B5EF4-FFF2-40B4-BE49-F238E27FC236}">
              <a16:creationId xmlns:a16="http://schemas.microsoft.com/office/drawing/2014/main" id="{00000000-0008-0000-0000-00009F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72" name="Line 19">
          <a:extLst>
            <a:ext uri="{FF2B5EF4-FFF2-40B4-BE49-F238E27FC236}">
              <a16:creationId xmlns:a16="http://schemas.microsoft.com/office/drawing/2014/main" id="{00000000-0008-0000-0000-0000A0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73" name="Line 22">
          <a:extLst>
            <a:ext uri="{FF2B5EF4-FFF2-40B4-BE49-F238E27FC236}">
              <a16:creationId xmlns:a16="http://schemas.microsoft.com/office/drawing/2014/main" id="{00000000-0008-0000-0000-0000A1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74" name="Line 23">
          <a:extLst>
            <a:ext uri="{FF2B5EF4-FFF2-40B4-BE49-F238E27FC236}">
              <a16:creationId xmlns:a16="http://schemas.microsoft.com/office/drawing/2014/main" id="{00000000-0008-0000-0000-0000A2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75" name="Line 24">
          <a:extLst>
            <a:ext uri="{FF2B5EF4-FFF2-40B4-BE49-F238E27FC236}">
              <a16:creationId xmlns:a16="http://schemas.microsoft.com/office/drawing/2014/main" id="{00000000-0008-0000-0000-0000A3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76" name="Line 25">
          <a:extLst>
            <a:ext uri="{FF2B5EF4-FFF2-40B4-BE49-F238E27FC236}">
              <a16:creationId xmlns:a16="http://schemas.microsoft.com/office/drawing/2014/main" id="{00000000-0008-0000-0000-0000A4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77" name="Line 28">
          <a:extLst>
            <a:ext uri="{FF2B5EF4-FFF2-40B4-BE49-F238E27FC236}">
              <a16:creationId xmlns:a16="http://schemas.microsoft.com/office/drawing/2014/main" id="{00000000-0008-0000-0000-0000A5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78" name="Line 29">
          <a:extLst>
            <a:ext uri="{FF2B5EF4-FFF2-40B4-BE49-F238E27FC236}">
              <a16:creationId xmlns:a16="http://schemas.microsoft.com/office/drawing/2014/main" id="{00000000-0008-0000-0000-0000A6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79" name="Line 30">
          <a:extLst>
            <a:ext uri="{FF2B5EF4-FFF2-40B4-BE49-F238E27FC236}">
              <a16:creationId xmlns:a16="http://schemas.microsoft.com/office/drawing/2014/main" id="{00000000-0008-0000-0000-0000A7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80" name="Line 31">
          <a:extLst>
            <a:ext uri="{FF2B5EF4-FFF2-40B4-BE49-F238E27FC236}">
              <a16:creationId xmlns:a16="http://schemas.microsoft.com/office/drawing/2014/main" id="{00000000-0008-0000-0000-0000A8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81" name="Line 34">
          <a:extLst>
            <a:ext uri="{FF2B5EF4-FFF2-40B4-BE49-F238E27FC236}">
              <a16:creationId xmlns:a16="http://schemas.microsoft.com/office/drawing/2014/main" id="{00000000-0008-0000-0000-0000A9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82" name="Line 35">
          <a:extLst>
            <a:ext uri="{FF2B5EF4-FFF2-40B4-BE49-F238E27FC236}">
              <a16:creationId xmlns:a16="http://schemas.microsoft.com/office/drawing/2014/main" id="{00000000-0008-0000-0000-0000AA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83" name="Line 36">
          <a:extLst>
            <a:ext uri="{FF2B5EF4-FFF2-40B4-BE49-F238E27FC236}">
              <a16:creationId xmlns:a16="http://schemas.microsoft.com/office/drawing/2014/main" id="{00000000-0008-0000-0000-0000AB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84" name="Line 37">
          <a:extLst>
            <a:ext uri="{FF2B5EF4-FFF2-40B4-BE49-F238E27FC236}">
              <a16:creationId xmlns:a16="http://schemas.microsoft.com/office/drawing/2014/main" id="{00000000-0008-0000-0000-0000AC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85" name="Line 40">
          <a:extLst>
            <a:ext uri="{FF2B5EF4-FFF2-40B4-BE49-F238E27FC236}">
              <a16:creationId xmlns:a16="http://schemas.microsoft.com/office/drawing/2014/main" id="{00000000-0008-0000-0000-0000AD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86" name="Line 41">
          <a:extLst>
            <a:ext uri="{FF2B5EF4-FFF2-40B4-BE49-F238E27FC236}">
              <a16:creationId xmlns:a16="http://schemas.microsoft.com/office/drawing/2014/main" id="{00000000-0008-0000-0000-0000AE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87" name="Line 42">
          <a:extLst>
            <a:ext uri="{FF2B5EF4-FFF2-40B4-BE49-F238E27FC236}">
              <a16:creationId xmlns:a16="http://schemas.microsoft.com/office/drawing/2014/main" id="{00000000-0008-0000-0000-0000AF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88" name="Line 43">
          <a:extLst>
            <a:ext uri="{FF2B5EF4-FFF2-40B4-BE49-F238E27FC236}">
              <a16:creationId xmlns:a16="http://schemas.microsoft.com/office/drawing/2014/main" id="{00000000-0008-0000-0000-0000B0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89" name="Line 46">
          <a:extLst>
            <a:ext uri="{FF2B5EF4-FFF2-40B4-BE49-F238E27FC236}">
              <a16:creationId xmlns:a16="http://schemas.microsoft.com/office/drawing/2014/main" id="{00000000-0008-0000-0000-0000B1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90" name="Line 47">
          <a:extLst>
            <a:ext uri="{FF2B5EF4-FFF2-40B4-BE49-F238E27FC236}">
              <a16:creationId xmlns:a16="http://schemas.microsoft.com/office/drawing/2014/main" id="{00000000-0008-0000-0000-0000B2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91" name="Line 48">
          <a:extLst>
            <a:ext uri="{FF2B5EF4-FFF2-40B4-BE49-F238E27FC236}">
              <a16:creationId xmlns:a16="http://schemas.microsoft.com/office/drawing/2014/main" id="{00000000-0008-0000-0000-0000B3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92" name="Line 49">
          <a:extLst>
            <a:ext uri="{FF2B5EF4-FFF2-40B4-BE49-F238E27FC236}">
              <a16:creationId xmlns:a16="http://schemas.microsoft.com/office/drawing/2014/main" id="{00000000-0008-0000-0000-0000B4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93" name="Line 52">
          <a:extLst>
            <a:ext uri="{FF2B5EF4-FFF2-40B4-BE49-F238E27FC236}">
              <a16:creationId xmlns:a16="http://schemas.microsoft.com/office/drawing/2014/main" id="{00000000-0008-0000-0000-0000B5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94" name="Line 53">
          <a:extLst>
            <a:ext uri="{FF2B5EF4-FFF2-40B4-BE49-F238E27FC236}">
              <a16:creationId xmlns:a16="http://schemas.microsoft.com/office/drawing/2014/main" id="{00000000-0008-0000-0000-0000B6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95" name="Line 54">
          <a:extLst>
            <a:ext uri="{FF2B5EF4-FFF2-40B4-BE49-F238E27FC236}">
              <a16:creationId xmlns:a16="http://schemas.microsoft.com/office/drawing/2014/main" id="{00000000-0008-0000-0000-0000B7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96" name="Line 55">
          <a:extLst>
            <a:ext uri="{FF2B5EF4-FFF2-40B4-BE49-F238E27FC236}">
              <a16:creationId xmlns:a16="http://schemas.microsoft.com/office/drawing/2014/main" id="{00000000-0008-0000-0000-0000B8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97" name="Line 58">
          <a:extLst>
            <a:ext uri="{FF2B5EF4-FFF2-40B4-BE49-F238E27FC236}">
              <a16:creationId xmlns:a16="http://schemas.microsoft.com/office/drawing/2014/main" id="{00000000-0008-0000-0000-0000B9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98" name="Line 59">
          <a:extLst>
            <a:ext uri="{FF2B5EF4-FFF2-40B4-BE49-F238E27FC236}">
              <a16:creationId xmlns:a16="http://schemas.microsoft.com/office/drawing/2014/main" id="{00000000-0008-0000-0000-0000BA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99" name="Line 60">
          <a:extLst>
            <a:ext uri="{FF2B5EF4-FFF2-40B4-BE49-F238E27FC236}">
              <a16:creationId xmlns:a16="http://schemas.microsoft.com/office/drawing/2014/main" id="{00000000-0008-0000-0000-0000BB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00" name="Line 61">
          <a:extLst>
            <a:ext uri="{FF2B5EF4-FFF2-40B4-BE49-F238E27FC236}">
              <a16:creationId xmlns:a16="http://schemas.microsoft.com/office/drawing/2014/main" id="{00000000-0008-0000-0000-0000BC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01" name="Line 64">
          <a:extLst>
            <a:ext uri="{FF2B5EF4-FFF2-40B4-BE49-F238E27FC236}">
              <a16:creationId xmlns:a16="http://schemas.microsoft.com/office/drawing/2014/main" id="{00000000-0008-0000-0000-0000BD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02" name="Line 65">
          <a:extLst>
            <a:ext uri="{FF2B5EF4-FFF2-40B4-BE49-F238E27FC236}">
              <a16:creationId xmlns:a16="http://schemas.microsoft.com/office/drawing/2014/main" id="{00000000-0008-0000-0000-0000BE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03" name="Line 66">
          <a:extLst>
            <a:ext uri="{FF2B5EF4-FFF2-40B4-BE49-F238E27FC236}">
              <a16:creationId xmlns:a16="http://schemas.microsoft.com/office/drawing/2014/main" id="{00000000-0008-0000-0000-0000BF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04" name="Line 67">
          <a:extLst>
            <a:ext uri="{FF2B5EF4-FFF2-40B4-BE49-F238E27FC236}">
              <a16:creationId xmlns:a16="http://schemas.microsoft.com/office/drawing/2014/main" id="{00000000-0008-0000-0000-0000C0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05" name="Line 70">
          <a:extLst>
            <a:ext uri="{FF2B5EF4-FFF2-40B4-BE49-F238E27FC236}">
              <a16:creationId xmlns:a16="http://schemas.microsoft.com/office/drawing/2014/main" id="{00000000-0008-0000-0000-0000C1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06" name="Line 71">
          <a:extLst>
            <a:ext uri="{FF2B5EF4-FFF2-40B4-BE49-F238E27FC236}">
              <a16:creationId xmlns:a16="http://schemas.microsoft.com/office/drawing/2014/main" id="{00000000-0008-0000-0000-0000C2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07" name="Line 72">
          <a:extLst>
            <a:ext uri="{FF2B5EF4-FFF2-40B4-BE49-F238E27FC236}">
              <a16:creationId xmlns:a16="http://schemas.microsoft.com/office/drawing/2014/main" id="{00000000-0008-0000-0000-0000C3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08" name="Line 73">
          <a:extLst>
            <a:ext uri="{FF2B5EF4-FFF2-40B4-BE49-F238E27FC236}">
              <a16:creationId xmlns:a16="http://schemas.microsoft.com/office/drawing/2014/main" id="{00000000-0008-0000-0000-0000C4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09" name="Line 76">
          <a:extLst>
            <a:ext uri="{FF2B5EF4-FFF2-40B4-BE49-F238E27FC236}">
              <a16:creationId xmlns:a16="http://schemas.microsoft.com/office/drawing/2014/main" id="{00000000-0008-0000-0000-0000C5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10" name="Line 77">
          <a:extLst>
            <a:ext uri="{FF2B5EF4-FFF2-40B4-BE49-F238E27FC236}">
              <a16:creationId xmlns:a16="http://schemas.microsoft.com/office/drawing/2014/main" id="{00000000-0008-0000-0000-0000C6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11" name="Line 78">
          <a:extLst>
            <a:ext uri="{FF2B5EF4-FFF2-40B4-BE49-F238E27FC236}">
              <a16:creationId xmlns:a16="http://schemas.microsoft.com/office/drawing/2014/main" id="{00000000-0008-0000-0000-0000C7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12" name="Line 79">
          <a:extLst>
            <a:ext uri="{FF2B5EF4-FFF2-40B4-BE49-F238E27FC236}">
              <a16:creationId xmlns:a16="http://schemas.microsoft.com/office/drawing/2014/main" id="{00000000-0008-0000-0000-0000C8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13" name="Line 82">
          <a:extLst>
            <a:ext uri="{FF2B5EF4-FFF2-40B4-BE49-F238E27FC236}">
              <a16:creationId xmlns:a16="http://schemas.microsoft.com/office/drawing/2014/main" id="{00000000-0008-0000-0000-0000C9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14" name="Line 83">
          <a:extLst>
            <a:ext uri="{FF2B5EF4-FFF2-40B4-BE49-F238E27FC236}">
              <a16:creationId xmlns:a16="http://schemas.microsoft.com/office/drawing/2014/main" id="{00000000-0008-0000-0000-0000CA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15" name="Line 84">
          <a:extLst>
            <a:ext uri="{FF2B5EF4-FFF2-40B4-BE49-F238E27FC236}">
              <a16:creationId xmlns:a16="http://schemas.microsoft.com/office/drawing/2014/main" id="{00000000-0008-0000-0000-0000CB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16" name="Line 85">
          <a:extLst>
            <a:ext uri="{FF2B5EF4-FFF2-40B4-BE49-F238E27FC236}">
              <a16:creationId xmlns:a16="http://schemas.microsoft.com/office/drawing/2014/main" id="{00000000-0008-0000-0000-0000CC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17" name="Line 88">
          <a:extLst>
            <a:ext uri="{FF2B5EF4-FFF2-40B4-BE49-F238E27FC236}">
              <a16:creationId xmlns:a16="http://schemas.microsoft.com/office/drawing/2014/main" id="{00000000-0008-0000-0000-0000CD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18" name="Line 89">
          <a:extLst>
            <a:ext uri="{FF2B5EF4-FFF2-40B4-BE49-F238E27FC236}">
              <a16:creationId xmlns:a16="http://schemas.microsoft.com/office/drawing/2014/main" id="{00000000-0008-0000-0000-0000CE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19" name="Line 90">
          <a:extLst>
            <a:ext uri="{FF2B5EF4-FFF2-40B4-BE49-F238E27FC236}">
              <a16:creationId xmlns:a16="http://schemas.microsoft.com/office/drawing/2014/main" id="{00000000-0008-0000-0000-0000CF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20" name="Line 91">
          <a:extLst>
            <a:ext uri="{FF2B5EF4-FFF2-40B4-BE49-F238E27FC236}">
              <a16:creationId xmlns:a16="http://schemas.microsoft.com/office/drawing/2014/main" id="{00000000-0008-0000-0000-0000D0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21" name="Line 94">
          <a:extLst>
            <a:ext uri="{FF2B5EF4-FFF2-40B4-BE49-F238E27FC236}">
              <a16:creationId xmlns:a16="http://schemas.microsoft.com/office/drawing/2014/main" id="{00000000-0008-0000-0000-0000D1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22" name="Line 95">
          <a:extLst>
            <a:ext uri="{FF2B5EF4-FFF2-40B4-BE49-F238E27FC236}">
              <a16:creationId xmlns:a16="http://schemas.microsoft.com/office/drawing/2014/main" id="{00000000-0008-0000-0000-0000D2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23" name="Line 96">
          <a:extLst>
            <a:ext uri="{FF2B5EF4-FFF2-40B4-BE49-F238E27FC236}">
              <a16:creationId xmlns:a16="http://schemas.microsoft.com/office/drawing/2014/main" id="{00000000-0008-0000-0000-0000D3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24" name="Line 97">
          <a:extLst>
            <a:ext uri="{FF2B5EF4-FFF2-40B4-BE49-F238E27FC236}">
              <a16:creationId xmlns:a16="http://schemas.microsoft.com/office/drawing/2014/main" id="{00000000-0008-0000-0000-0000D4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25" name="Line 100">
          <a:extLst>
            <a:ext uri="{FF2B5EF4-FFF2-40B4-BE49-F238E27FC236}">
              <a16:creationId xmlns:a16="http://schemas.microsoft.com/office/drawing/2014/main" id="{00000000-0008-0000-0000-0000D5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26" name="Line 101">
          <a:extLst>
            <a:ext uri="{FF2B5EF4-FFF2-40B4-BE49-F238E27FC236}">
              <a16:creationId xmlns:a16="http://schemas.microsoft.com/office/drawing/2014/main" id="{00000000-0008-0000-0000-0000D6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27" name="Line 102">
          <a:extLst>
            <a:ext uri="{FF2B5EF4-FFF2-40B4-BE49-F238E27FC236}">
              <a16:creationId xmlns:a16="http://schemas.microsoft.com/office/drawing/2014/main" id="{00000000-0008-0000-0000-0000D7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28" name="Line 103">
          <a:extLst>
            <a:ext uri="{FF2B5EF4-FFF2-40B4-BE49-F238E27FC236}">
              <a16:creationId xmlns:a16="http://schemas.microsoft.com/office/drawing/2014/main" id="{00000000-0008-0000-0000-0000D8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29" name="Line 106">
          <a:extLst>
            <a:ext uri="{FF2B5EF4-FFF2-40B4-BE49-F238E27FC236}">
              <a16:creationId xmlns:a16="http://schemas.microsoft.com/office/drawing/2014/main" id="{00000000-0008-0000-0000-0000D9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30" name="Line 107">
          <a:extLst>
            <a:ext uri="{FF2B5EF4-FFF2-40B4-BE49-F238E27FC236}">
              <a16:creationId xmlns:a16="http://schemas.microsoft.com/office/drawing/2014/main" id="{00000000-0008-0000-0000-0000DA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31" name="Line 108">
          <a:extLst>
            <a:ext uri="{FF2B5EF4-FFF2-40B4-BE49-F238E27FC236}">
              <a16:creationId xmlns:a16="http://schemas.microsoft.com/office/drawing/2014/main" id="{00000000-0008-0000-0000-0000DB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32" name="Line 109">
          <a:extLst>
            <a:ext uri="{FF2B5EF4-FFF2-40B4-BE49-F238E27FC236}">
              <a16:creationId xmlns:a16="http://schemas.microsoft.com/office/drawing/2014/main" id="{00000000-0008-0000-0000-0000DC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33" name="Line 112">
          <a:extLst>
            <a:ext uri="{FF2B5EF4-FFF2-40B4-BE49-F238E27FC236}">
              <a16:creationId xmlns:a16="http://schemas.microsoft.com/office/drawing/2014/main" id="{00000000-0008-0000-0000-0000DD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34" name="Line 113">
          <a:extLst>
            <a:ext uri="{FF2B5EF4-FFF2-40B4-BE49-F238E27FC236}">
              <a16:creationId xmlns:a16="http://schemas.microsoft.com/office/drawing/2014/main" id="{00000000-0008-0000-0000-0000DE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35" name="Line 114">
          <a:extLst>
            <a:ext uri="{FF2B5EF4-FFF2-40B4-BE49-F238E27FC236}">
              <a16:creationId xmlns:a16="http://schemas.microsoft.com/office/drawing/2014/main" id="{00000000-0008-0000-0000-0000DF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36" name="Line 115">
          <a:extLst>
            <a:ext uri="{FF2B5EF4-FFF2-40B4-BE49-F238E27FC236}">
              <a16:creationId xmlns:a16="http://schemas.microsoft.com/office/drawing/2014/main" id="{00000000-0008-0000-0000-0000E0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37" name="Line 118">
          <a:extLst>
            <a:ext uri="{FF2B5EF4-FFF2-40B4-BE49-F238E27FC236}">
              <a16:creationId xmlns:a16="http://schemas.microsoft.com/office/drawing/2014/main" id="{00000000-0008-0000-0000-0000E1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38" name="Line 119">
          <a:extLst>
            <a:ext uri="{FF2B5EF4-FFF2-40B4-BE49-F238E27FC236}">
              <a16:creationId xmlns:a16="http://schemas.microsoft.com/office/drawing/2014/main" id="{00000000-0008-0000-0000-0000E2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39" name="Line 120">
          <a:extLst>
            <a:ext uri="{FF2B5EF4-FFF2-40B4-BE49-F238E27FC236}">
              <a16:creationId xmlns:a16="http://schemas.microsoft.com/office/drawing/2014/main" id="{00000000-0008-0000-0000-0000E3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40" name="Line 121">
          <a:extLst>
            <a:ext uri="{FF2B5EF4-FFF2-40B4-BE49-F238E27FC236}">
              <a16:creationId xmlns:a16="http://schemas.microsoft.com/office/drawing/2014/main" id="{00000000-0008-0000-0000-0000E4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41" name="Line 124">
          <a:extLst>
            <a:ext uri="{FF2B5EF4-FFF2-40B4-BE49-F238E27FC236}">
              <a16:creationId xmlns:a16="http://schemas.microsoft.com/office/drawing/2014/main" id="{00000000-0008-0000-0000-0000E5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42" name="Line 125">
          <a:extLst>
            <a:ext uri="{FF2B5EF4-FFF2-40B4-BE49-F238E27FC236}">
              <a16:creationId xmlns:a16="http://schemas.microsoft.com/office/drawing/2014/main" id="{00000000-0008-0000-0000-0000E6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43" name="Line 126">
          <a:extLst>
            <a:ext uri="{FF2B5EF4-FFF2-40B4-BE49-F238E27FC236}">
              <a16:creationId xmlns:a16="http://schemas.microsoft.com/office/drawing/2014/main" id="{00000000-0008-0000-0000-0000E7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44" name="Line 127">
          <a:extLst>
            <a:ext uri="{FF2B5EF4-FFF2-40B4-BE49-F238E27FC236}">
              <a16:creationId xmlns:a16="http://schemas.microsoft.com/office/drawing/2014/main" id="{00000000-0008-0000-0000-0000E8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45" name="Line 130">
          <a:extLst>
            <a:ext uri="{FF2B5EF4-FFF2-40B4-BE49-F238E27FC236}">
              <a16:creationId xmlns:a16="http://schemas.microsoft.com/office/drawing/2014/main" id="{00000000-0008-0000-0000-0000E9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46" name="Line 131">
          <a:extLst>
            <a:ext uri="{FF2B5EF4-FFF2-40B4-BE49-F238E27FC236}">
              <a16:creationId xmlns:a16="http://schemas.microsoft.com/office/drawing/2014/main" id="{00000000-0008-0000-0000-0000EA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47" name="Line 132">
          <a:extLst>
            <a:ext uri="{FF2B5EF4-FFF2-40B4-BE49-F238E27FC236}">
              <a16:creationId xmlns:a16="http://schemas.microsoft.com/office/drawing/2014/main" id="{00000000-0008-0000-0000-0000EB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48" name="Line 133">
          <a:extLst>
            <a:ext uri="{FF2B5EF4-FFF2-40B4-BE49-F238E27FC236}">
              <a16:creationId xmlns:a16="http://schemas.microsoft.com/office/drawing/2014/main" id="{00000000-0008-0000-0000-0000EC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49" name="Line 136">
          <a:extLst>
            <a:ext uri="{FF2B5EF4-FFF2-40B4-BE49-F238E27FC236}">
              <a16:creationId xmlns:a16="http://schemas.microsoft.com/office/drawing/2014/main" id="{00000000-0008-0000-0000-0000ED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50" name="Line 137">
          <a:extLst>
            <a:ext uri="{FF2B5EF4-FFF2-40B4-BE49-F238E27FC236}">
              <a16:creationId xmlns:a16="http://schemas.microsoft.com/office/drawing/2014/main" id="{00000000-0008-0000-0000-0000EE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51" name="Line 138">
          <a:extLst>
            <a:ext uri="{FF2B5EF4-FFF2-40B4-BE49-F238E27FC236}">
              <a16:creationId xmlns:a16="http://schemas.microsoft.com/office/drawing/2014/main" id="{00000000-0008-0000-0000-0000EF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52" name="Line 139">
          <a:extLst>
            <a:ext uri="{FF2B5EF4-FFF2-40B4-BE49-F238E27FC236}">
              <a16:creationId xmlns:a16="http://schemas.microsoft.com/office/drawing/2014/main" id="{00000000-0008-0000-0000-0000F0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53" name="Line 142">
          <a:extLst>
            <a:ext uri="{FF2B5EF4-FFF2-40B4-BE49-F238E27FC236}">
              <a16:creationId xmlns:a16="http://schemas.microsoft.com/office/drawing/2014/main" id="{00000000-0008-0000-0000-0000F1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54" name="Line 143">
          <a:extLst>
            <a:ext uri="{FF2B5EF4-FFF2-40B4-BE49-F238E27FC236}">
              <a16:creationId xmlns:a16="http://schemas.microsoft.com/office/drawing/2014/main" id="{00000000-0008-0000-0000-0000F2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55" name="Line 144">
          <a:extLst>
            <a:ext uri="{FF2B5EF4-FFF2-40B4-BE49-F238E27FC236}">
              <a16:creationId xmlns:a16="http://schemas.microsoft.com/office/drawing/2014/main" id="{00000000-0008-0000-0000-0000F3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56" name="Line 145">
          <a:extLst>
            <a:ext uri="{FF2B5EF4-FFF2-40B4-BE49-F238E27FC236}">
              <a16:creationId xmlns:a16="http://schemas.microsoft.com/office/drawing/2014/main" id="{00000000-0008-0000-0000-0000F4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57" name="Line 148">
          <a:extLst>
            <a:ext uri="{FF2B5EF4-FFF2-40B4-BE49-F238E27FC236}">
              <a16:creationId xmlns:a16="http://schemas.microsoft.com/office/drawing/2014/main" id="{00000000-0008-0000-0000-0000F5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58" name="Line 149">
          <a:extLst>
            <a:ext uri="{FF2B5EF4-FFF2-40B4-BE49-F238E27FC236}">
              <a16:creationId xmlns:a16="http://schemas.microsoft.com/office/drawing/2014/main" id="{00000000-0008-0000-0000-0000F6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59" name="Line 150">
          <a:extLst>
            <a:ext uri="{FF2B5EF4-FFF2-40B4-BE49-F238E27FC236}">
              <a16:creationId xmlns:a16="http://schemas.microsoft.com/office/drawing/2014/main" id="{00000000-0008-0000-0000-0000F7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60" name="Line 151">
          <a:extLst>
            <a:ext uri="{FF2B5EF4-FFF2-40B4-BE49-F238E27FC236}">
              <a16:creationId xmlns:a16="http://schemas.microsoft.com/office/drawing/2014/main" id="{00000000-0008-0000-0000-0000F8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61" name="Line 154">
          <a:extLst>
            <a:ext uri="{FF2B5EF4-FFF2-40B4-BE49-F238E27FC236}">
              <a16:creationId xmlns:a16="http://schemas.microsoft.com/office/drawing/2014/main" id="{00000000-0008-0000-0000-0000F9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62" name="Line 155">
          <a:extLst>
            <a:ext uri="{FF2B5EF4-FFF2-40B4-BE49-F238E27FC236}">
              <a16:creationId xmlns:a16="http://schemas.microsoft.com/office/drawing/2014/main" id="{00000000-0008-0000-0000-0000FA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63" name="Line 156">
          <a:extLst>
            <a:ext uri="{FF2B5EF4-FFF2-40B4-BE49-F238E27FC236}">
              <a16:creationId xmlns:a16="http://schemas.microsoft.com/office/drawing/2014/main" id="{00000000-0008-0000-0000-0000FB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64" name="Line 157">
          <a:extLst>
            <a:ext uri="{FF2B5EF4-FFF2-40B4-BE49-F238E27FC236}">
              <a16:creationId xmlns:a16="http://schemas.microsoft.com/office/drawing/2014/main" id="{00000000-0008-0000-0000-0000FC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65" name="Line 160">
          <a:extLst>
            <a:ext uri="{FF2B5EF4-FFF2-40B4-BE49-F238E27FC236}">
              <a16:creationId xmlns:a16="http://schemas.microsoft.com/office/drawing/2014/main" id="{00000000-0008-0000-0000-0000FD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66" name="Line 161">
          <a:extLst>
            <a:ext uri="{FF2B5EF4-FFF2-40B4-BE49-F238E27FC236}">
              <a16:creationId xmlns:a16="http://schemas.microsoft.com/office/drawing/2014/main" id="{00000000-0008-0000-0000-0000FE02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67" name="Line 162">
          <a:extLst>
            <a:ext uri="{FF2B5EF4-FFF2-40B4-BE49-F238E27FC236}">
              <a16:creationId xmlns:a16="http://schemas.microsoft.com/office/drawing/2014/main" id="{00000000-0008-0000-0000-0000FF02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68" name="Line 163">
          <a:extLst>
            <a:ext uri="{FF2B5EF4-FFF2-40B4-BE49-F238E27FC236}">
              <a16:creationId xmlns:a16="http://schemas.microsoft.com/office/drawing/2014/main" id="{00000000-0008-0000-0000-00000003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69" name="Line 166">
          <a:extLst>
            <a:ext uri="{FF2B5EF4-FFF2-40B4-BE49-F238E27FC236}">
              <a16:creationId xmlns:a16="http://schemas.microsoft.com/office/drawing/2014/main" id="{00000000-0008-0000-0000-00000103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70" name="Line 167">
          <a:extLst>
            <a:ext uri="{FF2B5EF4-FFF2-40B4-BE49-F238E27FC236}">
              <a16:creationId xmlns:a16="http://schemas.microsoft.com/office/drawing/2014/main" id="{00000000-0008-0000-0000-00000203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71" name="Line 168">
          <a:extLst>
            <a:ext uri="{FF2B5EF4-FFF2-40B4-BE49-F238E27FC236}">
              <a16:creationId xmlns:a16="http://schemas.microsoft.com/office/drawing/2014/main" id="{00000000-0008-0000-0000-00000303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72" name="Line 169">
          <a:extLst>
            <a:ext uri="{FF2B5EF4-FFF2-40B4-BE49-F238E27FC236}">
              <a16:creationId xmlns:a16="http://schemas.microsoft.com/office/drawing/2014/main" id="{00000000-0008-0000-0000-00000403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73" name="Line 172">
          <a:extLst>
            <a:ext uri="{FF2B5EF4-FFF2-40B4-BE49-F238E27FC236}">
              <a16:creationId xmlns:a16="http://schemas.microsoft.com/office/drawing/2014/main" id="{00000000-0008-0000-0000-00000503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74" name="Line 173">
          <a:extLst>
            <a:ext uri="{FF2B5EF4-FFF2-40B4-BE49-F238E27FC236}">
              <a16:creationId xmlns:a16="http://schemas.microsoft.com/office/drawing/2014/main" id="{00000000-0008-0000-0000-00000603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75" name="Line 174">
          <a:extLst>
            <a:ext uri="{FF2B5EF4-FFF2-40B4-BE49-F238E27FC236}">
              <a16:creationId xmlns:a16="http://schemas.microsoft.com/office/drawing/2014/main" id="{00000000-0008-0000-0000-00000703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76" name="Line 175">
          <a:extLst>
            <a:ext uri="{FF2B5EF4-FFF2-40B4-BE49-F238E27FC236}">
              <a16:creationId xmlns:a16="http://schemas.microsoft.com/office/drawing/2014/main" id="{00000000-0008-0000-0000-00000803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77" name="Line 178">
          <a:extLst>
            <a:ext uri="{FF2B5EF4-FFF2-40B4-BE49-F238E27FC236}">
              <a16:creationId xmlns:a16="http://schemas.microsoft.com/office/drawing/2014/main" id="{00000000-0008-0000-0000-00000903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78" name="Line 179">
          <a:extLst>
            <a:ext uri="{FF2B5EF4-FFF2-40B4-BE49-F238E27FC236}">
              <a16:creationId xmlns:a16="http://schemas.microsoft.com/office/drawing/2014/main" id="{00000000-0008-0000-0000-00000A03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79" name="Line 180">
          <a:extLst>
            <a:ext uri="{FF2B5EF4-FFF2-40B4-BE49-F238E27FC236}">
              <a16:creationId xmlns:a16="http://schemas.microsoft.com/office/drawing/2014/main" id="{00000000-0008-0000-0000-00000B03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80" name="Line 181">
          <a:extLst>
            <a:ext uri="{FF2B5EF4-FFF2-40B4-BE49-F238E27FC236}">
              <a16:creationId xmlns:a16="http://schemas.microsoft.com/office/drawing/2014/main" id="{00000000-0008-0000-0000-00000C03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81" name="Line 184">
          <a:extLst>
            <a:ext uri="{FF2B5EF4-FFF2-40B4-BE49-F238E27FC236}">
              <a16:creationId xmlns:a16="http://schemas.microsoft.com/office/drawing/2014/main" id="{00000000-0008-0000-0000-00000D03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82" name="Line 185">
          <a:extLst>
            <a:ext uri="{FF2B5EF4-FFF2-40B4-BE49-F238E27FC236}">
              <a16:creationId xmlns:a16="http://schemas.microsoft.com/office/drawing/2014/main" id="{00000000-0008-0000-0000-00000E03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83" name="Line 186">
          <a:extLst>
            <a:ext uri="{FF2B5EF4-FFF2-40B4-BE49-F238E27FC236}">
              <a16:creationId xmlns:a16="http://schemas.microsoft.com/office/drawing/2014/main" id="{00000000-0008-0000-0000-00000F03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84" name="Line 187">
          <a:extLst>
            <a:ext uri="{FF2B5EF4-FFF2-40B4-BE49-F238E27FC236}">
              <a16:creationId xmlns:a16="http://schemas.microsoft.com/office/drawing/2014/main" id="{00000000-0008-0000-0000-00001003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85" name="Line 190">
          <a:extLst>
            <a:ext uri="{FF2B5EF4-FFF2-40B4-BE49-F238E27FC236}">
              <a16:creationId xmlns:a16="http://schemas.microsoft.com/office/drawing/2014/main" id="{00000000-0008-0000-0000-00001103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86" name="Line 191">
          <a:extLst>
            <a:ext uri="{FF2B5EF4-FFF2-40B4-BE49-F238E27FC236}">
              <a16:creationId xmlns:a16="http://schemas.microsoft.com/office/drawing/2014/main" id="{00000000-0008-0000-0000-00001203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87" name="Line 192">
          <a:extLst>
            <a:ext uri="{FF2B5EF4-FFF2-40B4-BE49-F238E27FC236}">
              <a16:creationId xmlns:a16="http://schemas.microsoft.com/office/drawing/2014/main" id="{00000000-0008-0000-0000-00001303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88" name="Line 193">
          <a:extLst>
            <a:ext uri="{FF2B5EF4-FFF2-40B4-BE49-F238E27FC236}">
              <a16:creationId xmlns:a16="http://schemas.microsoft.com/office/drawing/2014/main" id="{00000000-0008-0000-0000-00001403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89" name="Line 196">
          <a:extLst>
            <a:ext uri="{FF2B5EF4-FFF2-40B4-BE49-F238E27FC236}">
              <a16:creationId xmlns:a16="http://schemas.microsoft.com/office/drawing/2014/main" id="{00000000-0008-0000-0000-00001503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90" name="Line 197">
          <a:extLst>
            <a:ext uri="{FF2B5EF4-FFF2-40B4-BE49-F238E27FC236}">
              <a16:creationId xmlns:a16="http://schemas.microsoft.com/office/drawing/2014/main" id="{00000000-0008-0000-0000-00001603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91" name="Line 198">
          <a:extLst>
            <a:ext uri="{FF2B5EF4-FFF2-40B4-BE49-F238E27FC236}">
              <a16:creationId xmlns:a16="http://schemas.microsoft.com/office/drawing/2014/main" id="{00000000-0008-0000-0000-00001703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92" name="Line 199">
          <a:extLst>
            <a:ext uri="{FF2B5EF4-FFF2-40B4-BE49-F238E27FC236}">
              <a16:creationId xmlns:a16="http://schemas.microsoft.com/office/drawing/2014/main" id="{00000000-0008-0000-0000-00001803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93" name="Line 202">
          <a:extLst>
            <a:ext uri="{FF2B5EF4-FFF2-40B4-BE49-F238E27FC236}">
              <a16:creationId xmlns:a16="http://schemas.microsoft.com/office/drawing/2014/main" id="{00000000-0008-0000-0000-00001903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94" name="Line 203">
          <a:extLst>
            <a:ext uri="{FF2B5EF4-FFF2-40B4-BE49-F238E27FC236}">
              <a16:creationId xmlns:a16="http://schemas.microsoft.com/office/drawing/2014/main" id="{00000000-0008-0000-0000-00001A03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95" name="Line 204">
          <a:extLst>
            <a:ext uri="{FF2B5EF4-FFF2-40B4-BE49-F238E27FC236}">
              <a16:creationId xmlns:a16="http://schemas.microsoft.com/office/drawing/2014/main" id="{00000000-0008-0000-0000-00001B03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96" name="Line 205">
          <a:extLst>
            <a:ext uri="{FF2B5EF4-FFF2-40B4-BE49-F238E27FC236}">
              <a16:creationId xmlns:a16="http://schemas.microsoft.com/office/drawing/2014/main" id="{00000000-0008-0000-0000-00001C03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97" name="Line 208">
          <a:extLst>
            <a:ext uri="{FF2B5EF4-FFF2-40B4-BE49-F238E27FC236}">
              <a16:creationId xmlns:a16="http://schemas.microsoft.com/office/drawing/2014/main" id="{00000000-0008-0000-0000-00001D03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98" name="Line 209">
          <a:extLst>
            <a:ext uri="{FF2B5EF4-FFF2-40B4-BE49-F238E27FC236}">
              <a16:creationId xmlns:a16="http://schemas.microsoft.com/office/drawing/2014/main" id="{00000000-0008-0000-0000-00001E03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99" name="Line 210">
          <a:extLst>
            <a:ext uri="{FF2B5EF4-FFF2-40B4-BE49-F238E27FC236}">
              <a16:creationId xmlns:a16="http://schemas.microsoft.com/office/drawing/2014/main" id="{00000000-0008-0000-0000-00001F03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800" name="Line 211">
          <a:extLst>
            <a:ext uri="{FF2B5EF4-FFF2-40B4-BE49-F238E27FC236}">
              <a16:creationId xmlns:a16="http://schemas.microsoft.com/office/drawing/2014/main" id="{00000000-0008-0000-0000-00002003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801" name="Line 214">
          <a:extLst>
            <a:ext uri="{FF2B5EF4-FFF2-40B4-BE49-F238E27FC236}">
              <a16:creationId xmlns:a16="http://schemas.microsoft.com/office/drawing/2014/main" id="{00000000-0008-0000-0000-00002103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802" name="Line 215">
          <a:extLst>
            <a:ext uri="{FF2B5EF4-FFF2-40B4-BE49-F238E27FC236}">
              <a16:creationId xmlns:a16="http://schemas.microsoft.com/office/drawing/2014/main" id="{00000000-0008-0000-0000-00002203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803" name="Line 216">
          <a:extLst>
            <a:ext uri="{FF2B5EF4-FFF2-40B4-BE49-F238E27FC236}">
              <a16:creationId xmlns:a16="http://schemas.microsoft.com/office/drawing/2014/main" id="{00000000-0008-0000-0000-00002303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804" name="Line 217">
          <a:extLst>
            <a:ext uri="{FF2B5EF4-FFF2-40B4-BE49-F238E27FC236}">
              <a16:creationId xmlns:a16="http://schemas.microsoft.com/office/drawing/2014/main" id="{00000000-0008-0000-0000-00002403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805" name="Line 220">
          <a:extLst>
            <a:ext uri="{FF2B5EF4-FFF2-40B4-BE49-F238E27FC236}">
              <a16:creationId xmlns:a16="http://schemas.microsoft.com/office/drawing/2014/main" id="{00000000-0008-0000-0000-00002503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806" name="Line 221">
          <a:extLst>
            <a:ext uri="{FF2B5EF4-FFF2-40B4-BE49-F238E27FC236}">
              <a16:creationId xmlns:a16="http://schemas.microsoft.com/office/drawing/2014/main" id="{00000000-0008-0000-0000-00002603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807" name="Line 222">
          <a:extLst>
            <a:ext uri="{FF2B5EF4-FFF2-40B4-BE49-F238E27FC236}">
              <a16:creationId xmlns:a16="http://schemas.microsoft.com/office/drawing/2014/main" id="{00000000-0008-0000-0000-00002703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808" name="Line 224">
          <a:extLst>
            <a:ext uri="{FF2B5EF4-FFF2-40B4-BE49-F238E27FC236}">
              <a16:creationId xmlns:a16="http://schemas.microsoft.com/office/drawing/2014/main" id="{00000000-0008-0000-0000-000028030000}"/>
            </a:ext>
          </a:extLst>
        </xdr:cNvPr>
        <xdr:cNvSpPr>
          <a:spLocks noChangeShapeType="1"/>
        </xdr:cNvSpPr>
      </xdr:nvSpPr>
      <xdr:spPr bwMode="auto">
        <a:xfrm>
          <a:off x="4486275" y="1235392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809" name="Line 225">
          <a:extLst>
            <a:ext uri="{FF2B5EF4-FFF2-40B4-BE49-F238E27FC236}">
              <a16:creationId xmlns:a16="http://schemas.microsoft.com/office/drawing/2014/main" id="{00000000-0008-0000-0000-000029030000}"/>
            </a:ext>
          </a:extLst>
        </xdr:cNvPr>
        <xdr:cNvSpPr>
          <a:spLocks noChangeShapeType="1"/>
        </xdr:cNvSpPr>
      </xdr:nvSpPr>
      <xdr:spPr bwMode="auto">
        <a:xfrm>
          <a:off x="5829300" y="12353925"/>
          <a:ext cx="0" cy="0"/>
        </a:xfrm>
        <a:prstGeom prst="line">
          <a:avLst/>
        </a:prstGeom>
        <a:no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253999</xdr:rowOff>
    </xdr:from>
    <xdr:to>
      <xdr:col>10</xdr:col>
      <xdr:colOff>0</xdr:colOff>
      <xdr:row>11</xdr:row>
      <xdr:rowOff>72570</xdr:rowOff>
    </xdr:to>
    <xdr:sp macro="" textlink="">
      <xdr:nvSpPr>
        <xdr:cNvPr id="2" name="AutoShape 2">
          <a:extLst>
            <a:ext uri="{FF2B5EF4-FFF2-40B4-BE49-F238E27FC236}">
              <a16:creationId xmlns:a16="http://schemas.microsoft.com/office/drawing/2014/main" id="{00000000-0008-0000-0100-000002000000}"/>
            </a:ext>
          </a:extLst>
        </xdr:cNvPr>
        <xdr:cNvSpPr>
          <a:spLocks noChangeArrowheads="1"/>
        </xdr:cNvSpPr>
      </xdr:nvSpPr>
      <xdr:spPr bwMode="auto">
        <a:xfrm>
          <a:off x="0" y="852713"/>
          <a:ext cx="10867571" cy="1505857"/>
        </a:xfrm>
        <a:prstGeom prst="roundRect">
          <a:avLst>
            <a:gd name="adj" fmla="val 11477"/>
          </a:avLst>
        </a:prstGeom>
        <a:noFill/>
        <a:ln w="1587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 name="Line 6">
          <a:extLst>
            <a:ext uri="{FF2B5EF4-FFF2-40B4-BE49-F238E27FC236}">
              <a16:creationId xmlns:a16="http://schemas.microsoft.com/office/drawing/2014/main" id="{00000000-0008-0000-0100-000006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 name="Line 7">
          <a:extLst>
            <a:ext uri="{FF2B5EF4-FFF2-40B4-BE49-F238E27FC236}">
              <a16:creationId xmlns:a16="http://schemas.microsoft.com/office/drawing/2014/main" id="{00000000-0008-0000-0100-000007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0" name="Line 10">
          <a:extLst>
            <a:ext uri="{FF2B5EF4-FFF2-40B4-BE49-F238E27FC236}">
              <a16:creationId xmlns:a16="http://schemas.microsoft.com/office/drawing/2014/main" id="{00000000-0008-0000-0100-00000A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1" name="Line 11">
          <a:extLst>
            <a:ext uri="{FF2B5EF4-FFF2-40B4-BE49-F238E27FC236}">
              <a16:creationId xmlns:a16="http://schemas.microsoft.com/office/drawing/2014/main" id="{00000000-0008-0000-0100-00000B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2" name="Line 12">
          <a:extLst>
            <a:ext uri="{FF2B5EF4-FFF2-40B4-BE49-F238E27FC236}">
              <a16:creationId xmlns:a16="http://schemas.microsoft.com/office/drawing/2014/main" id="{00000000-0008-0000-0100-00000C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3" name="Line 13">
          <a:extLst>
            <a:ext uri="{FF2B5EF4-FFF2-40B4-BE49-F238E27FC236}">
              <a16:creationId xmlns:a16="http://schemas.microsoft.com/office/drawing/2014/main" id="{00000000-0008-0000-0100-00000D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4" name="Text Box 14">
          <a:extLst>
            <a:ext uri="{FF2B5EF4-FFF2-40B4-BE49-F238E27FC236}">
              <a16:creationId xmlns:a16="http://schemas.microsoft.com/office/drawing/2014/main" id="{00000000-0008-0000-0100-00000E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5" name="Text Box 15">
          <a:extLst>
            <a:ext uri="{FF2B5EF4-FFF2-40B4-BE49-F238E27FC236}">
              <a16:creationId xmlns:a16="http://schemas.microsoft.com/office/drawing/2014/main" id="{00000000-0008-0000-0100-00000F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6" name="Line 16">
          <a:extLst>
            <a:ext uri="{FF2B5EF4-FFF2-40B4-BE49-F238E27FC236}">
              <a16:creationId xmlns:a16="http://schemas.microsoft.com/office/drawing/2014/main" id="{00000000-0008-0000-0100-000010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7" name="Line 17">
          <a:extLst>
            <a:ext uri="{FF2B5EF4-FFF2-40B4-BE49-F238E27FC236}">
              <a16:creationId xmlns:a16="http://schemas.microsoft.com/office/drawing/2014/main" id="{00000000-0008-0000-0100-000011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8" name="Line 18">
          <a:extLst>
            <a:ext uri="{FF2B5EF4-FFF2-40B4-BE49-F238E27FC236}">
              <a16:creationId xmlns:a16="http://schemas.microsoft.com/office/drawing/2014/main" id="{00000000-0008-0000-0100-000012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9" name="Line 19">
          <a:extLst>
            <a:ext uri="{FF2B5EF4-FFF2-40B4-BE49-F238E27FC236}">
              <a16:creationId xmlns:a16="http://schemas.microsoft.com/office/drawing/2014/main" id="{00000000-0008-0000-0100-000013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20" name="Text Box 20">
          <a:extLst>
            <a:ext uri="{FF2B5EF4-FFF2-40B4-BE49-F238E27FC236}">
              <a16:creationId xmlns:a16="http://schemas.microsoft.com/office/drawing/2014/main" id="{00000000-0008-0000-0100-000014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21" name="Text Box 21">
          <a:extLst>
            <a:ext uri="{FF2B5EF4-FFF2-40B4-BE49-F238E27FC236}">
              <a16:creationId xmlns:a16="http://schemas.microsoft.com/office/drawing/2014/main" id="{00000000-0008-0000-0100-000015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22" name="Line 22">
          <a:extLst>
            <a:ext uri="{FF2B5EF4-FFF2-40B4-BE49-F238E27FC236}">
              <a16:creationId xmlns:a16="http://schemas.microsoft.com/office/drawing/2014/main" id="{00000000-0008-0000-0100-000016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3" name="Line 23">
          <a:extLst>
            <a:ext uri="{FF2B5EF4-FFF2-40B4-BE49-F238E27FC236}">
              <a16:creationId xmlns:a16="http://schemas.microsoft.com/office/drawing/2014/main" id="{00000000-0008-0000-0100-000017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4" name="Line 24">
          <a:extLst>
            <a:ext uri="{FF2B5EF4-FFF2-40B4-BE49-F238E27FC236}">
              <a16:creationId xmlns:a16="http://schemas.microsoft.com/office/drawing/2014/main" id="{00000000-0008-0000-0100-000018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5" name="Line 25">
          <a:extLst>
            <a:ext uri="{FF2B5EF4-FFF2-40B4-BE49-F238E27FC236}">
              <a16:creationId xmlns:a16="http://schemas.microsoft.com/office/drawing/2014/main" id="{00000000-0008-0000-0100-000019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26" name="Text Box 26">
          <a:extLst>
            <a:ext uri="{FF2B5EF4-FFF2-40B4-BE49-F238E27FC236}">
              <a16:creationId xmlns:a16="http://schemas.microsoft.com/office/drawing/2014/main" id="{00000000-0008-0000-0100-00001A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27" name="Text Box 27">
          <a:extLst>
            <a:ext uri="{FF2B5EF4-FFF2-40B4-BE49-F238E27FC236}">
              <a16:creationId xmlns:a16="http://schemas.microsoft.com/office/drawing/2014/main" id="{00000000-0008-0000-0100-00001B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28" name="Line 28">
          <a:extLst>
            <a:ext uri="{FF2B5EF4-FFF2-40B4-BE49-F238E27FC236}">
              <a16:creationId xmlns:a16="http://schemas.microsoft.com/office/drawing/2014/main" id="{00000000-0008-0000-0100-00001C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9" name="Line 29">
          <a:extLst>
            <a:ext uri="{FF2B5EF4-FFF2-40B4-BE49-F238E27FC236}">
              <a16:creationId xmlns:a16="http://schemas.microsoft.com/office/drawing/2014/main" id="{00000000-0008-0000-0100-00001D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0" name="Line 30">
          <a:extLst>
            <a:ext uri="{FF2B5EF4-FFF2-40B4-BE49-F238E27FC236}">
              <a16:creationId xmlns:a16="http://schemas.microsoft.com/office/drawing/2014/main" id="{00000000-0008-0000-0100-00001E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1" name="Line 31">
          <a:extLst>
            <a:ext uri="{FF2B5EF4-FFF2-40B4-BE49-F238E27FC236}">
              <a16:creationId xmlns:a16="http://schemas.microsoft.com/office/drawing/2014/main" id="{00000000-0008-0000-0100-00001F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32" name="Text Box 32">
          <a:extLst>
            <a:ext uri="{FF2B5EF4-FFF2-40B4-BE49-F238E27FC236}">
              <a16:creationId xmlns:a16="http://schemas.microsoft.com/office/drawing/2014/main" id="{00000000-0008-0000-0100-000020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33" name="Text Box 33">
          <a:extLst>
            <a:ext uri="{FF2B5EF4-FFF2-40B4-BE49-F238E27FC236}">
              <a16:creationId xmlns:a16="http://schemas.microsoft.com/office/drawing/2014/main" id="{00000000-0008-0000-0100-000021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34" name="Line 34">
          <a:extLst>
            <a:ext uri="{FF2B5EF4-FFF2-40B4-BE49-F238E27FC236}">
              <a16:creationId xmlns:a16="http://schemas.microsoft.com/office/drawing/2014/main" id="{00000000-0008-0000-0100-000022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5" name="Line 35">
          <a:extLst>
            <a:ext uri="{FF2B5EF4-FFF2-40B4-BE49-F238E27FC236}">
              <a16:creationId xmlns:a16="http://schemas.microsoft.com/office/drawing/2014/main" id="{00000000-0008-0000-0100-000023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6" name="Line 36">
          <a:extLst>
            <a:ext uri="{FF2B5EF4-FFF2-40B4-BE49-F238E27FC236}">
              <a16:creationId xmlns:a16="http://schemas.microsoft.com/office/drawing/2014/main" id="{00000000-0008-0000-0100-000024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7" name="Line 37">
          <a:extLst>
            <a:ext uri="{FF2B5EF4-FFF2-40B4-BE49-F238E27FC236}">
              <a16:creationId xmlns:a16="http://schemas.microsoft.com/office/drawing/2014/main" id="{00000000-0008-0000-0100-000025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38" name="Text Box 38">
          <a:extLst>
            <a:ext uri="{FF2B5EF4-FFF2-40B4-BE49-F238E27FC236}">
              <a16:creationId xmlns:a16="http://schemas.microsoft.com/office/drawing/2014/main" id="{00000000-0008-0000-0100-000026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39" name="Text Box 39">
          <a:extLst>
            <a:ext uri="{FF2B5EF4-FFF2-40B4-BE49-F238E27FC236}">
              <a16:creationId xmlns:a16="http://schemas.microsoft.com/office/drawing/2014/main" id="{00000000-0008-0000-0100-000027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40" name="Line 40">
          <a:extLst>
            <a:ext uri="{FF2B5EF4-FFF2-40B4-BE49-F238E27FC236}">
              <a16:creationId xmlns:a16="http://schemas.microsoft.com/office/drawing/2014/main" id="{00000000-0008-0000-0100-000028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1" name="Line 41">
          <a:extLst>
            <a:ext uri="{FF2B5EF4-FFF2-40B4-BE49-F238E27FC236}">
              <a16:creationId xmlns:a16="http://schemas.microsoft.com/office/drawing/2014/main" id="{00000000-0008-0000-0100-000029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2" name="Line 42">
          <a:extLst>
            <a:ext uri="{FF2B5EF4-FFF2-40B4-BE49-F238E27FC236}">
              <a16:creationId xmlns:a16="http://schemas.microsoft.com/office/drawing/2014/main" id="{00000000-0008-0000-0100-00002A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3" name="Line 43">
          <a:extLst>
            <a:ext uri="{FF2B5EF4-FFF2-40B4-BE49-F238E27FC236}">
              <a16:creationId xmlns:a16="http://schemas.microsoft.com/office/drawing/2014/main" id="{00000000-0008-0000-0100-00002B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44" name="Text Box 44">
          <a:extLst>
            <a:ext uri="{FF2B5EF4-FFF2-40B4-BE49-F238E27FC236}">
              <a16:creationId xmlns:a16="http://schemas.microsoft.com/office/drawing/2014/main" id="{00000000-0008-0000-0100-00002C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45" name="Text Box 45">
          <a:extLst>
            <a:ext uri="{FF2B5EF4-FFF2-40B4-BE49-F238E27FC236}">
              <a16:creationId xmlns:a16="http://schemas.microsoft.com/office/drawing/2014/main" id="{00000000-0008-0000-0100-00002D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46" name="Line 46">
          <a:extLst>
            <a:ext uri="{FF2B5EF4-FFF2-40B4-BE49-F238E27FC236}">
              <a16:creationId xmlns:a16="http://schemas.microsoft.com/office/drawing/2014/main" id="{00000000-0008-0000-0100-00002E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7" name="Line 47">
          <a:extLst>
            <a:ext uri="{FF2B5EF4-FFF2-40B4-BE49-F238E27FC236}">
              <a16:creationId xmlns:a16="http://schemas.microsoft.com/office/drawing/2014/main" id="{00000000-0008-0000-0100-00002F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8" name="Line 48">
          <a:extLst>
            <a:ext uri="{FF2B5EF4-FFF2-40B4-BE49-F238E27FC236}">
              <a16:creationId xmlns:a16="http://schemas.microsoft.com/office/drawing/2014/main" id="{00000000-0008-0000-0100-000030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9" name="Line 49">
          <a:extLst>
            <a:ext uri="{FF2B5EF4-FFF2-40B4-BE49-F238E27FC236}">
              <a16:creationId xmlns:a16="http://schemas.microsoft.com/office/drawing/2014/main" id="{00000000-0008-0000-0100-000031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50" name="Text Box 50">
          <a:extLst>
            <a:ext uri="{FF2B5EF4-FFF2-40B4-BE49-F238E27FC236}">
              <a16:creationId xmlns:a16="http://schemas.microsoft.com/office/drawing/2014/main" id="{00000000-0008-0000-0100-000032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51" name="Text Box 51">
          <a:extLst>
            <a:ext uri="{FF2B5EF4-FFF2-40B4-BE49-F238E27FC236}">
              <a16:creationId xmlns:a16="http://schemas.microsoft.com/office/drawing/2014/main" id="{00000000-0008-0000-0100-000033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52" name="Line 52">
          <a:extLst>
            <a:ext uri="{FF2B5EF4-FFF2-40B4-BE49-F238E27FC236}">
              <a16:creationId xmlns:a16="http://schemas.microsoft.com/office/drawing/2014/main" id="{00000000-0008-0000-0100-000034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3" name="Line 53">
          <a:extLst>
            <a:ext uri="{FF2B5EF4-FFF2-40B4-BE49-F238E27FC236}">
              <a16:creationId xmlns:a16="http://schemas.microsoft.com/office/drawing/2014/main" id="{00000000-0008-0000-0100-000035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4" name="Line 54">
          <a:extLst>
            <a:ext uri="{FF2B5EF4-FFF2-40B4-BE49-F238E27FC236}">
              <a16:creationId xmlns:a16="http://schemas.microsoft.com/office/drawing/2014/main" id="{00000000-0008-0000-0100-000036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5" name="Line 55">
          <a:extLst>
            <a:ext uri="{FF2B5EF4-FFF2-40B4-BE49-F238E27FC236}">
              <a16:creationId xmlns:a16="http://schemas.microsoft.com/office/drawing/2014/main" id="{00000000-0008-0000-0100-000037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56" name="Text Box 56">
          <a:extLst>
            <a:ext uri="{FF2B5EF4-FFF2-40B4-BE49-F238E27FC236}">
              <a16:creationId xmlns:a16="http://schemas.microsoft.com/office/drawing/2014/main" id="{00000000-0008-0000-0100-000038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57" name="Text Box 57">
          <a:extLst>
            <a:ext uri="{FF2B5EF4-FFF2-40B4-BE49-F238E27FC236}">
              <a16:creationId xmlns:a16="http://schemas.microsoft.com/office/drawing/2014/main" id="{00000000-0008-0000-0100-000039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58" name="Line 58">
          <a:extLst>
            <a:ext uri="{FF2B5EF4-FFF2-40B4-BE49-F238E27FC236}">
              <a16:creationId xmlns:a16="http://schemas.microsoft.com/office/drawing/2014/main" id="{00000000-0008-0000-0100-00003A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9" name="Line 59">
          <a:extLst>
            <a:ext uri="{FF2B5EF4-FFF2-40B4-BE49-F238E27FC236}">
              <a16:creationId xmlns:a16="http://schemas.microsoft.com/office/drawing/2014/main" id="{00000000-0008-0000-0100-00003B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0" name="Line 60">
          <a:extLst>
            <a:ext uri="{FF2B5EF4-FFF2-40B4-BE49-F238E27FC236}">
              <a16:creationId xmlns:a16="http://schemas.microsoft.com/office/drawing/2014/main" id="{00000000-0008-0000-0100-00003C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1" name="Line 61">
          <a:extLst>
            <a:ext uri="{FF2B5EF4-FFF2-40B4-BE49-F238E27FC236}">
              <a16:creationId xmlns:a16="http://schemas.microsoft.com/office/drawing/2014/main" id="{00000000-0008-0000-0100-00003D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62" name="Text Box 62">
          <a:extLst>
            <a:ext uri="{FF2B5EF4-FFF2-40B4-BE49-F238E27FC236}">
              <a16:creationId xmlns:a16="http://schemas.microsoft.com/office/drawing/2014/main" id="{00000000-0008-0000-0100-00003E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63" name="Text Box 63">
          <a:extLst>
            <a:ext uri="{FF2B5EF4-FFF2-40B4-BE49-F238E27FC236}">
              <a16:creationId xmlns:a16="http://schemas.microsoft.com/office/drawing/2014/main" id="{00000000-0008-0000-0100-00003F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64" name="Line 64">
          <a:extLst>
            <a:ext uri="{FF2B5EF4-FFF2-40B4-BE49-F238E27FC236}">
              <a16:creationId xmlns:a16="http://schemas.microsoft.com/office/drawing/2014/main" id="{00000000-0008-0000-0100-000040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5" name="Line 65">
          <a:extLst>
            <a:ext uri="{FF2B5EF4-FFF2-40B4-BE49-F238E27FC236}">
              <a16:creationId xmlns:a16="http://schemas.microsoft.com/office/drawing/2014/main" id="{00000000-0008-0000-0100-000041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6" name="Line 66">
          <a:extLst>
            <a:ext uri="{FF2B5EF4-FFF2-40B4-BE49-F238E27FC236}">
              <a16:creationId xmlns:a16="http://schemas.microsoft.com/office/drawing/2014/main" id="{00000000-0008-0000-0100-000042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7" name="Line 67">
          <a:extLst>
            <a:ext uri="{FF2B5EF4-FFF2-40B4-BE49-F238E27FC236}">
              <a16:creationId xmlns:a16="http://schemas.microsoft.com/office/drawing/2014/main" id="{00000000-0008-0000-0100-000043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68" name="Text Box 68">
          <a:extLst>
            <a:ext uri="{FF2B5EF4-FFF2-40B4-BE49-F238E27FC236}">
              <a16:creationId xmlns:a16="http://schemas.microsoft.com/office/drawing/2014/main" id="{00000000-0008-0000-0100-000044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69" name="Text Box 69">
          <a:extLst>
            <a:ext uri="{FF2B5EF4-FFF2-40B4-BE49-F238E27FC236}">
              <a16:creationId xmlns:a16="http://schemas.microsoft.com/office/drawing/2014/main" id="{00000000-0008-0000-0100-000045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70" name="Line 70">
          <a:extLst>
            <a:ext uri="{FF2B5EF4-FFF2-40B4-BE49-F238E27FC236}">
              <a16:creationId xmlns:a16="http://schemas.microsoft.com/office/drawing/2014/main" id="{00000000-0008-0000-0100-000046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1" name="Line 71">
          <a:extLst>
            <a:ext uri="{FF2B5EF4-FFF2-40B4-BE49-F238E27FC236}">
              <a16:creationId xmlns:a16="http://schemas.microsoft.com/office/drawing/2014/main" id="{00000000-0008-0000-0100-000047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2" name="Line 72">
          <a:extLst>
            <a:ext uri="{FF2B5EF4-FFF2-40B4-BE49-F238E27FC236}">
              <a16:creationId xmlns:a16="http://schemas.microsoft.com/office/drawing/2014/main" id="{00000000-0008-0000-0100-000048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3" name="Line 73">
          <a:extLst>
            <a:ext uri="{FF2B5EF4-FFF2-40B4-BE49-F238E27FC236}">
              <a16:creationId xmlns:a16="http://schemas.microsoft.com/office/drawing/2014/main" id="{00000000-0008-0000-0100-000049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74" name="Text Box 74">
          <a:extLst>
            <a:ext uri="{FF2B5EF4-FFF2-40B4-BE49-F238E27FC236}">
              <a16:creationId xmlns:a16="http://schemas.microsoft.com/office/drawing/2014/main" id="{00000000-0008-0000-0100-00004A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75" name="Text Box 75">
          <a:extLst>
            <a:ext uri="{FF2B5EF4-FFF2-40B4-BE49-F238E27FC236}">
              <a16:creationId xmlns:a16="http://schemas.microsoft.com/office/drawing/2014/main" id="{00000000-0008-0000-0100-00004B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76" name="Line 76">
          <a:extLst>
            <a:ext uri="{FF2B5EF4-FFF2-40B4-BE49-F238E27FC236}">
              <a16:creationId xmlns:a16="http://schemas.microsoft.com/office/drawing/2014/main" id="{00000000-0008-0000-0100-00004C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7" name="Line 77">
          <a:extLst>
            <a:ext uri="{FF2B5EF4-FFF2-40B4-BE49-F238E27FC236}">
              <a16:creationId xmlns:a16="http://schemas.microsoft.com/office/drawing/2014/main" id="{00000000-0008-0000-0100-00004D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8" name="Line 78">
          <a:extLst>
            <a:ext uri="{FF2B5EF4-FFF2-40B4-BE49-F238E27FC236}">
              <a16:creationId xmlns:a16="http://schemas.microsoft.com/office/drawing/2014/main" id="{00000000-0008-0000-0100-00004E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9" name="Line 79">
          <a:extLst>
            <a:ext uri="{FF2B5EF4-FFF2-40B4-BE49-F238E27FC236}">
              <a16:creationId xmlns:a16="http://schemas.microsoft.com/office/drawing/2014/main" id="{00000000-0008-0000-0100-00004F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80" name="Text Box 80">
          <a:extLst>
            <a:ext uri="{FF2B5EF4-FFF2-40B4-BE49-F238E27FC236}">
              <a16:creationId xmlns:a16="http://schemas.microsoft.com/office/drawing/2014/main" id="{00000000-0008-0000-0100-000050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81" name="Text Box 81">
          <a:extLst>
            <a:ext uri="{FF2B5EF4-FFF2-40B4-BE49-F238E27FC236}">
              <a16:creationId xmlns:a16="http://schemas.microsoft.com/office/drawing/2014/main" id="{00000000-0008-0000-0100-000051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82" name="Line 82">
          <a:extLst>
            <a:ext uri="{FF2B5EF4-FFF2-40B4-BE49-F238E27FC236}">
              <a16:creationId xmlns:a16="http://schemas.microsoft.com/office/drawing/2014/main" id="{00000000-0008-0000-0100-000052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83" name="Line 83">
          <a:extLst>
            <a:ext uri="{FF2B5EF4-FFF2-40B4-BE49-F238E27FC236}">
              <a16:creationId xmlns:a16="http://schemas.microsoft.com/office/drawing/2014/main" id="{00000000-0008-0000-0100-000053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84" name="Line 84">
          <a:extLst>
            <a:ext uri="{FF2B5EF4-FFF2-40B4-BE49-F238E27FC236}">
              <a16:creationId xmlns:a16="http://schemas.microsoft.com/office/drawing/2014/main" id="{00000000-0008-0000-0100-000054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85" name="Line 85">
          <a:extLst>
            <a:ext uri="{FF2B5EF4-FFF2-40B4-BE49-F238E27FC236}">
              <a16:creationId xmlns:a16="http://schemas.microsoft.com/office/drawing/2014/main" id="{00000000-0008-0000-0100-000055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86" name="Text Box 86">
          <a:extLst>
            <a:ext uri="{FF2B5EF4-FFF2-40B4-BE49-F238E27FC236}">
              <a16:creationId xmlns:a16="http://schemas.microsoft.com/office/drawing/2014/main" id="{00000000-0008-0000-0100-000056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87" name="Text Box 87">
          <a:extLst>
            <a:ext uri="{FF2B5EF4-FFF2-40B4-BE49-F238E27FC236}">
              <a16:creationId xmlns:a16="http://schemas.microsoft.com/office/drawing/2014/main" id="{00000000-0008-0000-0100-000057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88" name="Line 88">
          <a:extLst>
            <a:ext uri="{FF2B5EF4-FFF2-40B4-BE49-F238E27FC236}">
              <a16:creationId xmlns:a16="http://schemas.microsoft.com/office/drawing/2014/main" id="{00000000-0008-0000-0100-000058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89" name="Line 89">
          <a:extLst>
            <a:ext uri="{FF2B5EF4-FFF2-40B4-BE49-F238E27FC236}">
              <a16:creationId xmlns:a16="http://schemas.microsoft.com/office/drawing/2014/main" id="{00000000-0008-0000-0100-000059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90" name="Line 90">
          <a:extLst>
            <a:ext uri="{FF2B5EF4-FFF2-40B4-BE49-F238E27FC236}">
              <a16:creationId xmlns:a16="http://schemas.microsoft.com/office/drawing/2014/main" id="{00000000-0008-0000-0100-00005A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91" name="Line 91">
          <a:extLst>
            <a:ext uri="{FF2B5EF4-FFF2-40B4-BE49-F238E27FC236}">
              <a16:creationId xmlns:a16="http://schemas.microsoft.com/office/drawing/2014/main" id="{00000000-0008-0000-0100-00005B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92" name="Text Box 92">
          <a:extLst>
            <a:ext uri="{FF2B5EF4-FFF2-40B4-BE49-F238E27FC236}">
              <a16:creationId xmlns:a16="http://schemas.microsoft.com/office/drawing/2014/main" id="{00000000-0008-0000-0100-00005C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93" name="Text Box 93">
          <a:extLst>
            <a:ext uri="{FF2B5EF4-FFF2-40B4-BE49-F238E27FC236}">
              <a16:creationId xmlns:a16="http://schemas.microsoft.com/office/drawing/2014/main" id="{00000000-0008-0000-0100-00005D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94" name="Line 94">
          <a:extLst>
            <a:ext uri="{FF2B5EF4-FFF2-40B4-BE49-F238E27FC236}">
              <a16:creationId xmlns:a16="http://schemas.microsoft.com/office/drawing/2014/main" id="{00000000-0008-0000-0100-00005E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95" name="Line 95">
          <a:extLst>
            <a:ext uri="{FF2B5EF4-FFF2-40B4-BE49-F238E27FC236}">
              <a16:creationId xmlns:a16="http://schemas.microsoft.com/office/drawing/2014/main" id="{00000000-0008-0000-0100-00005F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96" name="Line 96">
          <a:extLst>
            <a:ext uri="{FF2B5EF4-FFF2-40B4-BE49-F238E27FC236}">
              <a16:creationId xmlns:a16="http://schemas.microsoft.com/office/drawing/2014/main" id="{00000000-0008-0000-0100-000060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97" name="Line 97">
          <a:extLst>
            <a:ext uri="{FF2B5EF4-FFF2-40B4-BE49-F238E27FC236}">
              <a16:creationId xmlns:a16="http://schemas.microsoft.com/office/drawing/2014/main" id="{00000000-0008-0000-0100-000061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98" name="Text Box 98">
          <a:extLst>
            <a:ext uri="{FF2B5EF4-FFF2-40B4-BE49-F238E27FC236}">
              <a16:creationId xmlns:a16="http://schemas.microsoft.com/office/drawing/2014/main" id="{00000000-0008-0000-0100-000062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99" name="Text Box 99">
          <a:extLst>
            <a:ext uri="{FF2B5EF4-FFF2-40B4-BE49-F238E27FC236}">
              <a16:creationId xmlns:a16="http://schemas.microsoft.com/office/drawing/2014/main" id="{00000000-0008-0000-0100-000063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00" name="Line 100">
          <a:extLst>
            <a:ext uri="{FF2B5EF4-FFF2-40B4-BE49-F238E27FC236}">
              <a16:creationId xmlns:a16="http://schemas.microsoft.com/office/drawing/2014/main" id="{00000000-0008-0000-0100-000064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01" name="Line 101">
          <a:extLst>
            <a:ext uri="{FF2B5EF4-FFF2-40B4-BE49-F238E27FC236}">
              <a16:creationId xmlns:a16="http://schemas.microsoft.com/office/drawing/2014/main" id="{00000000-0008-0000-0100-000065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02" name="Line 102">
          <a:extLst>
            <a:ext uri="{FF2B5EF4-FFF2-40B4-BE49-F238E27FC236}">
              <a16:creationId xmlns:a16="http://schemas.microsoft.com/office/drawing/2014/main" id="{00000000-0008-0000-0100-000066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03" name="Line 103">
          <a:extLst>
            <a:ext uri="{FF2B5EF4-FFF2-40B4-BE49-F238E27FC236}">
              <a16:creationId xmlns:a16="http://schemas.microsoft.com/office/drawing/2014/main" id="{00000000-0008-0000-0100-000067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04" name="Text Box 104">
          <a:extLst>
            <a:ext uri="{FF2B5EF4-FFF2-40B4-BE49-F238E27FC236}">
              <a16:creationId xmlns:a16="http://schemas.microsoft.com/office/drawing/2014/main" id="{00000000-0008-0000-0100-000068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05" name="Text Box 105">
          <a:extLst>
            <a:ext uri="{FF2B5EF4-FFF2-40B4-BE49-F238E27FC236}">
              <a16:creationId xmlns:a16="http://schemas.microsoft.com/office/drawing/2014/main" id="{00000000-0008-0000-0100-000069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06" name="Line 106">
          <a:extLst>
            <a:ext uri="{FF2B5EF4-FFF2-40B4-BE49-F238E27FC236}">
              <a16:creationId xmlns:a16="http://schemas.microsoft.com/office/drawing/2014/main" id="{00000000-0008-0000-0100-00006A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07" name="Line 107">
          <a:extLst>
            <a:ext uri="{FF2B5EF4-FFF2-40B4-BE49-F238E27FC236}">
              <a16:creationId xmlns:a16="http://schemas.microsoft.com/office/drawing/2014/main" id="{00000000-0008-0000-0100-00006B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08" name="Line 108">
          <a:extLst>
            <a:ext uri="{FF2B5EF4-FFF2-40B4-BE49-F238E27FC236}">
              <a16:creationId xmlns:a16="http://schemas.microsoft.com/office/drawing/2014/main" id="{00000000-0008-0000-0100-00006C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09" name="Line 109">
          <a:extLst>
            <a:ext uri="{FF2B5EF4-FFF2-40B4-BE49-F238E27FC236}">
              <a16:creationId xmlns:a16="http://schemas.microsoft.com/office/drawing/2014/main" id="{00000000-0008-0000-0100-00006D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10" name="Text Box 110">
          <a:extLst>
            <a:ext uri="{FF2B5EF4-FFF2-40B4-BE49-F238E27FC236}">
              <a16:creationId xmlns:a16="http://schemas.microsoft.com/office/drawing/2014/main" id="{00000000-0008-0000-0100-00006E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11" name="Text Box 111">
          <a:extLst>
            <a:ext uri="{FF2B5EF4-FFF2-40B4-BE49-F238E27FC236}">
              <a16:creationId xmlns:a16="http://schemas.microsoft.com/office/drawing/2014/main" id="{00000000-0008-0000-0100-00006F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12" name="Line 112">
          <a:extLst>
            <a:ext uri="{FF2B5EF4-FFF2-40B4-BE49-F238E27FC236}">
              <a16:creationId xmlns:a16="http://schemas.microsoft.com/office/drawing/2014/main" id="{00000000-0008-0000-0100-000070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13" name="Line 113">
          <a:extLst>
            <a:ext uri="{FF2B5EF4-FFF2-40B4-BE49-F238E27FC236}">
              <a16:creationId xmlns:a16="http://schemas.microsoft.com/office/drawing/2014/main" id="{00000000-0008-0000-0100-000071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14" name="Line 114">
          <a:extLst>
            <a:ext uri="{FF2B5EF4-FFF2-40B4-BE49-F238E27FC236}">
              <a16:creationId xmlns:a16="http://schemas.microsoft.com/office/drawing/2014/main" id="{00000000-0008-0000-0100-000072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15" name="Line 115">
          <a:extLst>
            <a:ext uri="{FF2B5EF4-FFF2-40B4-BE49-F238E27FC236}">
              <a16:creationId xmlns:a16="http://schemas.microsoft.com/office/drawing/2014/main" id="{00000000-0008-0000-0100-000073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16" name="Text Box 116">
          <a:extLst>
            <a:ext uri="{FF2B5EF4-FFF2-40B4-BE49-F238E27FC236}">
              <a16:creationId xmlns:a16="http://schemas.microsoft.com/office/drawing/2014/main" id="{00000000-0008-0000-0100-000074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17" name="Text Box 117">
          <a:extLst>
            <a:ext uri="{FF2B5EF4-FFF2-40B4-BE49-F238E27FC236}">
              <a16:creationId xmlns:a16="http://schemas.microsoft.com/office/drawing/2014/main" id="{00000000-0008-0000-0100-000075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18" name="Line 118">
          <a:extLst>
            <a:ext uri="{FF2B5EF4-FFF2-40B4-BE49-F238E27FC236}">
              <a16:creationId xmlns:a16="http://schemas.microsoft.com/office/drawing/2014/main" id="{00000000-0008-0000-0100-000076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19" name="Line 119">
          <a:extLst>
            <a:ext uri="{FF2B5EF4-FFF2-40B4-BE49-F238E27FC236}">
              <a16:creationId xmlns:a16="http://schemas.microsoft.com/office/drawing/2014/main" id="{00000000-0008-0000-0100-000077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20" name="Line 120">
          <a:extLst>
            <a:ext uri="{FF2B5EF4-FFF2-40B4-BE49-F238E27FC236}">
              <a16:creationId xmlns:a16="http://schemas.microsoft.com/office/drawing/2014/main" id="{00000000-0008-0000-0100-000078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21" name="Line 121">
          <a:extLst>
            <a:ext uri="{FF2B5EF4-FFF2-40B4-BE49-F238E27FC236}">
              <a16:creationId xmlns:a16="http://schemas.microsoft.com/office/drawing/2014/main" id="{00000000-0008-0000-0100-000079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22" name="Text Box 122">
          <a:extLst>
            <a:ext uri="{FF2B5EF4-FFF2-40B4-BE49-F238E27FC236}">
              <a16:creationId xmlns:a16="http://schemas.microsoft.com/office/drawing/2014/main" id="{00000000-0008-0000-0100-00007A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23" name="Text Box 123">
          <a:extLst>
            <a:ext uri="{FF2B5EF4-FFF2-40B4-BE49-F238E27FC236}">
              <a16:creationId xmlns:a16="http://schemas.microsoft.com/office/drawing/2014/main" id="{00000000-0008-0000-0100-00007B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24" name="Line 124">
          <a:extLst>
            <a:ext uri="{FF2B5EF4-FFF2-40B4-BE49-F238E27FC236}">
              <a16:creationId xmlns:a16="http://schemas.microsoft.com/office/drawing/2014/main" id="{00000000-0008-0000-0100-00007C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25" name="Line 125">
          <a:extLst>
            <a:ext uri="{FF2B5EF4-FFF2-40B4-BE49-F238E27FC236}">
              <a16:creationId xmlns:a16="http://schemas.microsoft.com/office/drawing/2014/main" id="{00000000-0008-0000-0100-00007D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26" name="Line 126">
          <a:extLst>
            <a:ext uri="{FF2B5EF4-FFF2-40B4-BE49-F238E27FC236}">
              <a16:creationId xmlns:a16="http://schemas.microsoft.com/office/drawing/2014/main" id="{00000000-0008-0000-0100-00007E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27" name="Line 127">
          <a:extLst>
            <a:ext uri="{FF2B5EF4-FFF2-40B4-BE49-F238E27FC236}">
              <a16:creationId xmlns:a16="http://schemas.microsoft.com/office/drawing/2014/main" id="{00000000-0008-0000-0100-00007F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28" name="Text Box 128">
          <a:extLst>
            <a:ext uri="{FF2B5EF4-FFF2-40B4-BE49-F238E27FC236}">
              <a16:creationId xmlns:a16="http://schemas.microsoft.com/office/drawing/2014/main" id="{00000000-0008-0000-0100-000080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29" name="Text Box 129">
          <a:extLst>
            <a:ext uri="{FF2B5EF4-FFF2-40B4-BE49-F238E27FC236}">
              <a16:creationId xmlns:a16="http://schemas.microsoft.com/office/drawing/2014/main" id="{00000000-0008-0000-0100-000081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30" name="Line 130">
          <a:extLst>
            <a:ext uri="{FF2B5EF4-FFF2-40B4-BE49-F238E27FC236}">
              <a16:creationId xmlns:a16="http://schemas.microsoft.com/office/drawing/2014/main" id="{00000000-0008-0000-0100-000082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31" name="Line 131">
          <a:extLst>
            <a:ext uri="{FF2B5EF4-FFF2-40B4-BE49-F238E27FC236}">
              <a16:creationId xmlns:a16="http://schemas.microsoft.com/office/drawing/2014/main" id="{00000000-0008-0000-0100-000083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32" name="Line 132">
          <a:extLst>
            <a:ext uri="{FF2B5EF4-FFF2-40B4-BE49-F238E27FC236}">
              <a16:creationId xmlns:a16="http://schemas.microsoft.com/office/drawing/2014/main" id="{00000000-0008-0000-0100-000084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33" name="Line 133">
          <a:extLst>
            <a:ext uri="{FF2B5EF4-FFF2-40B4-BE49-F238E27FC236}">
              <a16:creationId xmlns:a16="http://schemas.microsoft.com/office/drawing/2014/main" id="{00000000-0008-0000-0100-000085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34" name="Text Box 134">
          <a:extLst>
            <a:ext uri="{FF2B5EF4-FFF2-40B4-BE49-F238E27FC236}">
              <a16:creationId xmlns:a16="http://schemas.microsoft.com/office/drawing/2014/main" id="{00000000-0008-0000-0100-000086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35" name="Text Box 135">
          <a:extLst>
            <a:ext uri="{FF2B5EF4-FFF2-40B4-BE49-F238E27FC236}">
              <a16:creationId xmlns:a16="http://schemas.microsoft.com/office/drawing/2014/main" id="{00000000-0008-0000-0100-000087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36" name="Line 136">
          <a:extLst>
            <a:ext uri="{FF2B5EF4-FFF2-40B4-BE49-F238E27FC236}">
              <a16:creationId xmlns:a16="http://schemas.microsoft.com/office/drawing/2014/main" id="{00000000-0008-0000-0100-000088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37" name="Line 137">
          <a:extLst>
            <a:ext uri="{FF2B5EF4-FFF2-40B4-BE49-F238E27FC236}">
              <a16:creationId xmlns:a16="http://schemas.microsoft.com/office/drawing/2014/main" id="{00000000-0008-0000-0100-000089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38" name="Line 138">
          <a:extLst>
            <a:ext uri="{FF2B5EF4-FFF2-40B4-BE49-F238E27FC236}">
              <a16:creationId xmlns:a16="http://schemas.microsoft.com/office/drawing/2014/main" id="{00000000-0008-0000-0100-00008A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39" name="Line 139">
          <a:extLst>
            <a:ext uri="{FF2B5EF4-FFF2-40B4-BE49-F238E27FC236}">
              <a16:creationId xmlns:a16="http://schemas.microsoft.com/office/drawing/2014/main" id="{00000000-0008-0000-0100-00008B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40" name="Text Box 140">
          <a:extLst>
            <a:ext uri="{FF2B5EF4-FFF2-40B4-BE49-F238E27FC236}">
              <a16:creationId xmlns:a16="http://schemas.microsoft.com/office/drawing/2014/main" id="{00000000-0008-0000-0100-00008C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41" name="Text Box 141">
          <a:extLst>
            <a:ext uri="{FF2B5EF4-FFF2-40B4-BE49-F238E27FC236}">
              <a16:creationId xmlns:a16="http://schemas.microsoft.com/office/drawing/2014/main" id="{00000000-0008-0000-0100-00008D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42" name="Line 142">
          <a:extLst>
            <a:ext uri="{FF2B5EF4-FFF2-40B4-BE49-F238E27FC236}">
              <a16:creationId xmlns:a16="http://schemas.microsoft.com/office/drawing/2014/main" id="{00000000-0008-0000-0100-00008E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43" name="Line 143">
          <a:extLst>
            <a:ext uri="{FF2B5EF4-FFF2-40B4-BE49-F238E27FC236}">
              <a16:creationId xmlns:a16="http://schemas.microsoft.com/office/drawing/2014/main" id="{00000000-0008-0000-0100-00008F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44" name="Line 144">
          <a:extLst>
            <a:ext uri="{FF2B5EF4-FFF2-40B4-BE49-F238E27FC236}">
              <a16:creationId xmlns:a16="http://schemas.microsoft.com/office/drawing/2014/main" id="{00000000-0008-0000-0100-000090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45" name="Line 145">
          <a:extLst>
            <a:ext uri="{FF2B5EF4-FFF2-40B4-BE49-F238E27FC236}">
              <a16:creationId xmlns:a16="http://schemas.microsoft.com/office/drawing/2014/main" id="{00000000-0008-0000-0100-000091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46" name="Text Box 146">
          <a:extLst>
            <a:ext uri="{FF2B5EF4-FFF2-40B4-BE49-F238E27FC236}">
              <a16:creationId xmlns:a16="http://schemas.microsoft.com/office/drawing/2014/main" id="{00000000-0008-0000-0100-000092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47" name="Text Box 147">
          <a:extLst>
            <a:ext uri="{FF2B5EF4-FFF2-40B4-BE49-F238E27FC236}">
              <a16:creationId xmlns:a16="http://schemas.microsoft.com/office/drawing/2014/main" id="{00000000-0008-0000-0100-000093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48" name="Line 148">
          <a:extLst>
            <a:ext uri="{FF2B5EF4-FFF2-40B4-BE49-F238E27FC236}">
              <a16:creationId xmlns:a16="http://schemas.microsoft.com/office/drawing/2014/main" id="{00000000-0008-0000-0100-000094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49" name="Line 149">
          <a:extLst>
            <a:ext uri="{FF2B5EF4-FFF2-40B4-BE49-F238E27FC236}">
              <a16:creationId xmlns:a16="http://schemas.microsoft.com/office/drawing/2014/main" id="{00000000-0008-0000-0100-000095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50" name="Line 150">
          <a:extLst>
            <a:ext uri="{FF2B5EF4-FFF2-40B4-BE49-F238E27FC236}">
              <a16:creationId xmlns:a16="http://schemas.microsoft.com/office/drawing/2014/main" id="{00000000-0008-0000-0100-000096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51" name="Line 151">
          <a:extLst>
            <a:ext uri="{FF2B5EF4-FFF2-40B4-BE49-F238E27FC236}">
              <a16:creationId xmlns:a16="http://schemas.microsoft.com/office/drawing/2014/main" id="{00000000-0008-0000-0100-000097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52" name="Text Box 152">
          <a:extLst>
            <a:ext uri="{FF2B5EF4-FFF2-40B4-BE49-F238E27FC236}">
              <a16:creationId xmlns:a16="http://schemas.microsoft.com/office/drawing/2014/main" id="{00000000-0008-0000-0100-000098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53" name="Text Box 153">
          <a:extLst>
            <a:ext uri="{FF2B5EF4-FFF2-40B4-BE49-F238E27FC236}">
              <a16:creationId xmlns:a16="http://schemas.microsoft.com/office/drawing/2014/main" id="{00000000-0008-0000-0100-000099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54" name="Line 154">
          <a:extLst>
            <a:ext uri="{FF2B5EF4-FFF2-40B4-BE49-F238E27FC236}">
              <a16:creationId xmlns:a16="http://schemas.microsoft.com/office/drawing/2014/main" id="{00000000-0008-0000-0100-00009A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55" name="Line 155">
          <a:extLst>
            <a:ext uri="{FF2B5EF4-FFF2-40B4-BE49-F238E27FC236}">
              <a16:creationId xmlns:a16="http://schemas.microsoft.com/office/drawing/2014/main" id="{00000000-0008-0000-0100-00009B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56" name="Line 156">
          <a:extLst>
            <a:ext uri="{FF2B5EF4-FFF2-40B4-BE49-F238E27FC236}">
              <a16:creationId xmlns:a16="http://schemas.microsoft.com/office/drawing/2014/main" id="{00000000-0008-0000-0100-00009C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57" name="Line 157">
          <a:extLst>
            <a:ext uri="{FF2B5EF4-FFF2-40B4-BE49-F238E27FC236}">
              <a16:creationId xmlns:a16="http://schemas.microsoft.com/office/drawing/2014/main" id="{00000000-0008-0000-0100-00009D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58" name="Text Box 158">
          <a:extLst>
            <a:ext uri="{FF2B5EF4-FFF2-40B4-BE49-F238E27FC236}">
              <a16:creationId xmlns:a16="http://schemas.microsoft.com/office/drawing/2014/main" id="{00000000-0008-0000-0100-00009E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59" name="Text Box 159">
          <a:extLst>
            <a:ext uri="{FF2B5EF4-FFF2-40B4-BE49-F238E27FC236}">
              <a16:creationId xmlns:a16="http://schemas.microsoft.com/office/drawing/2014/main" id="{00000000-0008-0000-0100-00009F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60" name="Line 160">
          <a:extLst>
            <a:ext uri="{FF2B5EF4-FFF2-40B4-BE49-F238E27FC236}">
              <a16:creationId xmlns:a16="http://schemas.microsoft.com/office/drawing/2014/main" id="{00000000-0008-0000-0100-0000A0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61" name="Line 161">
          <a:extLst>
            <a:ext uri="{FF2B5EF4-FFF2-40B4-BE49-F238E27FC236}">
              <a16:creationId xmlns:a16="http://schemas.microsoft.com/office/drawing/2014/main" id="{00000000-0008-0000-0100-0000A1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62" name="Line 162">
          <a:extLst>
            <a:ext uri="{FF2B5EF4-FFF2-40B4-BE49-F238E27FC236}">
              <a16:creationId xmlns:a16="http://schemas.microsoft.com/office/drawing/2014/main" id="{00000000-0008-0000-0100-0000A2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63" name="Line 163">
          <a:extLst>
            <a:ext uri="{FF2B5EF4-FFF2-40B4-BE49-F238E27FC236}">
              <a16:creationId xmlns:a16="http://schemas.microsoft.com/office/drawing/2014/main" id="{00000000-0008-0000-0100-0000A3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64" name="Text Box 164">
          <a:extLst>
            <a:ext uri="{FF2B5EF4-FFF2-40B4-BE49-F238E27FC236}">
              <a16:creationId xmlns:a16="http://schemas.microsoft.com/office/drawing/2014/main" id="{00000000-0008-0000-0100-0000A4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65" name="Text Box 165">
          <a:extLst>
            <a:ext uri="{FF2B5EF4-FFF2-40B4-BE49-F238E27FC236}">
              <a16:creationId xmlns:a16="http://schemas.microsoft.com/office/drawing/2014/main" id="{00000000-0008-0000-0100-0000A5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66" name="Line 166">
          <a:extLst>
            <a:ext uri="{FF2B5EF4-FFF2-40B4-BE49-F238E27FC236}">
              <a16:creationId xmlns:a16="http://schemas.microsoft.com/office/drawing/2014/main" id="{00000000-0008-0000-0100-0000A6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67" name="Line 167">
          <a:extLst>
            <a:ext uri="{FF2B5EF4-FFF2-40B4-BE49-F238E27FC236}">
              <a16:creationId xmlns:a16="http://schemas.microsoft.com/office/drawing/2014/main" id="{00000000-0008-0000-0100-0000A7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68" name="Line 168">
          <a:extLst>
            <a:ext uri="{FF2B5EF4-FFF2-40B4-BE49-F238E27FC236}">
              <a16:creationId xmlns:a16="http://schemas.microsoft.com/office/drawing/2014/main" id="{00000000-0008-0000-0100-0000A8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69" name="Line 169">
          <a:extLst>
            <a:ext uri="{FF2B5EF4-FFF2-40B4-BE49-F238E27FC236}">
              <a16:creationId xmlns:a16="http://schemas.microsoft.com/office/drawing/2014/main" id="{00000000-0008-0000-0100-0000A9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70" name="Text Box 170">
          <a:extLst>
            <a:ext uri="{FF2B5EF4-FFF2-40B4-BE49-F238E27FC236}">
              <a16:creationId xmlns:a16="http://schemas.microsoft.com/office/drawing/2014/main" id="{00000000-0008-0000-0100-0000AA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71" name="Text Box 171">
          <a:extLst>
            <a:ext uri="{FF2B5EF4-FFF2-40B4-BE49-F238E27FC236}">
              <a16:creationId xmlns:a16="http://schemas.microsoft.com/office/drawing/2014/main" id="{00000000-0008-0000-0100-0000AB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72" name="Line 172">
          <a:extLst>
            <a:ext uri="{FF2B5EF4-FFF2-40B4-BE49-F238E27FC236}">
              <a16:creationId xmlns:a16="http://schemas.microsoft.com/office/drawing/2014/main" id="{00000000-0008-0000-0100-0000AC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73" name="Line 173">
          <a:extLst>
            <a:ext uri="{FF2B5EF4-FFF2-40B4-BE49-F238E27FC236}">
              <a16:creationId xmlns:a16="http://schemas.microsoft.com/office/drawing/2014/main" id="{00000000-0008-0000-0100-0000AD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74" name="Line 174">
          <a:extLst>
            <a:ext uri="{FF2B5EF4-FFF2-40B4-BE49-F238E27FC236}">
              <a16:creationId xmlns:a16="http://schemas.microsoft.com/office/drawing/2014/main" id="{00000000-0008-0000-0100-0000AE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75" name="Line 175">
          <a:extLst>
            <a:ext uri="{FF2B5EF4-FFF2-40B4-BE49-F238E27FC236}">
              <a16:creationId xmlns:a16="http://schemas.microsoft.com/office/drawing/2014/main" id="{00000000-0008-0000-0100-0000AF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76" name="Text Box 176">
          <a:extLst>
            <a:ext uri="{FF2B5EF4-FFF2-40B4-BE49-F238E27FC236}">
              <a16:creationId xmlns:a16="http://schemas.microsoft.com/office/drawing/2014/main" id="{00000000-0008-0000-0100-0000B0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77" name="Text Box 177">
          <a:extLst>
            <a:ext uri="{FF2B5EF4-FFF2-40B4-BE49-F238E27FC236}">
              <a16:creationId xmlns:a16="http://schemas.microsoft.com/office/drawing/2014/main" id="{00000000-0008-0000-0100-0000B1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78" name="Line 178">
          <a:extLst>
            <a:ext uri="{FF2B5EF4-FFF2-40B4-BE49-F238E27FC236}">
              <a16:creationId xmlns:a16="http://schemas.microsoft.com/office/drawing/2014/main" id="{00000000-0008-0000-0100-0000B2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79" name="Line 179">
          <a:extLst>
            <a:ext uri="{FF2B5EF4-FFF2-40B4-BE49-F238E27FC236}">
              <a16:creationId xmlns:a16="http://schemas.microsoft.com/office/drawing/2014/main" id="{00000000-0008-0000-0100-0000B3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80" name="Line 180">
          <a:extLst>
            <a:ext uri="{FF2B5EF4-FFF2-40B4-BE49-F238E27FC236}">
              <a16:creationId xmlns:a16="http://schemas.microsoft.com/office/drawing/2014/main" id="{00000000-0008-0000-0100-0000B4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81" name="Line 181">
          <a:extLst>
            <a:ext uri="{FF2B5EF4-FFF2-40B4-BE49-F238E27FC236}">
              <a16:creationId xmlns:a16="http://schemas.microsoft.com/office/drawing/2014/main" id="{00000000-0008-0000-0100-0000B5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82" name="Text Box 182">
          <a:extLst>
            <a:ext uri="{FF2B5EF4-FFF2-40B4-BE49-F238E27FC236}">
              <a16:creationId xmlns:a16="http://schemas.microsoft.com/office/drawing/2014/main" id="{00000000-0008-0000-0100-0000B6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83" name="Text Box 183">
          <a:extLst>
            <a:ext uri="{FF2B5EF4-FFF2-40B4-BE49-F238E27FC236}">
              <a16:creationId xmlns:a16="http://schemas.microsoft.com/office/drawing/2014/main" id="{00000000-0008-0000-0100-0000B7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84" name="Line 184">
          <a:extLst>
            <a:ext uri="{FF2B5EF4-FFF2-40B4-BE49-F238E27FC236}">
              <a16:creationId xmlns:a16="http://schemas.microsoft.com/office/drawing/2014/main" id="{00000000-0008-0000-0100-0000B8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85" name="Line 185">
          <a:extLst>
            <a:ext uri="{FF2B5EF4-FFF2-40B4-BE49-F238E27FC236}">
              <a16:creationId xmlns:a16="http://schemas.microsoft.com/office/drawing/2014/main" id="{00000000-0008-0000-0100-0000B9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86" name="Line 186">
          <a:extLst>
            <a:ext uri="{FF2B5EF4-FFF2-40B4-BE49-F238E27FC236}">
              <a16:creationId xmlns:a16="http://schemas.microsoft.com/office/drawing/2014/main" id="{00000000-0008-0000-0100-0000BA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87" name="Line 187">
          <a:extLst>
            <a:ext uri="{FF2B5EF4-FFF2-40B4-BE49-F238E27FC236}">
              <a16:creationId xmlns:a16="http://schemas.microsoft.com/office/drawing/2014/main" id="{00000000-0008-0000-0100-0000BB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88" name="Text Box 188">
          <a:extLst>
            <a:ext uri="{FF2B5EF4-FFF2-40B4-BE49-F238E27FC236}">
              <a16:creationId xmlns:a16="http://schemas.microsoft.com/office/drawing/2014/main" id="{00000000-0008-0000-0100-0000BC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89" name="Text Box 189">
          <a:extLst>
            <a:ext uri="{FF2B5EF4-FFF2-40B4-BE49-F238E27FC236}">
              <a16:creationId xmlns:a16="http://schemas.microsoft.com/office/drawing/2014/main" id="{00000000-0008-0000-0100-0000BD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90" name="Line 190">
          <a:extLst>
            <a:ext uri="{FF2B5EF4-FFF2-40B4-BE49-F238E27FC236}">
              <a16:creationId xmlns:a16="http://schemas.microsoft.com/office/drawing/2014/main" id="{00000000-0008-0000-0100-0000BE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91" name="Line 191">
          <a:extLst>
            <a:ext uri="{FF2B5EF4-FFF2-40B4-BE49-F238E27FC236}">
              <a16:creationId xmlns:a16="http://schemas.microsoft.com/office/drawing/2014/main" id="{00000000-0008-0000-0100-0000BF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92" name="Line 192">
          <a:extLst>
            <a:ext uri="{FF2B5EF4-FFF2-40B4-BE49-F238E27FC236}">
              <a16:creationId xmlns:a16="http://schemas.microsoft.com/office/drawing/2014/main" id="{00000000-0008-0000-0100-0000C0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93" name="Line 193">
          <a:extLst>
            <a:ext uri="{FF2B5EF4-FFF2-40B4-BE49-F238E27FC236}">
              <a16:creationId xmlns:a16="http://schemas.microsoft.com/office/drawing/2014/main" id="{00000000-0008-0000-0100-0000C1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194" name="Text Box 194">
          <a:extLst>
            <a:ext uri="{FF2B5EF4-FFF2-40B4-BE49-F238E27FC236}">
              <a16:creationId xmlns:a16="http://schemas.microsoft.com/office/drawing/2014/main" id="{00000000-0008-0000-0100-0000C2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195" name="Text Box 195">
          <a:extLst>
            <a:ext uri="{FF2B5EF4-FFF2-40B4-BE49-F238E27FC236}">
              <a16:creationId xmlns:a16="http://schemas.microsoft.com/office/drawing/2014/main" id="{00000000-0008-0000-0100-0000C3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196" name="Line 196">
          <a:extLst>
            <a:ext uri="{FF2B5EF4-FFF2-40B4-BE49-F238E27FC236}">
              <a16:creationId xmlns:a16="http://schemas.microsoft.com/office/drawing/2014/main" id="{00000000-0008-0000-0100-0000C4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97" name="Line 197">
          <a:extLst>
            <a:ext uri="{FF2B5EF4-FFF2-40B4-BE49-F238E27FC236}">
              <a16:creationId xmlns:a16="http://schemas.microsoft.com/office/drawing/2014/main" id="{00000000-0008-0000-0100-0000C5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198" name="Line 198">
          <a:extLst>
            <a:ext uri="{FF2B5EF4-FFF2-40B4-BE49-F238E27FC236}">
              <a16:creationId xmlns:a16="http://schemas.microsoft.com/office/drawing/2014/main" id="{00000000-0008-0000-0100-0000C6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199" name="Line 199">
          <a:extLst>
            <a:ext uri="{FF2B5EF4-FFF2-40B4-BE49-F238E27FC236}">
              <a16:creationId xmlns:a16="http://schemas.microsoft.com/office/drawing/2014/main" id="{00000000-0008-0000-0100-0000C7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200" name="Text Box 200">
          <a:extLst>
            <a:ext uri="{FF2B5EF4-FFF2-40B4-BE49-F238E27FC236}">
              <a16:creationId xmlns:a16="http://schemas.microsoft.com/office/drawing/2014/main" id="{00000000-0008-0000-0100-0000C8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201" name="Text Box 201">
          <a:extLst>
            <a:ext uri="{FF2B5EF4-FFF2-40B4-BE49-F238E27FC236}">
              <a16:creationId xmlns:a16="http://schemas.microsoft.com/office/drawing/2014/main" id="{00000000-0008-0000-0100-0000C9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202" name="Line 202">
          <a:extLst>
            <a:ext uri="{FF2B5EF4-FFF2-40B4-BE49-F238E27FC236}">
              <a16:creationId xmlns:a16="http://schemas.microsoft.com/office/drawing/2014/main" id="{00000000-0008-0000-0100-0000CA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03" name="Line 203">
          <a:extLst>
            <a:ext uri="{FF2B5EF4-FFF2-40B4-BE49-F238E27FC236}">
              <a16:creationId xmlns:a16="http://schemas.microsoft.com/office/drawing/2014/main" id="{00000000-0008-0000-0100-0000CB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04" name="Line 204">
          <a:extLst>
            <a:ext uri="{FF2B5EF4-FFF2-40B4-BE49-F238E27FC236}">
              <a16:creationId xmlns:a16="http://schemas.microsoft.com/office/drawing/2014/main" id="{00000000-0008-0000-0100-0000CC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05" name="Line 205">
          <a:extLst>
            <a:ext uri="{FF2B5EF4-FFF2-40B4-BE49-F238E27FC236}">
              <a16:creationId xmlns:a16="http://schemas.microsoft.com/office/drawing/2014/main" id="{00000000-0008-0000-0100-0000CD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206" name="Text Box 206">
          <a:extLst>
            <a:ext uri="{FF2B5EF4-FFF2-40B4-BE49-F238E27FC236}">
              <a16:creationId xmlns:a16="http://schemas.microsoft.com/office/drawing/2014/main" id="{00000000-0008-0000-0100-0000CE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207" name="Text Box 207">
          <a:extLst>
            <a:ext uri="{FF2B5EF4-FFF2-40B4-BE49-F238E27FC236}">
              <a16:creationId xmlns:a16="http://schemas.microsoft.com/office/drawing/2014/main" id="{00000000-0008-0000-0100-0000CF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208" name="Line 208">
          <a:extLst>
            <a:ext uri="{FF2B5EF4-FFF2-40B4-BE49-F238E27FC236}">
              <a16:creationId xmlns:a16="http://schemas.microsoft.com/office/drawing/2014/main" id="{00000000-0008-0000-0100-0000D0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09" name="Line 209">
          <a:extLst>
            <a:ext uri="{FF2B5EF4-FFF2-40B4-BE49-F238E27FC236}">
              <a16:creationId xmlns:a16="http://schemas.microsoft.com/office/drawing/2014/main" id="{00000000-0008-0000-0100-0000D1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10" name="Line 210">
          <a:extLst>
            <a:ext uri="{FF2B5EF4-FFF2-40B4-BE49-F238E27FC236}">
              <a16:creationId xmlns:a16="http://schemas.microsoft.com/office/drawing/2014/main" id="{00000000-0008-0000-0100-0000D2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11" name="Line 211">
          <a:extLst>
            <a:ext uri="{FF2B5EF4-FFF2-40B4-BE49-F238E27FC236}">
              <a16:creationId xmlns:a16="http://schemas.microsoft.com/office/drawing/2014/main" id="{00000000-0008-0000-0100-0000D3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212" name="Text Box 212">
          <a:extLst>
            <a:ext uri="{FF2B5EF4-FFF2-40B4-BE49-F238E27FC236}">
              <a16:creationId xmlns:a16="http://schemas.microsoft.com/office/drawing/2014/main" id="{00000000-0008-0000-0100-0000D4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213" name="Text Box 213">
          <a:extLst>
            <a:ext uri="{FF2B5EF4-FFF2-40B4-BE49-F238E27FC236}">
              <a16:creationId xmlns:a16="http://schemas.microsoft.com/office/drawing/2014/main" id="{00000000-0008-0000-0100-0000D5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214" name="Line 214">
          <a:extLst>
            <a:ext uri="{FF2B5EF4-FFF2-40B4-BE49-F238E27FC236}">
              <a16:creationId xmlns:a16="http://schemas.microsoft.com/office/drawing/2014/main" id="{00000000-0008-0000-0100-0000D6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15" name="Line 215">
          <a:extLst>
            <a:ext uri="{FF2B5EF4-FFF2-40B4-BE49-F238E27FC236}">
              <a16:creationId xmlns:a16="http://schemas.microsoft.com/office/drawing/2014/main" id="{00000000-0008-0000-0100-0000D7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16" name="Line 216">
          <a:extLst>
            <a:ext uri="{FF2B5EF4-FFF2-40B4-BE49-F238E27FC236}">
              <a16:creationId xmlns:a16="http://schemas.microsoft.com/office/drawing/2014/main" id="{00000000-0008-0000-0100-0000D8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17" name="Line 217">
          <a:extLst>
            <a:ext uri="{FF2B5EF4-FFF2-40B4-BE49-F238E27FC236}">
              <a16:creationId xmlns:a16="http://schemas.microsoft.com/office/drawing/2014/main" id="{00000000-0008-0000-0100-0000D9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218" name="Text Box 218">
          <a:extLst>
            <a:ext uri="{FF2B5EF4-FFF2-40B4-BE49-F238E27FC236}">
              <a16:creationId xmlns:a16="http://schemas.microsoft.com/office/drawing/2014/main" id="{00000000-0008-0000-0100-0000DA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0</xdr:col>
      <xdr:colOff>142875</xdr:colOff>
      <xdr:row>72</xdr:row>
      <xdr:rowOff>0</xdr:rowOff>
    </xdr:from>
    <xdr:to>
      <xdr:col>9</xdr:col>
      <xdr:colOff>647700</xdr:colOff>
      <xdr:row>72</xdr:row>
      <xdr:rowOff>0</xdr:rowOff>
    </xdr:to>
    <xdr:sp macro="" textlink="">
      <xdr:nvSpPr>
        <xdr:cNvPr id="219" name="Text Box 219">
          <a:extLst>
            <a:ext uri="{FF2B5EF4-FFF2-40B4-BE49-F238E27FC236}">
              <a16:creationId xmlns:a16="http://schemas.microsoft.com/office/drawing/2014/main" id="{00000000-0008-0000-0100-0000DB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r>
            <a:rPr lang="es-ES" sz="1000" b="0" i="0" u="none" strike="noStrike" baseline="0">
              <a:solidFill>
                <a:srgbClr val="000000"/>
              </a:solidFill>
              <a:latin typeface="Arial"/>
              <a:cs typeface="Arial"/>
            </a:rPr>
            <a:t>Constancia: - Se hace constar expresamente lo siguiente:</a:t>
          </a:r>
        </a:p>
        <a:p>
          <a:pPr algn="just" rtl="0">
            <a:defRPr sz="1000"/>
          </a:pPr>
          <a:r>
            <a:rPr lang="es-ES" sz="1000" b="0" i="0" u="none" strike="noStrike" baseline="0">
              <a:solidFill>
                <a:srgbClr val="000000"/>
              </a:solidFill>
              <a:latin typeface="Arial"/>
              <a:cs typeface="Arial"/>
            </a:rPr>
            <a:t>1, Que el empleador ha incorporado en la anterior liquidación, en lo pertinente, la totalidad de los valores correspondientes a salarios, horas extras, recargos por trabajo nocturno, descansos remunerados, cesantías, intereses de cesantías, vacaciones, accidentes de trabajo, primas, auxilio de transporte y en general, todo concepto relacionado con salarios,  descansos, prestaciones, indemnizaciones de toda especie y en general, por toda acreencia laboral que tenga por causa el contrato de trabajo que ha quedado extinguido.</a:t>
          </a:r>
        </a:p>
        <a:p>
          <a:pPr algn="just" rtl="0">
            <a:defRPr sz="1000"/>
          </a:pPr>
          <a:r>
            <a:rPr lang="es-ES" sz="1000" b="0" i="0" u="none" strike="noStrike" baseline="0">
              <a:solidFill>
                <a:srgbClr val="000000"/>
              </a:solidFill>
              <a:latin typeface="Arial"/>
              <a:cs typeface="Arial"/>
            </a:rPr>
            <a:t>2, En consideración que la obtención de los datos contables, elaboración y revisión de la presente liquidación, su aprobación y el giro de cheques, ha exigido varios días, por lo cual ha sido físicamente imposible pagar al instante de la terminación del contrato, el trabajador conviene expresamente en que el término transcurrido entre la terminación del contrato y la fecha de esta liquidación y pago ha sido el necesario razonable y prudencial para estos efectos y que, en consecuencia, no ha habido mora en el pago.</a:t>
          </a:r>
        </a:p>
        <a:p>
          <a:pPr algn="just" rtl="0">
            <a:defRPr sz="1000"/>
          </a:pPr>
          <a:r>
            <a:rPr lang="es-ES" sz="1000" b="0" i="0" u="none" strike="noStrike" baseline="0">
              <a:solidFill>
                <a:srgbClr val="000000"/>
              </a:solidFill>
              <a:latin typeface="Arial"/>
              <a:cs typeface="Arial"/>
            </a:rPr>
            <a:t>3, Que no obstante, se hace constar por las partes que con el pago de la suma de dinero a que hace referencia la presente liquidación, queda transada cualquier diferencia relativa al contrato de trabajo que ha quedado terminado, pues ha sido su común ánimo transar definitivamente, como en efecto se transa, todo reclamo  pasado, presente o futuro que tenga por causa el mencionado contrato. Por consiguiente, esta transacción tiene como efecto la extinción de las obligaciones provenientes de la retención laboral que existió entre el empleador y trabajador, quienes recíprocamente se declaran a paz y salvo por los conceptos expresados, excepto en cuanto a derechos ciertos e indiscutibles del trabajador, que por cualquier  circunstancia, estén pendientes de reconocimiento o pago. (Art. 15. CST.)</a:t>
          </a: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220" name="Line 220">
          <a:extLst>
            <a:ext uri="{FF2B5EF4-FFF2-40B4-BE49-F238E27FC236}">
              <a16:creationId xmlns:a16="http://schemas.microsoft.com/office/drawing/2014/main" id="{00000000-0008-0000-0100-0000DC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21" name="Line 221">
          <a:extLst>
            <a:ext uri="{FF2B5EF4-FFF2-40B4-BE49-F238E27FC236}">
              <a16:creationId xmlns:a16="http://schemas.microsoft.com/office/drawing/2014/main" id="{00000000-0008-0000-0100-0000DD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22" name="Line 222">
          <a:extLst>
            <a:ext uri="{FF2B5EF4-FFF2-40B4-BE49-F238E27FC236}">
              <a16:creationId xmlns:a16="http://schemas.microsoft.com/office/drawing/2014/main" id="{00000000-0008-0000-0100-0000DE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24" name="Line 224">
          <a:extLst>
            <a:ext uri="{FF2B5EF4-FFF2-40B4-BE49-F238E27FC236}">
              <a16:creationId xmlns:a16="http://schemas.microsoft.com/office/drawing/2014/main" id="{00000000-0008-0000-0100-0000E0000000}"/>
            </a:ext>
          </a:extLst>
        </xdr:cNvPr>
        <xdr:cNvSpPr>
          <a:spLocks noChangeShapeType="1"/>
        </xdr:cNvSpPr>
      </xdr:nvSpPr>
      <xdr:spPr bwMode="auto">
        <a:xfrm>
          <a:off x="3495675" y="12382500"/>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25" name="Line 225">
          <a:extLst>
            <a:ext uri="{FF2B5EF4-FFF2-40B4-BE49-F238E27FC236}">
              <a16:creationId xmlns:a16="http://schemas.microsoft.com/office/drawing/2014/main" id="{00000000-0008-0000-0100-0000E1000000}"/>
            </a:ext>
          </a:extLst>
        </xdr:cNvPr>
        <xdr:cNvSpPr>
          <a:spLocks noChangeShapeType="1"/>
        </xdr:cNvSpPr>
      </xdr:nvSpPr>
      <xdr:spPr bwMode="auto">
        <a:xfrm>
          <a:off x="5562600" y="12382500"/>
          <a:ext cx="0" cy="0"/>
        </a:xfrm>
        <a:prstGeom prst="line">
          <a:avLst/>
        </a:prstGeom>
        <a:noFill/>
        <a:ln w="9525">
          <a:solidFill>
            <a:srgbClr val="000000"/>
          </a:solidFill>
          <a:round/>
          <a:headEnd/>
          <a:tailEnd/>
        </a:ln>
      </xdr:spPr>
    </xdr:sp>
    <xdr:clientData/>
  </xdr:twoCellAnchor>
  <xdr:twoCellAnchor>
    <xdr:from>
      <xdr:col>0</xdr:col>
      <xdr:colOff>142875</xdr:colOff>
      <xdr:row>72</xdr:row>
      <xdr:rowOff>0</xdr:rowOff>
    </xdr:from>
    <xdr:to>
      <xdr:col>9</xdr:col>
      <xdr:colOff>647700</xdr:colOff>
      <xdr:row>72</xdr:row>
      <xdr:rowOff>0</xdr:rowOff>
    </xdr:to>
    <xdr:sp macro="" textlink="">
      <xdr:nvSpPr>
        <xdr:cNvPr id="226" name="Text Box 226">
          <a:extLst>
            <a:ext uri="{FF2B5EF4-FFF2-40B4-BE49-F238E27FC236}">
              <a16:creationId xmlns:a16="http://schemas.microsoft.com/office/drawing/2014/main" id="{00000000-0008-0000-0100-0000E2000000}"/>
            </a:ext>
          </a:extLst>
        </xdr:cNvPr>
        <xdr:cNvSpPr txBox="1">
          <a:spLocks noChangeArrowheads="1"/>
        </xdr:cNvSpPr>
      </xdr:nvSpPr>
      <xdr:spPr bwMode="auto">
        <a:xfrm>
          <a:off x="142875" y="12192000"/>
          <a:ext cx="8267700" cy="0"/>
        </a:xfrm>
        <a:prstGeom prst="rect">
          <a:avLst/>
        </a:prstGeom>
        <a:noFill/>
        <a:ln w="9525">
          <a:noFill/>
          <a:miter lim="800000"/>
          <a:headEnd/>
          <a:tailEnd/>
        </a:ln>
      </xdr:spPr>
      <xdr:txBody>
        <a:bodyPr vertOverflow="clip" wrap="square" lIns="27432" tIns="22860" rIns="27432" bIns="0" anchor="t" upright="1"/>
        <a:lstStyle/>
        <a:p>
          <a:pPr algn="just" rtl="0">
            <a:defRPr sz="1000"/>
          </a:pPr>
          <a:endParaRPr lang="es-ES" sz="1000" b="0" i="0" u="none" strike="noStrike" baseline="0">
            <a:solidFill>
              <a:srgbClr val="000000"/>
            </a:solidFill>
            <a:latin typeface="Arial"/>
            <a:cs typeface="Arial"/>
          </a:endParaRPr>
        </a:p>
      </xdr:txBody>
    </xdr:sp>
    <xdr:clientData/>
  </xdr:twoCellAnchor>
  <xdr:twoCellAnchor>
    <xdr:from>
      <xdr:col>5</xdr:col>
      <xdr:colOff>752475</xdr:colOff>
      <xdr:row>62</xdr:row>
      <xdr:rowOff>0</xdr:rowOff>
    </xdr:from>
    <xdr:to>
      <xdr:col>5</xdr:col>
      <xdr:colOff>752475</xdr:colOff>
      <xdr:row>62</xdr:row>
      <xdr:rowOff>0</xdr:rowOff>
    </xdr:to>
    <xdr:sp macro="" textlink="">
      <xdr:nvSpPr>
        <xdr:cNvPr id="227" name="Line 6">
          <a:extLst>
            <a:ext uri="{FF2B5EF4-FFF2-40B4-BE49-F238E27FC236}">
              <a16:creationId xmlns:a16="http://schemas.microsoft.com/office/drawing/2014/main" id="{00000000-0008-0000-0100-0000E300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29" name="Line 7">
          <a:extLst>
            <a:ext uri="{FF2B5EF4-FFF2-40B4-BE49-F238E27FC236}">
              <a16:creationId xmlns:a16="http://schemas.microsoft.com/office/drawing/2014/main" id="{00000000-0008-0000-0100-0000E500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30" name="Line 10">
          <a:extLst>
            <a:ext uri="{FF2B5EF4-FFF2-40B4-BE49-F238E27FC236}">
              <a16:creationId xmlns:a16="http://schemas.microsoft.com/office/drawing/2014/main" id="{00000000-0008-0000-0100-0000E600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31" name="Line 11">
          <a:extLst>
            <a:ext uri="{FF2B5EF4-FFF2-40B4-BE49-F238E27FC236}">
              <a16:creationId xmlns:a16="http://schemas.microsoft.com/office/drawing/2014/main" id="{00000000-0008-0000-0100-0000E700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32" name="Line 12">
          <a:extLst>
            <a:ext uri="{FF2B5EF4-FFF2-40B4-BE49-F238E27FC236}">
              <a16:creationId xmlns:a16="http://schemas.microsoft.com/office/drawing/2014/main" id="{00000000-0008-0000-0100-0000E800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33" name="Line 13">
          <a:extLst>
            <a:ext uri="{FF2B5EF4-FFF2-40B4-BE49-F238E27FC236}">
              <a16:creationId xmlns:a16="http://schemas.microsoft.com/office/drawing/2014/main" id="{00000000-0008-0000-0100-0000E900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34" name="Line 16">
          <a:extLst>
            <a:ext uri="{FF2B5EF4-FFF2-40B4-BE49-F238E27FC236}">
              <a16:creationId xmlns:a16="http://schemas.microsoft.com/office/drawing/2014/main" id="{00000000-0008-0000-0100-0000EA00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35" name="Line 17">
          <a:extLst>
            <a:ext uri="{FF2B5EF4-FFF2-40B4-BE49-F238E27FC236}">
              <a16:creationId xmlns:a16="http://schemas.microsoft.com/office/drawing/2014/main" id="{00000000-0008-0000-0100-0000EB00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36" name="Line 18">
          <a:extLst>
            <a:ext uri="{FF2B5EF4-FFF2-40B4-BE49-F238E27FC236}">
              <a16:creationId xmlns:a16="http://schemas.microsoft.com/office/drawing/2014/main" id="{00000000-0008-0000-0100-0000EC00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37" name="Line 19">
          <a:extLst>
            <a:ext uri="{FF2B5EF4-FFF2-40B4-BE49-F238E27FC236}">
              <a16:creationId xmlns:a16="http://schemas.microsoft.com/office/drawing/2014/main" id="{00000000-0008-0000-0100-0000ED00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38" name="Line 22">
          <a:extLst>
            <a:ext uri="{FF2B5EF4-FFF2-40B4-BE49-F238E27FC236}">
              <a16:creationId xmlns:a16="http://schemas.microsoft.com/office/drawing/2014/main" id="{00000000-0008-0000-0100-0000EE00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39" name="Line 23">
          <a:extLst>
            <a:ext uri="{FF2B5EF4-FFF2-40B4-BE49-F238E27FC236}">
              <a16:creationId xmlns:a16="http://schemas.microsoft.com/office/drawing/2014/main" id="{00000000-0008-0000-0100-0000EF00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40" name="Line 24">
          <a:extLst>
            <a:ext uri="{FF2B5EF4-FFF2-40B4-BE49-F238E27FC236}">
              <a16:creationId xmlns:a16="http://schemas.microsoft.com/office/drawing/2014/main" id="{00000000-0008-0000-0100-0000F000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41" name="Line 25">
          <a:extLst>
            <a:ext uri="{FF2B5EF4-FFF2-40B4-BE49-F238E27FC236}">
              <a16:creationId xmlns:a16="http://schemas.microsoft.com/office/drawing/2014/main" id="{00000000-0008-0000-0100-0000F100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42" name="Line 28">
          <a:extLst>
            <a:ext uri="{FF2B5EF4-FFF2-40B4-BE49-F238E27FC236}">
              <a16:creationId xmlns:a16="http://schemas.microsoft.com/office/drawing/2014/main" id="{00000000-0008-0000-0100-0000F200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43" name="Line 29">
          <a:extLst>
            <a:ext uri="{FF2B5EF4-FFF2-40B4-BE49-F238E27FC236}">
              <a16:creationId xmlns:a16="http://schemas.microsoft.com/office/drawing/2014/main" id="{00000000-0008-0000-0100-0000F300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44" name="Line 30">
          <a:extLst>
            <a:ext uri="{FF2B5EF4-FFF2-40B4-BE49-F238E27FC236}">
              <a16:creationId xmlns:a16="http://schemas.microsoft.com/office/drawing/2014/main" id="{00000000-0008-0000-0100-0000F400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45" name="Line 31">
          <a:extLst>
            <a:ext uri="{FF2B5EF4-FFF2-40B4-BE49-F238E27FC236}">
              <a16:creationId xmlns:a16="http://schemas.microsoft.com/office/drawing/2014/main" id="{00000000-0008-0000-0100-0000F500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46" name="Line 34">
          <a:extLst>
            <a:ext uri="{FF2B5EF4-FFF2-40B4-BE49-F238E27FC236}">
              <a16:creationId xmlns:a16="http://schemas.microsoft.com/office/drawing/2014/main" id="{00000000-0008-0000-0100-0000F600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47" name="Line 35">
          <a:extLst>
            <a:ext uri="{FF2B5EF4-FFF2-40B4-BE49-F238E27FC236}">
              <a16:creationId xmlns:a16="http://schemas.microsoft.com/office/drawing/2014/main" id="{00000000-0008-0000-0100-0000F700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48" name="Line 36">
          <a:extLst>
            <a:ext uri="{FF2B5EF4-FFF2-40B4-BE49-F238E27FC236}">
              <a16:creationId xmlns:a16="http://schemas.microsoft.com/office/drawing/2014/main" id="{00000000-0008-0000-0100-0000F800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49" name="Line 37">
          <a:extLst>
            <a:ext uri="{FF2B5EF4-FFF2-40B4-BE49-F238E27FC236}">
              <a16:creationId xmlns:a16="http://schemas.microsoft.com/office/drawing/2014/main" id="{00000000-0008-0000-0100-0000F900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50" name="Line 40">
          <a:extLst>
            <a:ext uri="{FF2B5EF4-FFF2-40B4-BE49-F238E27FC236}">
              <a16:creationId xmlns:a16="http://schemas.microsoft.com/office/drawing/2014/main" id="{00000000-0008-0000-0100-0000FA00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51" name="Line 41">
          <a:extLst>
            <a:ext uri="{FF2B5EF4-FFF2-40B4-BE49-F238E27FC236}">
              <a16:creationId xmlns:a16="http://schemas.microsoft.com/office/drawing/2014/main" id="{00000000-0008-0000-0100-0000FB00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52" name="Line 42">
          <a:extLst>
            <a:ext uri="{FF2B5EF4-FFF2-40B4-BE49-F238E27FC236}">
              <a16:creationId xmlns:a16="http://schemas.microsoft.com/office/drawing/2014/main" id="{00000000-0008-0000-0100-0000FC00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53" name="Line 43">
          <a:extLst>
            <a:ext uri="{FF2B5EF4-FFF2-40B4-BE49-F238E27FC236}">
              <a16:creationId xmlns:a16="http://schemas.microsoft.com/office/drawing/2014/main" id="{00000000-0008-0000-0100-0000FD00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54" name="Line 46">
          <a:extLst>
            <a:ext uri="{FF2B5EF4-FFF2-40B4-BE49-F238E27FC236}">
              <a16:creationId xmlns:a16="http://schemas.microsoft.com/office/drawing/2014/main" id="{00000000-0008-0000-0100-0000FE00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55" name="Line 47">
          <a:extLst>
            <a:ext uri="{FF2B5EF4-FFF2-40B4-BE49-F238E27FC236}">
              <a16:creationId xmlns:a16="http://schemas.microsoft.com/office/drawing/2014/main" id="{00000000-0008-0000-0100-0000FF00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56" name="Line 48">
          <a:extLst>
            <a:ext uri="{FF2B5EF4-FFF2-40B4-BE49-F238E27FC236}">
              <a16:creationId xmlns:a16="http://schemas.microsoft.com/office/drawing/2014/main" id="{00000000-0008-0000-0100-000000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57" name="Line 49">
          <a:extLst>
            <a:ext uri="{FF2B5EF4-FFF2-40B4-BE49-F238E27FC236}">
              <a16:creationId xmlns:a16="http://schemas.microsoft.com/office/drawing/2014/main" id="{00000000-0008-0000-0100-000001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58" name="Line 52">
          <a:extLst>
            <a:ext uri="{FF2B5EF4-FFF2-40B4-BE49-F238E27FC236}">
              <a16:creationId xmlns:a16="http://schemas.microsoft.com/office/drawing/2014/main" id="{00000000-0008-0000-0100-000002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59" name="Line 53">
          <a:extLst>
            <a:ext uri="{FF2B5EF4-FFF2-40B4-BE49-F238E27FC236}">
              <a16:creationId xmlns:a16="http://schemas.microsoft.com/office/drawing/2014/main" id="{00000000-0008-0000-0100-000003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60" name="Line 54">
          <a:extLst>
            <a:ext uri="{FF2B5EF4-FFF2-40B4-BE49-F238E27FC236}">
              <a16:creationId xmlns:a16="http://schemas.microsoft.com/office/drawing/2014/main" id="{00000000-0008-0000-0100-000004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61" name="Line 55">
          <a:extLst>
            <a:ext uri="{FF2B5EF4-FFF2-40B4-BE49-F238E27FC236}">
              <a16:creationId xmlns:a16="http://schemas.microsoft.com/office/drawing/2014/main" id="{00000000-0008-0000-0100-000005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62" name="Line 58">
          <a:extLst>
            <a:ext uri="{FF2B5EF4-FFF2-40B4-BE49-F238E27FC236}">
              <a16:creationId xmlns:a16="http://schemas.microsoft.com/office/drawing/2014/main" id="{00000000-0008-0000-0100-000006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63" name="Line 59">
          <a:extLst>
            <a:ext uri="{FF2B5EF4-FFF2-40B4-BE49-F238E27FC236}">
              <a16:creationId xmlns:a16="http://schemas.microsoft.com/office/drawing/2014/main" id="{00000000-0008-0000-0100-000007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64" name="Line 60">
          <a:extLst>
            <a:ext uri="{FF2B5EF4-FFF2-40B4-BE49-F238E27FC236}">
              <a16:creationId xmlns:a16="http://schemas.microsoft.com/office/drawing/2014/main" id="{00000000-0008-0000-0100-000008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65" name="Line 61">
          <a:extLst>
            <a:ext uri="{FF2B5EF4-FFF2-40B4-BE49-F238E27FC236}">
              <a16:creationId xmlns:a16="http://schemas.microsoft.com/office/drawing/2014/main" id="{00000000-0008-0000-0100-000009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66" name="Line 64">
          <a:extLst>
            <a:ext uri="{FF2B5EF4-FFF2-40B4-BE49-F238E27FC236}">
              <a16:creationId xmlns:a16="http://schemas.microsoft.com/office/drawing/2014/main" id="{00000000-0008-0000-0100-00000A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67" name="Line 65">
          <a:extLst>
            <a:ext uri="{FF2B5EF4-FFF2-40B4-BE49-F238E27FC236}">
              <a16:creationId xmlns:a16="http://schemas.microsoft.com/office/drawing/2014/main" id="{00000000-0008-0000-0100-00000B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68" name="Line 66">
          <a:extLst>
            <a:ext uri="{FF2B5EF4-FFF2-40B4-BE49-F238E27FC236}">
              <a16:creationId xmlns:a16="http://schemas.microsoft.com/office/drawing/2014/main" id="{00000000-0008-0000-0100-00000C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69" name="Line 67">
          <a:extLst>
            <a:ext uri="{FF2B5EF4-FFF2-40B4-BE49-F238E27FC236}">
              <a16:creationId xmlns:a16="http://schemas.microsoft.com/office/drawing/2014/main" id="{00000000-0008-0000-0100-00000D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70" name="Line 70">
          <a:extLst>
            <a:ext uri="{FF2B5EF4-FFF2-40B4-BE49-F238E27FC236}">
              <a16:creationId xmlns:a16="http://schemas.microsoft.com/office/drawing/2014/main" id="{00000000-0008-0000-0100-00000E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71" name="Line 71">
          <a:extLst>
            <a:ext uri="{FF2B5EF4-FFF2-40B4-BE49-F238E27FC236}">
              <a16:creationId xmlns:a16="http://schemas.microsoft.com/office/drawing/2014/main" id="{00000000-0008-0000-0100-00000F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72" name="Line 72">
          <a:extLst>
            <a:ext uri="{FF2B5EF4-FFF2-40B4-BE49-F238E27FC236}">
              <a16:creationId xmlns:a16="http://schemas.microsoft.com/office/drawing/2014/main" id="{00000000-0008-0000-0100-000010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73" name="Line 73">
          <a:extLst>
            <a:ext uri="{FF2B5EF4-FFF2-40B4-BE49-F238E27FC236}">
              <a16:creationId xmlns:a16="http://schemas.microsoft.com/office/drawing/2014/main" id="{00000000-0008-0000-0100-000011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74" name="Line 76">
          <a:extLst>
            <a:ext uri="{FF2B5EF4-FFF2-40B4-BE49-F238E27FC236}">
              <a16:creationId xmlns:a16="http://schemas.microsoft.com/office/drawing/2014/main" id="{00000000-0008-0000-0100-000012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75" name="Line 77">
          <a:extLst>
            <a:ext uri="{FF2B5EF4-FFF2-40B4-BE49-F238E27FC236}">
              <a16:creationId xmlns:a16="http://schemas.microsoft.com/office/drawing/2014/main" id="{00000000-0008-0000-0100-000013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76" name="Line 78">
          <a:extLst>
            <a:ext uri="{FF2B5EF4-FFF2-40B4-BE49-F238E27FC236}">
              <a16:creationId xmlns:a16="http://schemas.microsoft.com/office/drawing/2014/main" id="{00000000-0008-0000-0100-000014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77" name="Line 79">
          <a:extLst>
            <a:ext uri="{FF2B5EF4-FFF2-40B4-BE49-F238E27FC236}">
              <a16:creationId xmlns:a16="http://schemas.microsoft.com/office/drawing/2014/main" id="{00000000-0008-0000-0100-000015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78" name="Line 82">
          <a:extLst>
            <a:ext uri="{FF2B5EF4-FFF2-40B4-BE49-F238E27FC236}">
              <a16:creationId xmlns:a16="http://schemas.microsoft.com/office/drawing/2014/main" id="{00000000-0008-0000-0100-000016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79" name="Line 83">
          <a:extLst>
            <a:ext uri="{FF2B5EF4-FFF2-40B4-BE49-F238E27FC236}">
              <a16:creationId xmlns:a16="http://schemas.microsoft.com/office/drawing/2014/main" id="{00000000-0008-0000-0100-000017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80" name="Line 84">
          <a:extLst>
            <a:ext uri="{FF2B5EF4-FFF2-40B4-BE49-F238E27FC236}">
              <a16:creationId xmlns:a16="http://schemas.microsoft.com/office/drawing/2014/main" id="{00000000-0008-0000-0100-000018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81" name="Line 85">
          <a:extLst>
            <a:ext uri="{FF2B5EF4-FFF2-40B4-BE49-F238E27FC236}">
              <a16:creationId xmlns:a16="http://schemas.microsoft.com/office/drawing/2014/main" id="{00000000-0008-0000-0100-000019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82" name="Line 88">
          <a:extLst>
            <a:ext uri="{FF2B5EF4-FFF2-40B4-BE49-F238E27FC236}">
              <a16:creationId xmlns:a16="http://schemas.microsoft.com/office/drawing/2014/main" id="{00000000-0008-0000-0100-00001A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83" name="Line 89">
          <a:extLst>
            <a:ext uri="{FF2B5EF4-FFF2-40B4-BE49-F238E27FC236}">
              <a16:creationId xmlns:a16="http://schemas.microsoft.com/office/drawing/2014/main" id="{00000000-0008-0000-0100-00001B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84" name="Line 90">
          <a:extLst>
            <a:ext uri="{FF2B5EF4-FFF2-40B4-BE49-F238E27FC236}">
              <a16:creationId xmlns:a16="http://schemas.microsoft.com/office/drawing/2014/main" id="{00000000-0008-0000-0100-00001C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85" name="Line 91">
          <a:extLst>
            <a:ext uri="{FF2B5EF4-FFF2-40B4-BE49-F238E27FC236}">
              <a16:creationId xmlns:a16="http://schemas.microsoft.com/office/drawing/2014/main" id="{00000000-0008-0000-0100-00001D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86" name="Line 94">
          <a:extLst>
            <a:ext uri="{FF2B5EF4-FFF2-40B4-BE49-F238E27FC236}">
              <a16:creationId xmlns:a16="http://schemas.microsoft.com/office/drawing/2014/main" id="{00000000-0008-0000-0100-00001E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87" name="Line 95">
          <a:extLst>
            <a:ext uri="{FF2B5EF4-FFF2-40B4-BE49-F238E27FC236}">
              <a16:creationId xmlns:a16="http://schemas.microsoft.com/office/drawing/2014/main" id="{00000000-0008-0000-0100-00001F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88" name="Line 96">
          <a:extLst>
            <a:ext uri="{FF2B5EF4-FFF2-40B4-BE49-F238E27FC236}">
              <a16:creationId xmlns:a16="http://schemas.microsoft.com/office/drawing/2014/main" id="{00000000-0008-0000-0100-000020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89" name="Line 97">
          <a:extLst>
            <a:ext uri="{FF2B5EF4-FFF2-40B4-BE49-F238E27FC236}">
              <a16:creationId xmlns:a16="http://schemas.microsoft.com/office/drawing/2014/main" id="{00000000-0008-0000-0100-000021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90" name="Line 100">
          <a:extLst>
            <a:ext uri="{FF2B5EF4-FFF2-40B4-BE49-F238E27FC236}">
              <a16:creationId xmlns:a16="http://schemas.microsoft.com/office/drawing/2014/main" id="{00000000-0008-0000-0100-000022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91" name="Line 101">
          <a:extLst>
            <a:ext uri="{FF2B5EF4-FFF2-40B4-BE49-F238E27FC236}">
              <a16:creationId xmlns:a16="http://schemas.microsoft.com/office/drawing/2014/main" id="{00000000-0008-0000-0100-000023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92" name="Line 102">
          <a:extLst>
            <a:ext uri="{FF2B5EF4-FFF2-40B4-BE49-F238E27FC236}">
              <a16:creationId xmlns:a16="http://schemas.microsoft.com/office/drawing/2014/main" id="{00000000-0008-0000-0100-000024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93" name="Line 103">
          <a:extLst>
            <a:ext uri="{FF2B5EF4-FFF2-40B4-BE49-F238E27FC236}">
              <a16:creationId xmlns:a16="http://schemas.microsoft.com/office/drawing/2014/main" id="{00000000-0008-0000-0100-000025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94" name="Line 106">
          <a:extLst>
            <a:ext uri="{FF2B5EF4-FFF2-40B4-BE49-F238E27FC236}">
              <a16:creationId xmlns:a16="http://schemas.microsoft.com/office/drawing/2014/main" id="{00000000-0008-0000-0100-000026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95" name="Line 107">
          <a:extLst>
            <a:ext uri="{FF2B5EF4-FFF2-40B4-BE49-F238E27FC236}">
              <a16:creationId xmlns:a16="http://schemas.microsoft.com/office/drawing/2014/main" id="{00000000-0008-0000-0100-000027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96" name="Line 108">
          <a:extLst>
            <a:ext uri="{FF2B5EF4-FFF2-40B4-BE49-F238E27FC236}">
              <a16:creationId xmlns:a16="http://schemas.microsoft.com/office/drawing/2014/main" id="{00000000-0008-0000-0100-000028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97" name="Line 109">
          <a:extLst>
            <a:ext uri="{FF2B5EF4-FFF2-40B4-BE49-F238E27FC236}">
              <a16:creationId xmlns:a16="http://schemas.microsoft.com/office/drawing/2014/main" id="{00000000-0008-0000-0100-000029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298" name="Line 112">
          <a:extLst>
            <a:ext uri="{FF2B5EF4-FFF2-40B4-BE49-F238E27FC236}">
              <a16:creationId xmlns:a16="http://schemas.microsoft.com/office/drawing/2014/main" id="{00000000-0008-0000-0100-00002A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299" name="Line 113">
          <a:extLst>
            <a:ext uri="{FF2B5EF4-FFF2-40B4-BE49-F238E27FC236}">
              <a16:creationId xmlns:a16="http://schemas.microsoft.com/office/drawing/2014/main" id="{00000000-0008-0000-0100-00002B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00" name="Line 114">
          <a:extLst>
            <a:ext uri="{FF2B5EF4-FFF2-40B4-BE49-F238E27FC236}">
              <a16:creationId xmlns:a16="http://schemas.microsoft.com/office/drawing/2014/main" id="{00000000-0008-0000-0100-00002C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01" name="Line 115">
          <a:extLst>
            <a:ext uri="{FF2B5EF4-FFF2-40B4-BE49-F238E27FC236}">
              <a16:creationId xmlns:a16="http://schemas.microsoft.com/office/drawing/2014/main" id="{00000000-0008-0000-0100-00002D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02" name="Line 118">
          <a:extLst>
            <a:ext uri="{FF2B5EF4-FFF2-40B4-BE49-F238E27FC236}">
              <a16:creationId xmlns:a16="http://schemas.microsoft.com/office/drawing/2014/main" id="{00000000-0008-0000-0100-00002E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03" name="Line 119">
          <a:extLst>
            <a:ext uri="{FF2B5EF4-FFF2-40B4-BE49-F238E27FC236}">
              <a16:creationId xmlns:a16="http://schemas.microsoft.com/office/drawing/2014/main" id="{00000000-0008-0000-0100-00002F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04" name="Line 120">
          <a:extLst>
            <a:ext uri="{FF2B5EF4-FFF2-40B4-BE49-F238E27FC236}">
              <a16:creationId xmlns:a16="http://schemas.microsoft.com/office/drawing/2014/main" id="{00000000-0008-0000-0100-000030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05" name="Line 121">
          <a:extLst>
            <a:ext uri="{FF2B5EF4-FFF2-40B4-BE49-F238E27FC236}">
              <a16:creationId xmlns:a16="http://schemas.microsoft.com/office/drawing/2014/main" id="{00000000-0008-0000-0100-000031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06" name="Line 124">
          <a:extLst>
            <a:ext uri="{FF2B5EF4-FFF2-40B4-BE49-F238E27FC236}">
              <a16:creationId xmlns:a16="http://schemas.microsoft.com/office/drawing/2014/main" id="{00000000-0008-0000-0100-000032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07" name="Line 125">
          <a:extLst>
            <a:ext uri="{FF2B5EF4-FFF2-40B4-BE49-F238E27FC236}">
              <a16:creationId xmlns:a16="http://schemas.microsoft.com/office/drawing/2014/main" id="{00000000-0008-0000-0100-000033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08" name="Line 126">
          <a:extLst>
            <a:ext uri="{FF2B5EF4-FFF2-40B4-BE49-F238E27FC236}">
              <a16:creationId xmlns:a16="http://schemas.microsoft.com/office/drawing/2014/main" id="{00000000-0008-0000-0100-000034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09" name="Line 127">
          <a:extLst>
            <a:ext uri="{FF2B5EF4-FFF2-40B4-BE49-F238E27FC236}">
              <a16:creationId xmlns:a16="http://schemas.microsoft.com/office/drawing/2014/main" id="{00000000-0008-0000-0100-000035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10" name="Line 130">
          <a:extLst>
            <a:ext uri="{FF2B5EF4-FFF2-40B4-BE49-F238E27FC236}">
              <a16:creationId xmlns:a16="http://schemas.microsoft.com/office/drawing/2014/main" id="{00000000-0008-0000-0100-000036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11" name="Line 131">
          <a:extLst>
            <a:ext uri="{FF2B5EF4-FFF2-40B4-BE49-F238E27FC236}">
              <a16:creationId xmlns:a16="http://schemas.microsoft.com/office/drawing/2014/main" id="{00000000-0008-0000-0100-000037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12" name="Line 132">
          <a:extLst>
            <a:ext uri="{FF2B5EF4-FFF2-40B4-BE49-F238E27FC236}">
              <a16:creationId xmlns:a16="http://schemas.microsoft.com/office/drawing/2014/main" id="{00000000-0008-0000-0100-000038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13" name="Line 133">
          <a:extLst>
            <a:ext uri="{FF2B5EF4-FFF2-40B4-BE49-F238E27FC236}">
              <a16:creationId xmlns:a16="http://schemas.microsoft.com/office/drawing/2014/main" id="{00000000-0008-0000-0100-000039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14" name="Line 136">
          <a:extLst>
            <a:ext uri="{FF2B5EF4-FFF2-40B4-BE49-F238E27FC236}">
              <a16:creationId xmlns:a16="http://schemas.microsoft.com/office/drawing/2014/main" id="{00000000-0008-0000-0100-00003A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15" name="Line 137">
          <a:extLst>
            <a:ext uri="{FF2B5EF4-FFF2-40B4-BE49-F238E27FC236}">
              <a16:creationId xmlns:a16="http://schemas.microsoft.com/office/drawing/2014/main" id="{00000000-0008-0000-0100-00003B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16" name="Line 138">
          <a:extLst>
            <a:ext uri="{FF2B5EF4-FFF2-40B4-BE49-F238E27FC236}">
              <a16:creationId xmlns:a16="http://schemas.microsoft.com/office/drawing/2014/main" id="{00000000-0008-0000-0100-00003C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17" name="Line 139">
          <a:extLst>
            <a:ext uri="{FF2B5EF4-FFF2-40B4-BE49-F238E27FC236}">
              <a16:creationId xmlns:a16="http://schemas.microsoft.com/office/drawing/2014/main" id="{00000000-0008-0000-0100-00003D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18" name="Line 142">
          <a:extLst>
            <a:ext uri="{FF2B5EF4-FFF2-40B4-BE49-F238E27FC236}">
              <a16:creationId xmlns:a16="http://schemas.microsoft.com/office/drawing/2014/main" id="{00000000-0008-0000-0100-00003E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19" name="Line 143">
          <a:extLst>
            <a:ext uri="{FF2B5EF4-FFF2-40B4-BE49-F238E27FC236}">
              <a16:creationId xmlns:a16="http://schemas.microsoft.com/office/drawing/2014/main" id="{00000000-0008-0000-0100-00003F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20" name="Line 144">
          <a:extLst>
            <a:ext uri="{FF2B5EF4-FFF2-40B4-BE49-F238E27FC236}">
              <a16:creationId xmlns:a16="http://schemas.microsoft.com/office/drawing/2014/main" id="{00000000-0008-0000-0100-000040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21" name="Line 145">
          <a:extLst>
            <a:ext uri="{FF2B5EF4-FFF2-40B4-BE49-F238E27FC236}">
              <a16:creationId xmlns:a16="http://schemas.microsoft.com/office/drawing/2014/main" id="{00000000-0008-0000-0100-000041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22" name="Line 148">
          <a:extLst>
            <a:ext uri="{FF2B5EF4-FFF2-40B4-BE49-F238E27FC236}">
              <a16:creationId xmlns:a16="http://schemas.microsoft.com/office/drawing/2014/main" id="{00000000-0008-0000-0100-000042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23" name="Line 149">
          <a:extLst>
            <a:ext uri="{FF2B5EF4-FFF2-40B4-BE49-F238E27FC236}">
              <a16:creationId xmlns:a16="http://schemas.microsoft.com/office/drawing/2014/main" id="{00000000-0008-0000-0100-000043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24" name="Line 150">
          <a:extLst>
            <a:ext uri="{FF2B5EF4-FFF2-40B4-BE49-F238E27FC236}">
              <a16:creationId xmlns:a16="http://schemas.microsoft.com/office/drawing/2014/main" id="{00000000-0008-0000-0100-000044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25" name="Line 151">
          <a:extLst>
            <a:ext uri="{FF2B5EF4-FFF2-40B4-BE49-F238E27FC236}">
              <a16:creationId xmlns:a16="http://schemas.microsoft.com/office/drawing/2014/main" id="{00000000-0008-0000-0100-000045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26" name="Line 154">
          <a:extLst>
            <a:ext uri="{FF2B5EF4-FFF2-40B4-BE49-F238E27FC236}">
              <a16:creationId xmlns:a16="http://schemas.microsoft.com/office/drawing/2014/main" id="{00000000-0008-0000-0100-000046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27" name="Line 155">
          <a:extLst>
            <a:ext uri="{FF2B5EF4-FFF2-40B4-BE49-F238E27FC236}">
              <a16:creationId xmlns:a16="http://schemas.microsoft.com/office/drawing/2014/main" id="{00000000-0008-0000-0100-000047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28" name="Line 156">
          <a:extLst>
            <a:ext uri="{FF2B5EF4-FFF2-40B4-BE49-F238E27FC236}">
              <a16:creationId xmlns:a16="http://schemas.microsoft.com/office/drawing/2014/main" id="{00000000-0008-0000-0100-000048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29" name="Line 157">
          <a:extLst>
            <a:ext uri="{FF2B5EF4-FFF2-40B4-BE49-F238E27FC236}">
              <a16:creationId xmlns:a16="http://schemas.microsoft.com/office/drawing/2014/main" id="{00000000-0008-0000-0100-000049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30" name="Line 160">
          <a:extLst>
            <a:ext uri="{FF2B5EF4-FFF2-40B4-BE49-F238E27FC236}">
              <a16:creationId xmlns:a16="http://schemas.microsoft.com/office/drawing/2014/main" id="{00000000-0008-0000-0100-00004A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31" name="Line 161">
          <a:extLst>
            <a:ext uri="{FF2B5EF4-FFF2-40B4-BE49-F238E27FC236}">
              <a16:creationId xmlns:a16="http://schemas.microsoft.com/office/drawing/2014/main" id="{00000000-0008-0000-0100-00004B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32" name="Line 162">
          <a:extLst>
            <a:ext uri="{FF2B5EF4-FFF2-40B4-BE49-F238E27FC236}">
              <a16:creationId xmlns:a16="http://schemas.microsoft.com/office/drawing/2014/main" id="{00000000-0008-0000-0100-00004C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33" name="Line 163">
          <a:extLst>
            <a:ext uri="{FF2B5EF4-FFF2-40B4-BE49-F238E27FC236}">
              <a16:creationId xmlns:a16="http://schemas.microsoft.com/office/drawing/2014/main" id="{00000000-0008-0000-0100-00004D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34" name="Line 166">
          <a:extLst>
            <a:ext uri="{FF2B5EF4-FFF2-40B4-BE49-F238E27FC236}">
              <a16:creationId xmlns:a16="http://schemas.microsoft.com/office/drawing/2014/main" id="{00000000-0008-0000-0100-00004E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35" name="Line 167">
          <a:extLst>
            <a:ext uri="{FF2B5EF4-FFF2-40B4-BE49-F238E27FC236}">
              <a16:creationId xmlns:a16="http://schemas.microsoft.com/office/drawing/2014/main" id="{00000000-0008-0000-0100-00004F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36" name="Line 168">
          <a:extLst>
            <a:ext uri="{FF2B5EF4-FFF2-40B4-BE49-F238E27FC236}">
              <a16:creationId xmlns:a16="http://schemas.microsoft.com/office/drawing/2014/main" id="{00000000-0008-0000-0100-000050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37" name="Line 169">
          <a:extLst>
            <a:ext uri="{FF2B5EF4-FFF2-40B4-BE49-F238E27FC236}">
              <a16:creationId xmlns:a16="http://schemas.microsoft.com/office/drawing/2014/main" id="{00000000-0008-0000-0100-000051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38" name="Line 172">
          <a:extLst>
            <a:ext uri="{FF2B5EF4-FFF2-40B4-BE49-F238E27FC236}">
              <a16:creationId xmlns:a16="http://schemas.microsoft.com/office/drawing/2014/main" id="{00000000-0008-0000-0100-000052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39" name="Line 173">
          <a:extLst>
            <a:ext uri="{FF2B5EF4-FFF2-40B4-BE49-F238E27FC236}">
              <a16:creationId xmlns:a16="http://schemas.microsoft.com/office/drawing/2014/main" id="{00000000-0008-0000-0100-000053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40" name="Line 174">
          <a:extLst>
            <a:ext uri="{FF2B5EF4-FFF2-40B4-BE49-F238E27FC236}">
              <a16:creationId xmlns:a16="http://schemas.microsoft.com/office/drawing/2014/main" id="{00000000-0008-0000-0100-000054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41" name="Line 175">
          <a:extLst>
            <a:ext uri="{FF2B5EF4-FFF2-40B4-BE49-F238E27FC236}">
              <a16:creationId xmlns:a16="http://schemas.microsoft.com/office/drawing/2014/main" id="{00000000-0008-0000-0100-000055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42" name="Line 178">
          <a:extLst>
            <a:ext uri="{FF2B5EF4-FFF2-40B4-BE49-F238E27FC236}">
              <a16:creationId xmlns:a16="http://schemas.microsoft.com/office/drawing/2014/main" id="{00000000-0008-0000-0100-000056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43" name="Line 179">
          <a:extLst>
            <a:ext uri="{FF2B5EF4-FFF2-40B4-BE49-F238E27FC236}">
              <a16:creationId xmlns:a16="http://schemas.microsoft.com/office/drawing/2014/main" id="{00000000-0008-0000-0100-000057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44" name="Line 180">
          <a:extLst>
            <a:ext uri="{FF2B5EF4-FFF2-40B4-BE49-F238E27FC236}">
              <a16:creationId xmlns:a16="http://schemas.microsoft.com/office/drawing/2014/main" id="{00000000-0008-0000-0100-000058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45" name="Line 181">
          <a:extLst>
            <a:ext uri="{FF2B5EF4-FFF2-40B4-BE49-F238E27FC236}">
              <a16:creationId xmlns:a16="http://schemas.microsoft.com/office/drawing/2014/main" id="{00000000-0008-0000-0100-000059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46" name="Line 184">
          <a:extLst>
            <a:ext uri="{FF2B5EF4-FFF2-40B4-BE49-F238E27FC236}">
              <a16:creationId xmlns:a16="http://schemas.microsoft.com/office/drawing/2014/main" id="{00000000-0008-0000-0100-00005A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47" name="Line 185">
          <a:extLst>
            <a:ext uri="{FF2B5EF4-FFF2-40B4-BE49-F238E27FC236}">
              <a16:creationId xmlns:a16="http://schemas.microsoft.com/office/drawing/2014/main" id="{00000000-0008-0000-0100-00005B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48" name="Line 186">
          <a:extLst>
            <a:ext uri="{FF2B5EF4-FFF2-40B4-BE49-F238E27FC236}">
              <a16:creationId xmlns:a16="http://schemas.microsoft.com/office/drawing/2014/main" id="{00000000-0008-0000-0100-00005C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49" name="Line 187">
          <a:extLst>
            <a:ext uri="{FF2B5EF4-FFF2-40B4-BE49-F238E27FC236}">
              <a16:creationId xmlns:a16="http://schemas.microsoft.com/office/drawing/2014/main" id="{00000000-0008-0000-0100-00005D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50" name="Line 190">
          <a:extLst>
            <a:ext uri="{FF2B5EF4-FFF2-40B4-BE49-F238E27FC236}">
              <a16:creationId xmlns:a16="http://schemas.microsoft.com/office/drawing/2014/main" id="{00000000-0008-0000-0100-00005E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51" name="Line 191">
          <a:extLst>
            <a:ext uri="{FF2B5EF4-FFF2-40B4-BE49-F238E27FC236}">
              <a16:creationId xmlns:a16="http://schemas.microsoft.com/office/drawing/2014/main" id="{00000000-0008-0000-0100-00005F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52" name="Line 192">
          <a:extLst>
            <a:ext uri="{FF2B5EF4-FFF2-40B4-BE49-F238E27FC236}">
              <a16:creationId xmlns:a16="http://schemas.microsoft.com/office/drawing/2014/main" id="{00000000-0008-0000-0100-000060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53" name="Line 193">
          <a:extLst>
            <a:ext uri="{FF2B5EF4-FFF2-40B4-BE49-F238E27FC236}">
              <a16:creationId xmlns:a16="http://schemas.microsoft.com/office/drawing/2014/main" id="{00000000-0008-0000-0100-000061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54" name="Line 196">
          <a:extLst>
            <a:ext uri="{FF2B5EF4-FFF2-40B4-BE49-F238E27FC236}">
              <a16:creationId xmlns:a16="http://schemas.microsoft.com/office/drawing/2014/main" id="{00000000-0008-0000-0100-000062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55" name="Line 197">
          <a:extLst>
            <a:ext uri="{FF2B5EF4-FFF2-40B4-BE49-F238E27FC236}">
              <a16:creationId xmlns:a16="http://schemas.microsoft.com/office/drawing/2014/main" id="{00000000-0008-0000-0100-000063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56" name="Line 198">
          <a:extLst>
            <a:ext uri="{FF2B5EF4-FFF2-40B4-BE49-F238E27FC236}">
              <a16:creationId xmlns:a16="http://schemas.microsoft.com/office/drawing/2014/main" id="{00000000-0008-0000-0100-000064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57" name="Line 199">
          <a:extLst>
            <a:ext uri="{FF2B5EF4-FFF2-40B4-BE49-F238E27FC236}">
              <a16:creationId xmlns:a16="http://schemas.microsoft.com/office/drawing/2014/main" id="{00000000-0008-0000-0100-000065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58" name="Line 202">
          <a:extLst>
            <a:ext uri="{FF2B5EF4-FFF2-40B4-BE49-F238E27FC236}">
              <a16:creationId xmlns:a16="http://schemas.microsoft.com/office/drawing/2014/main" id="{00000000-0008-0000-0100-000066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59" name="Line 203">
          <a:extLst>
            <a:ext uri="{FF2B5EF4-FFF2-40B4-BE49-F238E27FC236}">
              <a16:creationId xmlns:a16="http://schemas.microsoft.com/office/drawing/2014/main" id="{00000000-0008-0000-0100-000067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60" name="Line 204">
          <a:extLst>
            <a:ext uri="{FF2B5EF4-FFF2-40B4-BE49-F238E27FC236}">
              <a16:creationId xmlns:a16="http://schemas.microsoft.com/office/drawing/2014/main" id="{00000000-0008-0000-0100-000068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61" name="Line 205">
          <a:extLst>
            <a:ext uri="{FF2B5EF4-FFF2-40B4-BE49-F238E27FC236}">
              <a16:creationId xmlns:a16="http://schemas.microsoft.com/office/drawing/2014/main" id="{00000000-0008-0000-0100-000069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62" name="Line 208">
          <a:extLst>
            <a:ext uri="{FF2B5EF4-FFF2-40B4-BE49-F238E27FC236}">
              <a16:creationId xmlns:a16="http://schemas.microsoft.com/office/drawing/2014/main" id="{00000000-0008-0000-0100-00006A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63" name="Line 209">
          <a:extLst>
            <a:ext uri="{FF2B5EF4-FFF2-40B4-BE49-F238E27FC236}">
              <a16:creationId xmlns:a16="http://schemas.microsoft.com/office/drawing/2014/main" id="{00000000-0008-0000-0100-00006B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64" name="Line 210">
          <a:extLst>
            <a:ext uri="{FF2B5EF4-FFF2-40B4-BE49-F238E27FC236}">
              <a16:creationId xmlns:a16="http://schemas.microsoft.com/office/drawing/2014/main" id="{00000000-0008-0000-0100-00006C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65" name="Line 211">
          <a:extLst>
            <a:ext uri="{FF2B5EF4-FFF2-40B4-BE49-F238E27FC236}">
              <a16:creationId xmlns:a16="http://schemas.microsoft.com/office/drawing/2014/main" id="{00000000-0008-0000-0100-00006D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66" name="Line 214">
          <a:extLst>
            <a:ext uri="{FF2B5EF4-FFF2-40B4-BE49-F238E27FC236}">
              <a16:creationId xmlns:a16="http://schemas.microsoft.com/office/drawing/2014/main" id="{00000000-0008-0000-0100-00006E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67" name="Line 215">
          <a:extLst>
            <a:ext uri="{FF2B5EF4-FFF2-40B4-BE49-F238E27FC236}">
              <a16:creationId xmlns:a16="http://schemas.microsoft.com/office/drawing/2014/main" id="{00000000-0008-0000-0100-00006F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68" name="Line 216">
          <a:extLst>
            <a:ext uri="{FF2B5EF4-FFF2-40B4-BE49-F238E27FC236}">
              <a16:creationId xmlns:a16="http://schemas.microsoft.com/office/drawing/2014/main" id="{00000000-0008-0000-0100-000070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69" name="Line 217">
          <a:extLst>
            <a:ext uri="{FF2B5EF4-FFF2-40B4-BE49-F238E27FC236}">
              <a16:creationId xmlns:a16="http://schemas.microsoft.com/office/drawing/2014/main" id="{00000000-0008-0000-0100-000071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70" name="Line 220">
          <a:extLst>
            <a:ext uri="{FF2B5EF4-FFF2-40B4-BE49-F238E27FC236}">
              <a16:creationId xmlns:a16="http://schemas.microsoft.com/office/drawing/2014/main" id="{00000000-0008-0000-0100-000072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71" name="Line 221">
          <a:extLst>
            <a:ext uri="{FF2B5EF4-FFF2-40B4-BE49-F238E27FC236}">
              <a16:creationId xmlns:a16="http://schemas.microsoft.com/office/drawing/2014/main" id="{00000000-0008-0000-0100-000073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72" name="Line 222">
          <a:extLst>
            <a:ext uri="{FF2B5EF4-FFF2-40B4-BE49-F238E27FC236}">
              <a16:creationId xmlns:a16="http://schemas.microsoft.com/office/drawing/2014/main" id="{00000000-0008-0000-0100-000074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73" name="Line 224">
          <a:extLst>
            <a:ext uri="{FF2B5EF4-FFF2-40B4-BE49-F238E27FC236}">
              <a16:creationId xmlns:a16="http://schemas.microsoft.com/office/drawing/2014/main" id="{00000000-0008-0000-0100-000075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74" name="Line 225">
          <a:extLst>
            <a:ext uri="{FF2B5EF4-FFF2-40B4-BE49-F238E27FC236}">
              <a16:creationId xmlns:a16="http://schemas.microsoft.com/office/drawing/2014/main" id="{00000000-0008-0000-0100-000076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76" name="Line 6">
          <a:extLst>
            <a:ext uri="{FF2B5EF4-FFF2-40B4-BE49-F238E27FC236}">
              <a16:creationId xmlns:a16="http://schemas.microsoft.com/office/drawing/2014/main" id="{00000000-0008-0000-0100-000078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77" name="Line 7">
          <a:extLst>
            <a:ext uri="{FF2B5EF4-FFF2-40B4-BE49-F238E27FC236}">
              <a16:creationId xmlns:a16="http://schemas.microsoft.com/office/drawing/2014/main" id="{00000000-0008-0000-0100-000079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78" name="Line 10">
          <a:extLst>
            <a:ext uri="{FF2B5EF4-FFF2-40B4-BE49-F238E27FC236}">
              <a16:creationId xmlns:a16="http://schemas.microsoft.com/office/drawing/2014/main" id="{00000000-0008-0000-0100-00007A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79" name="Line 11">
          <a:extLst>
            <a:ext uri="{FF2B5EF4-FFF2-40B4-BE49-F238E27FC236}">
              <a16:creationId xmlns:a16="http://schemas.microsoft.com/office/drawing/2014/main" id="{00000000-0008-0000-0100-00007B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80" name="Line 12">
          <a:extLst>
            <a:ext uri="{FF2B5EF4-FFF2-40B4-BE49-F238E27FC236}">
              <a16:creationId xmlns:a16="http://schemas.microsoft.com/office/drawing/2014/main" id="{00000000-0008-0000-0100-00007C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81" name="Line 13">
          <a:extLst>
            <a:ext uri="{FF2B5EF4-FFF2-40B4-BE49-F238E27FC236}">
              <a16:creationId xmlns:a16="http://schemas.microsoft.com/office/drawing/2014/main" id="{00000000-0008-0000-0100-00007D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82" name="Line 16">
          <a:extLst>
            <a:ext uri="{FF2B5EF4-FFF2-40B4-BE49-F238E27FC236}">
              <a16:creationId xmlns:a16="http://schemas.microsoft.com/office/drawing/2014/main" id="{00000000-0008-0000-0100-00007E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83" name="Line 17">
          <a:extLst>
            <a:ext uri="{FF2B5EF4-FFF2-40B4-BE49-F238E27FC236}">
              <a16:creationId xmlns:a16="http://schemas.microsoft.com/office/drawing/2014/main" id="{00000000-0008-0000-0100-00007F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84" name="Line 18">
          <a:extLst>
            <a:ext uri="{FF2B5EF4-FFF2-40B4-BE49-F238E27FC236}">
              <a16:creationId xmlns:a16="http://schemas.microsoft.com/office/drawing/2014/main" id="{00000000-0008-0000-0100-000080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85" name="Line 19">
          <a:extLst>
            <a:ext uri="{FF2B5EF4-FFF2-40B4-BE49-F238E27FC236}">
              <a16:creationId xmlns:a16="http://schemas.microsoft.com/office/drawing/2014/main" id="{00000000-0008-0000-0100-000081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86" name="Line 22">
          <a:extLst>
            <a:ext uri="{FF2B5EF4-FFF2-40B4-BE49-F238E27FC236}">
              <a16:creationId xmlns:a16="http://schemas.microsoft.com/office/drawing/2014/main" id="{00000000-0008-0000-0100-000082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87" name="Line 23">
          <a:extLst>
            <a:ext uri="{FF2B5EF4-FFF2-40B4-BE49-F238E27FC236}">
              <a16:creationId xmlns:a16="http://schemas.microsoft.com/office/drawing/2014/main" id="{00000000-0008-0000-0100-000083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88" name="Line 24">
          <a:extLst>
            <a:ext uri="{FF2B5EF4-FFF2-40B4-BE49-F238E27FC236}">
              <a16:creationId xmlns:a16="http://schemas.microsoft.com/office/drawing/2014/main" id="{00000000-0008-0000-0100-000084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89" name="Line 25">
          <a:extLst>
            <a:ext uri="{FF2B5EF4-FFF2-40B4-BE49-F238E27FC236}">
              <a16:creationId xmlns:a16="http://schemas.microsoft.com/office/drawing/2014/main" id="{00000000-0008-0000-0100-000085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90" name="Line 28">
          <a:extLst>
            <a:ext uri="{FF2B5EF4-FFF2-40B4-BE49-F238E27FC236}">
              <a16:creationId xmlns:a16="http://schemas.microsoft.com/office/drawing/2014/main" id="{00000000-0008-0000-0100-000086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91" name="Line 29">
          <a:extLst>
            <a:ext uri="{FF2B5EF4-FFF2-40B4-BE49-F238E27FC236}">
              <a16:creationId xmlns:a16="http://schemas.microsoft.com/office/drawing/2014/main" id="{00000000-0008-0000-0100-000087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92" name="Line 30">
          <a:extLst>
            <a:ext uri="{FF2B5EF4-FFF2-40B4-BE49-F238E27FC236}">
              <a16:creationId xmlns:a16="http://schemas.microsoft.com/office/drawing/2014/main" id="{00000000-0008-0000-0100-000088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93" name="Line 31">
          <a:extLst>
            <a:ext uri="{FF2B5EF4-FFF2-40B4-BE49-F238E27FC236}">
              <a16:creationId xmlns:a16="http://schemas.microsoft.com/office/drawing/2014/main" id="{00000000-0008-0000-0100-000089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94" name="Line 34">
          <a:extLst>
            <a:ext uri="{FF2B5EF4-FFF2-40B4-BE49-F238E27FC236}">
              <a16:creationId xmlns:a16="http://schemas.microsoft.com/office/drawing/2014/main" id="{00000000-0008-0000-0100-00008A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95" name="Line 35">
          <a:extLst>
            <a:ext uri="{FF2B5EF4-FFF2-40B4-BE49-F238E27FC236}">
              <a16:creationId xmlns:a16="http://schemas.microsoft.com/office/drawing/2014/main" id="{00000000-0008-0000-0100-00008B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96" name="Line 36">
          <a:extLst>
            <a:ext uri="{FF2B5EF4-FFF2-40B4-BE49-F238E27FC236}">
              <a16:creationId xmlns:a16="http://schemas.microsoft.com/office/drawing/2014/main" id="{00000000-0008-0000-0100-00008C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97" name="Line 37">
          <a:extLst>
            <a:ext uri="{FF2B5EF4-FFF2-40B4-BE49-F238E27FC236}">
              <a16:creationId xmlns:a16="http://schemas.microsoft.com/office/drawing/2014/main" id="{00000000-0008-0000-0100-00008D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398" name="Line 40">
          <a:extLst>
            <a:ext uri="{FF2B5EF4-FFF2-40B4-BE49-F238E27FC236}">
              <a16:creationId xmlns:a16="http://schemas.microsoft.com/office/drawing/2014/main" id="{00000000-0008-0000-0100-00008E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399" name="Line 41">
          <a:extLst>
            <a:ext uri="{FF2B5EF4-FFF2-40B4-BE49-F238E27FC236}">
              <a16:creationId xmlns:a16="http://schemas.microsoft.com/office/drawing/2014/main" id="{00000000-0008-0000-0100-00008F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00" name="Line 42">
          <a:extLst>
            <a:ext uri="{FF2B5EF4-FFF2-40B4-BE49-F238E27FC236}">
              <a16:creationId xmlns:a16="http://schemas.microsoft.com/office/drawing/2014/main" id="{00000000-0008-0000-0100-000090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01" name="Line 43">
          <a:extLst>
            <a:ext uri="{FF2B5EF4-FFF2-40B4-BE49-F238E27FC236}">
              <a16:creationId xmlns:a16="http://schemas.microsoft.com/office/drawing/2014/main" id="{00000000-0008-0000-0100-000091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02" name="Line 46">
          <a:extLst>
            <a:ext uri="{FF2B5EF4-FFF2-40B4-BE49-F238E27FC236}">
              <a16:creationId xmlns:a16="http://schemas.microsoft.com/office/drawing/2014/main" id="{00000000-0008-0000-0100-000092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03" name="Line 47">
          <a:extLst>
            <a:ext uri="{FF2B5EF4-FFF2-40B4-BE49-F238E27FC236}">
              <a16:creationId xmlns:a16="http://schemas.microsoft.com/office/drawing/2014/main" id="{00000000-0008-0000-0100-000093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04" name="Line 48">
          <a:extLst>
            <a:ext uri="{FF2B5EF4-FFF2-40B4-BE49-F238E27FC236}">
              <a16:creationId xmlns:a16="http://schemas.microsoft.com/office/drawing/2014/main" id="{00000000-0008-0000-0100-000094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05" name="Line 49">
          <a:extLst>
            <a:ext uri="{FF2B5EF4-FFF2-40B4-BE49-F238E27FC236}">
              <a16:creationId xmlns:a16="http://schemas.microsoft.com/office/drawing/2014/main" id="{00000000-0008-0000-0100-000095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06" name="Line 52">
          <a:extLst>
            <a:ext uri="{FF2B5EF4-FFF2-40B4-BE49-F238E27FC236}">
              <a16:creationId xmlns:a16="http://schemas.microsoft.com/office/drawing/2014/main" id="{00000000-0008-0000-0100-000096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07" name="Line 53">
          <a:extLst>
            <a:ext uri="{FF2B5EF4-FFF2-40B4-BE49-F238E27FC236}">
              <a16:creationId xmlns:a16="http://schemas.microsoft.com/office/drawing/2014/main" id="{00000000-0008-0000-0100-000097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08" name="Line 54">
          <a:extLst>
            <a:ext uri="{FF2B5EF4-FFF2-40B4-BE49-F238E27FC236}">
              <a16:creationId xmlns:a16="http://schemas.microsoft.com/office/drawing/2014/main" id="{00000000-0008-0000-0100-000098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09" name="Line 55">
          <a:extLst>
            <a:ext uri="{FF2B5EF4-FFF2-40B4-BE49-F238E27FC236}">
              <a16:creationId xmlns:a16="http://schemas.microsoft.com/office/drawing/2014/main" id="{00000000-0008-0000-0100-000099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10" name="Line 58">
          <a:extLst>
            <a:ext uri="{FF2B5EF4-FFF2-40B4-BE49-F238E27FC236}">
              <a16:creationId xmlns:a16="http://schemas.microsoft.com/office/drawing/2014/main" id="{00000000-0008-0000-0100-00009A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11" name="Line 59">
          <a:extLst>
            <a:ext uri="{FF2B5EF4-FFF2-40B4-BE49-F238E27FC236}">
              <a16:creationId xmlns:a16="http://schemas.microsoft.com/office/drawing/2014/main" id="{00000000-0008-0000-0100-00009B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12" name="Line 60">
          <a:extLst>
            <a:ext uri="{FF2B5EF4-FFF2-40B4-BE49-F238E27FC236}">
              <a16:creationId xmlns:a16="http://schemas.microsoft.com/office/drawing/2014/main" id="{00000000-0008-0000-0100-00009C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13" name="Line 61">
          <a:extLst>
            <a:ext uri="{FF2B5EF4-FFF2-40B4-BE49-F238E27FC236}">
              <a16:creationId xmlns:a16="http://schemas.microsoft.com/office/drawing/2014/main" id="{00000000-0008-0000-0100-00009D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14" name="Line 64">
          <a:extLst>
            <a:ext uri="{FF2B5EF4-FFF2-40B4-BE49-F238E27FC236}">
              <a16:creationId xmlns:a16="http://schemas.microsoft.com/office/drawing/2014/main" id="{00000000-0008-0000-0100-00009E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15" name="Line 65">
          <a:extLst>
            <a:ext uri="{FF2B5EF4-FFF2-40B4-BE49-F238E27FC236}">
              <a16:creationId xmlns:a16="http://schemas.microsoft.com/office/drawing/2014/main" id="{00000000-0008-0000-0100-00009F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16" name="Line 66">
          <a:extLst>
            <a:ext uri="{FF2B5EF4-FFF2-40B4-BE49-F238E27FC236}">
              <a16:creationId xmlns:a16="http://schemas.microsoft.com/office/drawing/2014/main" id="{00000000-0008-0000-0100-0000A0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17" name="Line 67">
          <a:extLst>
            <a:ext uri="{FF2B5EF4-FFF2-40B4-BE49-F238E27FC236}">
              <a16:creationId xmlns:a16="http://schemas.microsoft.com/office/drawing/2014/main" id="{00000000-0008-0000-0100-0000A1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18" name="Line 70">
          <a:extLst>
            <a:ext uri="{FF2B5EF4-FFF2-40B4-BE49-F238E27FC236}">
              <a16:creationId xmlns:a16="http://schemas.microsoft.com/office/drawing/2014/main" id="{00000000-0008-0000-0100-0000A2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19" name="Line 71">
          <a:extLst>
            <a:ext uri="{FF2B5EF4-FFF2-40B4-BE49-F238E27FC236}">
              <a16:creationId xmlns:a16="http://schemas.microsoft.com/office/drawing/2014/main" id="{00000000-0008-0000-0100-0000A3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20" name="Line 72">
          <a:extLst>
            <a:ext uri="{FF2B5EF4-FFF2-40B4-BE49-F238E27FC236}">
              <a16:creationId xmlns:a16="http://schemas.microsoft.com/office/drawing/2014/main" id="{00000000-0008-0000-0100-0000A4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21" name="Line 73">
          <a:extLst>
            <a:ext uri="{FF2B5EF4-FFF2-40B4-BE49-F238E27FC236}">
              <a16:creationId xmlns:a16="http://schemas.microsoft.com/office/drawing/2014/main" id="{00000000-0008-0000-0100-0000A5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22" name="Line 76">
          <a:extLst>
            <a:ext uri="{FF2B5EF4-FFF2-40B4-BE49-F238E27FC236}">
              <a16:creationId xmlns:a16="http://schemas.microsoft.com/office/drawing/2014/main" id="{00000000-0008-0000-0100-0000A6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23" name="Line 77">
          <a:extLst>
            <a:ext uri="{FF2B5EF4-FFF2-40B4-BE49-F238E27FC236}">
              <a16:creationId xmlns:a16="http://schemas.microsoft.com/office/drawing/2014/main" id="{00000000-0008-0000-0100-0000A7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24" name="Line 78">
          <a:extLst>
            <a:ext uri="{FF2B5EF4-FFF2-40B4-BE49-F238E27FC236}">
              <a16:creationId xmlns:a16="http://schemas.microsoft.com/office/drawing/2014/main" id="{00000000-0008-0000-0100-0000A8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25" name="Line 79">
          <a:extLst>
            <a:ext uri="{FF2B5EF4-FFF2-40B4-BE49-F238E27FC236}">
              <a16:creationId xmlns:a16="http://schemas.microsoft.com/office/drawing/2014/main" id="{00000000-0008-0000-0100-0000A9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26" name="Line 82">
          <a:extLst>
            <a:ext uri="{FF2B5EF4-FFF2-40B4-BE49-F238E27FC236}">
              <a16:creationId xmlns:a16="http://schemas.microsoft.com/office/drawing/2014/main" id="{00000000-0008-0000-0100-0000AA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27" name="Line 83">
          <a:extLst>
            <a:ext uri="{FF2B5EF4-FFF2-40B4-BE49-F238E27FC236}">
              <a16:creationId xmlns:a16="http://schemas.microsoft.com/office/drawing/2014/main" id="{00000000-0008-0000-0100-0000AB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28" name="Line 84">
          <a:extLst>
            <a:ext uri="{FF2B5EF4-FFF2-40B4-BE49-F238E27FC236}">
              <a16:creationId xmlns:a16="http://schemas.microsoft.com/office/drawing/2014/main" id="{00000000-0008-0000-0100-0000AC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29" name="Line 85">
          <a:extLst>
            <a:ext uri="{FF2B5EF4-FFF2-40B4-BE49-F238E27FC236}">
              <a16:creationId xmlns:a16="http://schemas.microsoft.com/office/drawing/2014/main" id="{00000000-0008-0000-0100-0000AD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30" name="Line 88">
          <a:extLst>
            <a:ext uri="{FF2B5EF4-FFF2-40B4-BE49-F238E27FC236}">
              <a16:creationId xmlns:a16="http://schemas.microsoft.com/office/drawing/2014/main" id="{00000000-0008-0000-0100-0000AE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31" name="Line 89">
          <a:extLst>
            <a:ext uri="{FF2B5EF4-FFF2-40B4-BE49-F238E27FC236}">
              <a16:creationId xmlns:a16="http://schemas.microsoft.com/office/drawing/2014/main" id="{00000000-0008-0000-0100-0000AF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32" name="Line 90">
          <a:extLst>
            <a:ext uri="{FF2B5EF4-FFF2-40B4-BE49-F238E27FC236}">
              <a16:creationId xmlns:a16="http://schemas.microsoft.com/office/drawing/2014/main" id="{00000000-0008-0000-0100-0000B0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33" name="Line 91">
          <a:extLst>
            <a:ext uri="{FF2B5EF4-FFF2-40B4-BE49-F238E27FC236}">
              <a16:creationId xmlns:a16="http://schemas.microsoft.com/office/drawing/2014/main" id="{00000000-0008-0000-0100-0000B1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34" name="Line 94">
          <a:extLst>
            <a:ext uri="{FF2B5EF4-FFF2-40B4-BE49-F238E27FC236}">
              <a16:creationId xmlns:a16="http://schemas.microsoft.com/office/drawing/2014/main" id="{00000000-0008-0000-0100-0000B2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35" name="Line 95">
          <a:extLst>
            <a:ext uri="{FF2B5EF4-FFF2-40B4-BE49-F238E27FC236}">
              <a16:creationId xmlns:a16="http://schemas.microsoft.com/office/drawing/2014/main" id="{00000000-0008-0000-0100-0000B3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36" name="Line 96">
          <a:extLst>
            <a:ext uri="{FF2B5EF4-FFF2-40B4-BE49-F238E27FC236}">
              <a16:creationId xmlns:a16="http://schemas.microsoft.com/office/drawing/2014/main" id="{00000000-0008-0000-0100-0000B4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37" name="Line 97">
          <a:extLst>
            <a:ext uri="{FF2B5EF4-FFF2-40B4-BE49-F238E27FC236}">
              <a16:creationId xmlns:a16="http://schemas.microsoft.com/office/drawing/2014/main" id="{00000000-0008-0000-0100-0000B5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38" name="Line 100">
          <a:extLst>
            <a:ext uri="{FF2B5EF4-FFF2-40B4-BE49-F238E27FC236}">
              <a16:creationId xmlns:a16="http://schemas.microsoft.com/office/drawing/2014/main" id="{00000000-0008-0000-0100-0000B6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39" name="Line 101">
          <a:extLst>
            <a:ext uri="{FF2B5EF4-FFF2-40B4-BE49-F238E27FC236}">
              <a16:creationId xmlns:a16="http://schemas.microsoft.com/office/drawing/2014/main" id="{00000000-0008-0000-0100-0000B7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40" name="Line 102">
          <a:extLst>
            <a:ext uri="{FF2B5EF4-FFF2-40B4-BE49-F238E27FC236}">
              <a16:creationId xmlns:a16="http://schemas.microsoft.com/office/drawing/2014/main" id="{00000000-0008-0000-0100-0000B8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41" name="Line 103">
          <a:extLst>
            <a:ext uri="{FF2B5EF4-FFF2-40B4-BE49-F238E27FC236}">
              <a16:creationId xmlns:a16="http://schemas.microsoft.com/office/drawing/2014/main" id="{00000000-0008-0000-0100-0000B9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42" name="Line 106">
          <a:extLst>
            <a:ext uri="{FF2B5EF4-FFF2-40B4-BE49-F238E27FC236}">
              <a16:creationId xmlns:a16="http://schemas.microsoft.com/office/drawing/2014/main" id="{00000000-0008-0000-0100-0000BA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43" name="Line 107">
          <a:extLst>
            <a:ext uri="{FF2B5EF4-FFF2-40B4-BE49-F238E27FC236}">
              <a16:creationId xmlns:a16="http://schemas.microsoft.com/office/drawing/2014/main" id="{00000000-0008-0000-0100-0000BB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44" name="Line 108">
          <a:extLst>
            <a:ext uri="{FF2B5EF4-FFF2-40B4-BE49-F238E27FC236}">
              <a16:creationId xmlns:a16="http://schemas.microsoft.com/office/drawing/2014/main" id="{00000000-0008-0000-0100-0000BC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45" name="Line 109">
          <a:extLst>
            <a:ext uri="{FF2B5EF4-FFF2-40B4-BE49-F238E27FC236}">
              <a16:creationId xmlns:a16="http://schemas.microsoft.com/office/drawing/2014/main" id="{00000000-0008-0000-0100-0000BD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46" name="Line 112">
          <a:extLst>
            <a:ext uri="{FF2B5EF4-FFF2-40B4-BE49-F238E27FC236}">
              <a16:creationId xmlns:a16="http://schemas.microsoft.com/office/drawing/2014/main" id="{00000000-0008-0000-0100-0000BE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47" name="Line 113">
          <a:extLst>
            <a:ext uri="{FF2B5EF4-FFF2-40B4-BE49-F238E27FC236}">
              <a16:creationId xmlns:a16="http://schemas.microsoft.com/office/drawing/2014/main" id="{00000000-0008-0000-0100-0000BF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48" name="Line 114">
          <a:extLst>
            <a:ext uri="{FF2B5EF4-FFF2-40B4-BE49-F238E27FC236}">
              <a16:creationId xmlns:a16="http://schemas.microsoft.com/office/drawing/2014/main" id="{00000000-0008-0000-0100-0000C0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49" name="Line 115">
          <a:extLst>
            <a:ext uri="{FF2B5EF4-FFF2-40B4-BE49-F238E27FC236}">
              <a16:creationId xmlns:a16="http://schemas.microsoft.com/office/drawing/2014/main" id="{00000000-0008-0000-0100-0000C1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50" name="Line 118">
          <a:extLst>
            <a:ext uri="{FF2B5EF4-FFF2-40B4-BE49-F238E27FC236}">
              <a16:creationId xmlns:a16="http://schemas.microsoft.com/office/drawing/2014/main" id="{00000000-0008-0000-0100-0000C2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51" name="Line 119">
          <a:extLst>
            <a:ext uri="{FF2B5EF4-FFF2-40B4-BE49-F238E27FC236}">
              <a16:creationId xmlns:a16="http://schemas.microsoft.com/office/drawing/2014/main" id="{00000000-0008-0000-0100-0000C3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52" name="Line 120">
          <a:extLst>
            <a:ext uri="{FF2B5EF4-FFF2-40B4-BE49-F238E27FC236}">
              <a16:creationId xmlns:a16="http://schemas.microsoft.com/office/drawing/2014/main" id="{00000000-0008-0000-0100-0000C4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53" name="Line 121">
          <a:extLst>
            <a:ext uri="{FF2B5EF4-FFF2-40B4-BE49-F238E27FC236}">
              <a16:creationId xmlns:a16="http://schemas.microsoft.com/office/drawing/2014/main" id="{00000000-0008-0000-0100-0000C5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54" name="Line 124">
          <a:extLst>
            <a:ext uri="{FF2B5EF4-FFF2-40B4-BE49-F238E27FC236}">
              <a16:creationId xmlns:a16="http://schemas.microsoft.com/office/drawing/2014/main" id="{00000000-0008-0000-0100-0000C6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55" name="Line 125">
          <a:extLst>
            <a:ext uri="{FF2B5EF4-FFF2-40B4-BE49-F238E27FC236}">
              <a16:creationId xmlns:a16="http://schemas.microsoft.com/office/drawing/2014/main" id="{00000000-0008-0000-0100-0000C7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56" name="Line 126">
          <a:extLst>
            <a:ext uri="{FF2B5EF4-FFF2-40B4-BE49-F238E27FC236}">
              <a16:creationId xmlns:a16="http://schemas.microsoft.com/office/drawing/2014/main" id="{00000000-0008-0000-0100-0000C8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57" name="Line 127">
          <a:extLst>
            <a:ext uri="{FF2B5EF4-FFF2-40B4-BE49-F238E27FC236}">
              <a16:creationId xmlns:a16="http://schemas.microsoft.com/office/drawing/2014/main" id="{00000000-0008-0000-0100-0000C9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58" name="Line 130">
          <a:extLst>
            <a:ext uri="{FF2B5EF4-FFF2-40B4-BE49-F238E27FC236}">
              <a16:creationId xmlns:a16="http://schemas.microsoft.com/office/drawing/2014/main" id="{00000000-0008-0000-0100-0000CA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59" name="Line 131">
          <a:extLst>
            <a:ext uri="{FF2B5EF4-FFF2-40B4-BE49-F238E27FC236}">
              <a16:creationId xmlns:a16="http://schemas.microsoft.com/office/drawing/2014/main" id="{00000000-0008-0000-0100-0000CB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60" name="Line 132">
          <a:extLst>
            <a:ext uri="{FF2B5EF4-FFF2-40B4-BE49-F238E27FC236}">
              <a16:creationId xmlns:a16="http://schemas.microsoft.com/office/drawing/2014/main" id="{00000000-0008-0000-0100-0000CC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61" name="Line 133">
          <a:extLst>
            <a:ext uri="{FF2B5EF4-FFF2-40B4-BE49-F238E27FC236}">
              <a16:creationId xmlns:a16="http://schemas.microsoft.com/office/drawing/2014/main" id="{00000000-0008-0000-0100-0000CD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62" name="Line 136">
          <a:extLst>
            <a:ext uri="{FF2B5EF4-FFF2-40B4-BE49-F238E27FC236}">
              <a16:creationId xmlns:a16="http://schemas.microsoft.com/office/drawing/2014/main" id="{00000000-0008-0000-0100-0000CE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63" name="Line 137">
          <a:extLst>
            <a:ext uri="{FF2B5EF4-FFF2-40B4-BE49-F238E27FC236}">
              <a16:creationId xmlns:a16="http://schemas.microsoft.com/office/drawing/2014/main" id="{00000000-0008-0000-0100-0000CF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64" name="Line 138">
          <a:extLst>
            <a:ext uri="{FF2B5EF4-FFF2-40B4-BE49-F238E27FC236}">
              <a16:creationId xmlns:a16="http://schemas.microsoft.com/office/drawing/2014/main" id="{00000000-0008-0000-0100-0000D0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65" name="Line 139">
          <a:extLst>
            <a:ext uri="{FF2B5EF4-FFF2-40B4-BE49-F238E27FC236}">
              <a16:creationId xmlns:a16="http://schemas.microsoft.com/office/drawing/2014/main" id="{00000000-0008-0000-0100-0000D1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66" name="Line 142">
          <a:extLst>
            <a:ext uri="{FF2B5EF4-FFF2-40B4-BE49-F238E27FC236}">
              <a16:creationId xmlns:a16="http://schemas.microsoft.com/office/drawing/2014/main" id="{00000000-0008-0000-0100-0000D2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67" name="Line 143">
          <a:extLst>
            <a:ext uri="{FF2B5EF4-FFF2-40B4-BE49-F238E27FC236}">
              <a16:creationId xmlns:a16="http://schemas.microsoft.com/office/drawing/2014/main" id="{00000000-0008-0000-0100-0000D3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68" name="Line 144">
          <a:extLst>
            <a:ext uri="{FF2B5EF4-FFF2-40B4-BE49-F238E27FC236}">
              <a16:creationId xmlns:a16="http://schemas.microsoft.com/office/drawing/2014/main" id="{00000000-0008-0000-0100-0000D4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69" name="Line 145">
          <a:extLst>
            <a:ext uri="{FF2B5EF4-FFF2-40B4-BE49-F238E27FC236}">
              <a16:creationId xmlns:a16="http://schemas.microsoft.com/office/drawing/2014/main" id="{00000000-0008-0000-0100-0000D5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70" name="Line 148">
          <a:extLst>
            <a:ext uri="{FF2B5EF4-FFF2-40B4-BE49-F238E27FC236}">
              <a16:creationId xmlns:a16="http://schemas.microsoft.com/office/drawing/2014/main" id="{00000000-0008-0000-0100-0000D6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71" name="Line 149">
          <a:extLst>
            <a:ext uri="{FF2B5EF4-FFF2-40B4-BE49-F238E27FC236}">
              <a16:creationId xmlns:a16="http://schemas.microsoft.com/office/drawing/2014/main" id="{00000000-0008-0000-0100-0000D7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72" name="Line 150">
          <a:extLst>
            <a:ext uri="{FF2B5EF4-FFF2-40B4-BE49-F238E27FC236}">
              <a16:creationId xmlns:a16="http://schemas.microsoft.com/office/drawing/2014/main" id="{00000000-0008-0000-0100-0000D8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73" name="Line 151">
          <a:extLst>
            <a:ext uri="{FF2B5EF4-FFF2-40B4-BE49-F238E27FC236}">
              <a16:creationId xmlns:a16="http://schemas.microsoft.com/office/drawing/2014/main" id="{00000000-0008-0000-0100-0000D9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74" name="Line 154">
          <a:extLst>
            <a:ext uri="{FF2B5EF4-FFF2-40B4-BE49-F238E27FC236}">
              <a16:creationId xmlns:a16="http://schemas.microsoft.com/office/drawing/2014/main" id="{00000000-0008-0000-0100-0000DA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75" name="Line 155">
          <a:extLst>
            <a:ext uri="{FF2B5EF4-FFF2-40B4-BE49-F238E27FC236}">
              <a16:creationId xmlns:a16="http://schemas.microsoft.com/office/drawing/2014/main" id="{00000000-0008-0000-0100-0000DB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76" name="Line 156">
          <a:extLst>
            <a:ext uri="{FF2B5EF4-FFF2-40B4-BE49-F238E27FC236}">
              <a16:creationId xmlns:a16="http://schemas.microsoft.com/office/drawing/2014/main" id="{00000000-0008-0000-0100-0000DC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77" name="Line 157">
          <a:extLst>
            <a:ext uri="{FF2B5EF4-FFF2-40B4-BE49-F238E27FC236}">
              <a16:creationId xmlns:a16="http://schemas.microsoft.com/office/drawing/2014/main" id="{00000000-0008-0000-0100-0000DD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78" name="Line 160">
          <a:extLst>
            <a:ext uri="{FF2B5EF4-FFF2-40B4-BE49-F238E27FC236}">
              <a16:creationId xmlns:a16="http://schemas.microsoft.com/office/drawing/2014/main" id="{00000000-0008-0000-0100-0000DE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79" name="Line 161">
          <a:extLst>
            <a:ext uri="{FF2B5EF4-FFF2-40B4-BE49-F238E27FC236}">
              <a16:creationId xmlns:a16="http://schemas.microsoft.com/office/drawing/2014/main" id="{00000000-0008-0000-0100-0000DF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80" name="Line 162">
          <a:extLst>
            <a:ext uri="{FF2B5EF4-FFF2-40B4-BE49-F238E27FC236}">
              <a16:creationId xmlns:a16="http://schemas.microsoft.com/office/drawing/2014/main" id="{00000000-0008-0000-0100-0000E0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81" name="Line 163">
          <a:extLst>
            <a:ext uri="{FF2B5EF4-FFF2-40B4-BE49-F238E27FC236}">
              <a16:creationId xmlns:a16="http://schemas.microsoft.com/office/drawing/2014/main" id="{00000000-0008-0000-0100-0000E1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82" name="Line 166">
          <a:extLst>
            <a:ext uri="{FF2B5EF4-FFF2-40B4-BE49-F238E27FC236}">
              <a16:creationId xmlns:a16="http://schemas.microsoft.com/office/drawing/2014/main" id="{00000000-0008-0000-0100-0000E2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83" name="Line 167">
          <a:extLst>
            <a:ext uri="{FF2B5EF4-FFF2-40B4-BE49-F238E27FC236}">
              <a16:creationId xmlns:a16="http://schemas.microsoft.com/office/drawing/2014/main" id="{00000000-0008-0000-0100-0000E3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84" name="Line 168">
          <a:extLst>
            <a:ext uri="{FF2B5EF4-FFF2-40B4-BE49-F238E27FC236}">
              <a16:creationId xmlns:a16="http://schemas.microsoft.com/office/drawing/2014/main" id="{00000000-0008-0000-0100-0000E4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85" name="Line 169">
          <a:extLst>
            <a:ext uri="{FF2B5EF4-FFF2-40B4-BE49-F238E27FC236}">
              <a16:creationId xmlns:a16="http://schemas.microsoft.com/office/drawing/2014/main" id="{00000000-0008-0000-0100-0000E5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86" name="Line 172">
          <a:extLst>
            <a:ext uri="{FF2B5EF4-FFF2-40B4-BE49-F238E27FC236}">
              <a16:creationId xmlns:a16="http://schemas.microsoft.com/office/drawing/2014/main" id="{00000000-0008-0000-0100-0000E6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87" name="Line 173">
          <a:extLst>
            <a:ext uri="{FF2B5EF4-FFF2-40B4-BE49-F238E27FC236}">
              <a16:creationId xmlns:a16="http://schemas.microsoft.com/office/drawing/2014/main" id="{00000000-0008-0000-0100-0000E7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88" name="Line 174">
          <a:extLst>
            <a:ext uri="{FF2B5EF4-FFF2-40B4-BE49-F238E27FC236}">
              <a16:creationId xmlns:a16="http://schemas.microsoft.com/office/drawing/2014/main" id="{00000000-0008-0000-0100-0000E8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89" name="Line 175">
          <a:extLst>
            <a:ext uri="{FF2B5EF4-FFF2-40B4-BE49-F238E27FC236}">
              <a16:creationId xmlns:a16="http://schemas.microsoft.com/office/drawing/2014/main" id="{00000000-0008-0000-0100-0000E9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90" name="Line 178">
          <a:extLst>
            <a:ext uri="{FF2B5EF4-FFF2-40B4-BE49-F238E27FC236}">
              <a16:creationId xmlns:a16="http://schemas.microsoft.com/office/drawing/2014/main" id="{00000000-0008-0000-0100-0000EA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91" name="Line 179">
          <a:extLst>
            <a:ext uri="{FF2B5EF4-FFF2-40B4-BE49-F238E27FC236}">
              <a16:creationId xmlns:a16="http://schemas.microsoft.com/office/drawing/2014/main" id="{00000000-0008-0000-0100-0000EB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92" name="Line 180">
          <a:extLst>
            <a:ext uri="{FF2B5EF4-FFF2-40B4-BE49-F238E27FC236}">
              <a16:creationId xmlns:a16="http://schemas.microsoft.com/office/drawing/2014/main" id="{00000000-0008-0000-0100-0000EC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93" name="Line 181">
          <a:extLst>
            <a:ext uri="{FF2B5EF4-FFF2-40B4-BE49-F238E27FC236}">
              <a16:creationId xmlns:a16="http://schemas.microsoft.com/office/drawing/2014/main" id="{00000000-0008-0000-0100-0000ED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94" name="Line 184">
          <a:extLst>
            <a:ext uri="{FF2B5EF4-FFF2-40B4-BE49-F238E27FC236}">
              <a16:creationId xmlns:a16="http://schemas.microsoft.com/office/drawing/2014/main" id="{00000000-0008-0000-0100-0000EE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95" name="Line 185">
          <a:extLst>
            <a:ext uri="{FF2B5EF4-FFF2-40B4-BE49-F238E27FC236}">
              <a16:creationId xmlns:a16="http://schemas.microsoft.com/office/drawing/2014/main" id="{00000000-0008-0000-0100-0000EF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96" name="Line 186">
          <a:extLst>
            <a:ext uri="{FF2B5EF4-FFF2-40B4-BE49-F238E27FC236}">
              <a16:creationId xmlns:a16="http://schemas.microsoft.com/office/drawing/2014/main" id="{00000000-0008-0000-0100-0000F0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97" name="Line 187">
          <a:extLst>
            <a:ext uri="{FF2B5EF4-FFF2-40B4-BE49-F238E27FC236}">
              <a16:creationId xmlns:a16="http://schemas.microsoft.com/office/drawing/2014/main" id="{00000000-0008-0000-0100-0000F1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498" name="Line 190">
          <a:extLst>
            <a:ext uri="{FF2B5EF4-FFF2-40B4-BE49-F238E27FC236}">
              <a16:creationId xmlns:a16="http://schemas.microsoft.com/office/drawing/2014/main" id="{00000000-0008-0000-0100-0000F2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499" name="Line 191">
          <a:extLst>
            <a:ext uri="{FF2B5EF4-FFF2-40B4-BE49-F238E27FC236}">
              <a16:creationId xmlns:a16="http://schemas.microsoft.com/office/drawing/2014/main" id="{00000000-0008-0000-0100-0000F3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00" name="Line 192">
          <a:extLst>
            <a:ext uri="{FF2B5EF4-FFF2-40B4-BE49-F238E27FC236}">
              <a16:creationId xmlns:a16="http://schemas.microsoft.com/office/drawing/2014/main" id="{00000000-0008-0000-0100-0000F4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01" name="Line 193">
          <a:extLst>
            <a:ext uri="{FF2B5EF4-FFF2-40B4-BE49-F238E27FC236}">
              <a16:creationId xmlns:a16="http://schemas.microsoft.com/office/drawing/2014/main" id="{00000000-0008-0000-0100-0000F5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02" name="Line 196">
          <a:extLst>
            <a:ext uri="{FF2B5EF4-FFF2-40B4-BE49-F238E27FC236}">
              <a16:creationId xmlns:a16="http://schemas.microsoft.com/office/drawing/2014/main" id="{00000000-0008-0000-0100-0000F6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03" name="Line 197">
          <a:extLst>
            <a:ext uri="{FF2B5EF4-FFF2-40B4-BE49-F238E27FC236}">
              <a16:creationId xmlns:a16="http://schemas.microsoft.com/office/drawing/2014/main" id="{00000000-0008-0000-0100-0000F7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04" name="Line 198">
          <a:extLst>
            <a:ext uri="{FF2B5EF4-FFF2-40B4-BE49-F238E27FC236}">
              <a16:creationId xmlns:a16="http://schemas.microsoft.com/office/drawing/2014/main" id="{00000000-0008-0000-0100-0000F8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05" name="Line 199">
          <a:extLst>
            <a:ext uri="{FF2B5EF4-FFF2-40B4-BE49-F238E27FC236}">
              <a16:creationId xmlns:a16="http://schemas.microsoft.com/office/drawing/2014/main" id="{00000000-0008-0000-0100-0000F9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06" name="Line 202">
          <a:extLst>
            <a:ext uri="{FF2B5EF4-FFF2-40B4-BE49-F238E27FC236}">
              <a16:creationId xmlns:a16="http://schemas.microsoft.com/office/drawing/2014/main" id="{00000000-0008-0000-0100-0000FA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07" name="Line 203">
          <a:extLst>
            <a:ext uri="{FF2B5EF4-FFF2-40B4-BE49-F238E27FC236}">
              <a16:creationId xmlns:a16="http://schemas.microsoft.com/office/drawing/2014/main" id="{00000000-0008-0000-0100-0000FB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08" name="Line 204">
          <a:extLst>
            <a:ext uri="{FF2B5EF4-FFF2-40B4-BE49-F238E27FC236}">
              <a16:creationId xmlns:a16="http://schemas.microsoft.com/office/drawing/2014/main" id="{00000000-0008-0000-0100-0000FC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09" name="Line 205">
          <a:extLst>
            <a:ext uri="{FF2B5EF4-FFF2-40B4-BE49-F238E27FC236}">
              <a16:creationId xmlns:a16="http://schemas.microsoft.com/office/drawing/2014/main" id="{00000000-0008-0000-0100-0000FD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10" name="Line 208">
          <a:extLst>
            <a:ext uri="{FF2B5EF4-FFF2-40B4-BE49-F238E27FC236}">
              <a16:creationId xmlns:a16="http://schemas.microsoft.com/office/drawing/2014/main" id="{00000000-0008-0000-0100-0000FE01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11" name="Line 209">
          <a:extLst>
            <a:ext uri="{FF2B5EF4-FFF2-40B4-BE49-F238E27FC236}">
              <a16:creationId xmlns:a16="http://schemas.microsoft.com/office/drawing/2014/main" id="{00000000-0008-0000-0100-0000FF01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12" name="Line 210">
          <a:extLst>
            <a:ext uri="{FF2B5EF4-FFF2-40B4-BE49-F238E27FC236}">
              <a16:creationId xmlns:a16="http://schemas.microsoft.com/office/drawing/2014/main" id="{00000000-0008-0000-0100-00000002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13" name="Line 211">
          <a:extLst>
            <a:ext uri="{FF2B5EF4-FFF2-40B4-BE49-F238E27FC236}">
              <a16:creationId xmlns:a16="http://schemas.microsoft.com/office/drawing/2014/main" id="{00000000-0008-0000-0100-00000102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14" name="Line 214">
          <a:extLst>
            <a:ext uri="{FF2B5EF4-FFF2-40B4-BE49-F238E27FC236}">
              <a16:creationId xmlns:a16="http://schemas.microsoft.com/office/drawing/2014/main" id="{00000000-0008-0000-0100-00000202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15" name="Line 215">
          <a:extLst>
            <a:ext uri="{FF2B5EF4-FFF2-40B4-BE49-F238E27FC236}">
              <a16:creationId xmlns:a16="http://schemas.microsoft.com/office/drawing/2014/main" id="{00000000-0008-0000-0100-00000302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16" name="Line 216">
          <a:extLst>
            <a:ext uri="{FF2B5EF4-FFF2-40B4-BE49-F238E27FC236}">
              <a16:creationId xmlns:a16="http://schemas.microsoft.com/office/drawing/2014/main" id="{00000000-0008-0000-0100-00000402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17" name="Line 217">
          <a:extLst>
            <a:ext uri="{FF2B5EF4-FFF2-40B4-BE49-F238E27FC236}">
              <a16:creationId xmlns:a16="http://schemas.microsoft.com/office/drawing/2014/main" id="{00000000-0008-0000-0100-00000502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18" name="Line 220">
          <a:extLst>
            <a:ext uri="{FF2B5EF4-FFF2-40B4-BE49-F238E27FC236}">
              <a16:creationId xmlns:a16="http://schemas.microsoft.com/office/drawing/2014/main" id="{00000000-0008-0000-0100-00000602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19" name="Line 221">
          <a:extLst>
            <a:ext uri="{FF2B5EF4-FFF2-40B4-BE49-F238E27FC236}">
              <a16:creationId xmlns:a16="http://schemas.microsoft.com/office/drawing/2014/main" id="{00000000-0008-0000-0100-00000702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20" name="Line 222">
          <a:extLst>
            <a:ext uri="{FF2B5EF4-FFF2-40B4-BE49-F238E27FC236}">
              <a16:creationId xmlns:a16="http://schemas.microsoft.com/office/drawing/2014/main" id="{00000000-0008-0000-0100-00000802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21" name="Line 224">
          <a:extLst>
            <a:ext uri="{FF2B5EF4-FFF2-40B4-BE49-F238E27FC236}">
              <a16:creationId xmlns:a16="http://schemas.microsoft.com/office/drawing/2014/main" id="{00000000-0008-0000-0100-000009020000}"/>
            </a:ext>
          </a:extLst>
        </xdr:cNvPr>
        <xdr:cNvSpPr>
          <a:spLocks noChangeShapeType="1"/>
        </xdr:cNvSpPr>
      </xdr:nvSpPr>
      <xdr:spPr bwMode="auto">
        <a:xfrm>
          <a:off x="3552825" y="108489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22" name="Line 225">
          <a:extLst>
            <a:ext uri="{FF2B5EF4-FFF2-40B4-BE49-F238E27FC236}">
              <a16:creationId xmlns:a16="http://schemas.microsoft.com/office/drawing/2014/main" id="{00000000-0008-0000-0100-00000A020000}"/>
            </a:ext>
          </a:extLst>
        </xdr:cNvPr>
        <xdr:cNvSpPr>
          <a:spLocks noChangeShapeType="1"/>
        </xdr:cNvSpPr>
      </xdr:nvSpPr>
      <xdr:spPr bwMode="auto">
        <a:xfrm>
          <a:off x="5619750" y="10848975"/>
          <a:ext cx="0" cy="0"/>
        </a:xfrm>
        <a:prstGeom prst="line">
          <a:avLst/>
        </a:prstGeom>
        <a:noFill/>
        <a:ln w="9525">
          <a:solidFill>
            <a:srgbClr val="000000"/>
          </a:solidFill>
          <a:round/>
          <a:headEnd/>
          <a:tailEnd/>
        </a:ln>
      </xdr:spPr>
    </xdr:sp>
    <xdr:clientData/>
  </xdr:twoCellAnchor>
  <xdr:twoCellAnchor>
    <xdr:from>
      <xdr:col>0</xdr:col>
      <xdr:colOff>0</xdr:colOff>
      <xdr:row>52</xdr:row>
      <xdr:rowOff>47625</xdr:rowOff>
    </xdr:from>
    <xdr:to>
      <xdr:col>9</xdr:col>
      <xdr:colOff>127000</xdr:colOff>
      <xdr:row>58</xdr:row>
      <xdr:rowOff>1</xdr:rowOff>
    </xdr:to>
    <xdr:sp macro="" textlink="">
      <xdr:nvSpPr>
        <xdr:cNvPr id="523" name="AutoShape 3">
          <a:extLst>
            <a:ext uri="{FF2B5EF4-FFF2-40B4-BE49-F238E27FC236}">
              <a16:creationId xmlns:a16="http://schemas.microsoft.com/office/drawing/2014/main" id="{00000000-0008-0000-0100-00000B020000}"/>
            </a:ext>
          </a:extLst>
        </xdr:cNvPr>
        <xdr:cNvSpPr>
          <a:spLocks noChangeArrowheads="1"/>
        </xdr:cNvSpPr>
      </xdr:nvSpPr>
      <xdr:spPr bwMode="auto">
        <a:xfrm>
          <a:off x="0" y="10461625"/>
          <a:ext cx="8620125" cy="1238251"/>
        </a:xfrm>
        <a:prstGeom prst="roundRect">
          <a:avLst>
            <a:gd name="adj" fmla="val 26190"/>
          </a:avLst>
        </a:prstGeom>
        <a:noFill/>
        <a:ln w="19050">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24" name="Line 6">
          <a:extLst>
            <a:ext uri="{FF2B5EF4-FFF2-40B4-BE49-F238E27FC236}">
              <a16:creationId xmlns:a16="http://schemas.microsoft.com/office/drawing/2014/main" id="{00000000-0008-0000-0100-00000C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25" name="Line 7">
          <a:extLst>
            <a:ext uri="{FF2B5EF4-FFF2-40B4-BE49-F238E27FC236}">
              <a16:creationId xmlns:a16="http://schemas.microsoft.com/office/drawing/2014/main" id="{00000000-0008-0000-0100-00000D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26" name="Line 10">
          <a:extLst>
            <a:ext uri="{FF2B5EF4-FFF2-40B4-BE49-F238E27FC236}">
              <a16:creationId xmlns:a16="http://schemas.microsoft.com/office/drawing/2014/main" id="{00000000-0008-0000-0100-00000E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27" name="Line 11">
          <a:extLst>
            <a:ext uri="{FF2B5EF4-FFF2-40B4-BE49-F238E27FC236}">
              <a16:creationId xmlns:a16="http://schemas.microsoft.com/office/drawing/2014/main" id="{00000000-0008-0000-0100-00000F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28" name="Line 12">
          <a:extLst>
            <a:ext uri="{FF2B5EF4-FFF2-40B4-BE49-F238E27FC236}">
              <a16:creationId xmlns:a16="http://schemas.microsoft.com/office/drawing/2014/main" id="{00000000-0008-0000-0100-000010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29" name="Line 13">
          <a:extLst>
            <a:ext uri="{FF2B5EF4-FFF2-40B4-BE49-F238E27FC236}">
              <a16:creationId xmlns:a16="http://schemas.microsoft.com/office/drawing/2014/main" id="{00000000-0008-0000-0100-000011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30" name="Line 16">
          <a:extLst>
            <a:ext uri="{FF2B5EF4-FFF2-40B4-BE49-F238E27FC236}">
              <a16:creationId xmlns:a16="http://schemas.microsoft.com/office/drawing/2014/main" id="{00000000-0008-0000-0100-000012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31" name="Line 17">
          <a:extLst>
            <a:ext uri="{FF2B5EF4-FFF2-40B4-BE49-F238E27FC236}">
              <a16:creationId xmlns:a16="http://schemas.microsoft.com/office/drawing/2014/main" id="{00000000-0008-0000-0100-000013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32" name="Line 18">
          <a:extLst>
            <a:ext uri="{FF2B5EF4-FFF2-40B4-BE49-F238E27FC236}">
              <a16:creationId xmlns:a16="http://schemas.microsoft.com/office/drawing/2014/main" id="{00000000-0008-0000-0100-000014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33" name="Line 19">
          <a:extLst>
            <a:ext uri="{FF2B5EF4-FFF2-40B4-BE49-F238E27FC236}">
              <a16:creationId xmlns:a16="http://schemas.microsoft.com/office/drawing/2014/main" id="{00000000-0008-0000-0100-000015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34" name="Line 22">
          <a:extLst>
            <a:ext uri="{FF2B5EF4-FFF2-40B4-BE49-F238E27FC236}">
              <a16:creationId xmlns:a16="http://schemas.microsoft.com/office/drawing/2014/main" id="{00000000-0008-0000-0100-000016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35" name="Line 23">
          <a:extLst>
            <a:ext uri="{FF2B5EF4-FFF2-40B4-BE49-F238E27FC236}">
              <a16:creationId xmlns:a16="http://schemas.microsoft.com/office/drawing/2014/main" id="{00000000-0008-0000-0100-000017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36" name="Line 24">
          <a:extLst>
            <a:ext uri="{FF2B5EF4-FFF2-40B4-BE49-F238E27FC236}">
              <a16:creationId xmlns:a16="http://schemas.microsoft.com/office/drawing/2014/main" id="{00000000-0008-0000-0100-000018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37" name="Line 25">
          <a:extLst>
            <a:ext uri="{FF2B5EF4-FFF2-40B4-BE49-F238E27FC236}">
              <a16:creationId xmlns:a16="http://schemas.microsoft.com/office/drawing/2014/main" id="{00000000-0008-0000-0100-000019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38" name="Line 28">
          <a:extLst>
            <a:ext uri="{FF2B5EF4-FFF2-40B4-BE49-F238E27FC236}">
              <a16:creationId xmlns:a16="http://schemas.microsoft.com/office/drawing/2014/main" id="{00000000-0008-0000-0100-00001A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39" name="Line 29">
          <a:extLst>
            <a:ext uri="{FF2B5EF4-FFF2-40B4-BE49-F238E27FC236}">
              <a16:creationId xmlns:a16="http://schemas.microsoft.com/office/drawing/2014/main" id="{00000000-0008-0000-0100-00001B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40" name="Line 30">
          <a:extLst>
            <a:ext uri="{FF2B5EF4-FFF2-40B4-BE49-F238E27FC236}">
              <a16:creationId xmlns:a16="http://schemas.microsoft.com/office/drawing/2014/main" id="{00000000-0008-0000-0100-00001C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41" name="Line 31">
          <a:extLst>
            <a:ext uri="{FF2B5EF4-FFF2-40B4-BE49-F238E27FC236}">
              <a16:creationId xmlns:a16="http://schemas.microsoft.com/office/drawing/2014/main" id="{00000000-0008-0000-0100-00001D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42" name="Line 34">
          <a:extLst>
            <a:ext uri="{FF2B5EF4-FFF2-40B4-BE49-F238E27FC236}">
              <a16:creationId xmlns:a16="http://schemas.microsoft.com/office/drawing/2014/main" id="{00000000-0008-0000-0100-00001E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43" name="Line 35">
          <a:extLst>
            <a:ext uri="{FF2B5EF4-FFF2-40B4-BE49-F238E27FC236}">
              <a16:creationId xmlns:a16="http://schemas.microsoft.com/office/drawing/2014/main" id="{00000000-0008-0000-0100-00001F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44" name="Line 36">
          <a:extLst>
            <a:ext uri="{FF2B5EF4-FFF2-40B4-BE49-F238E27FC236}">
              <a16:creationId xmlns:a16="http://schemas.microsoft.com/office/drawing/2014/main" id="{00000000-0008-0000-0100-000020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45" name="Line 37">
          <a:extLst>
            <a:ext uri="{FF2B5EF4-FFF2-40B4-BE49-F238E27FC236}">
              <a16:creationId xmlns:a16="http://schemas.microsoft.com/office/drawing/2014/main" id="{00000000-0008-0000-0100-000021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46" name="Line 40">
          <a:extLst>
            <a:ext uri="{FF2B5EF4-FFF2-40B4-BE49-F238E27FC236}">
              <a16:creationId xmlns:a16="http://schemas.microsoft.com/office/drawing/2014/main" id="{00000000-0008-0000-0100-000022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47" name="Line 41">
          <a:extLst>
            <a:ext uri="{FF2B5EF4-FFF2-40B4-BE49-F238E27FC236}">
              <a16:creationId xmlns:a16="http://schemas.microsoft.com/office/drawing/2014/main" id="{00000000-0008-0000-0100-000023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48" name="Line 42">
          <a:extLst>
            <a:ext uri="{FF2B5EF4-FFF2-40B4-BE49-F238E27FC236}">
              <a16:creationId xmlns:a16="http://schemas.microsoft.com/office/drawing/2014/main" id="{00000000-0008-0000-0100-000024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49" name="Line 43">
          <a:extLst>
            <a:ext uri="{FF2B5EF4-FFF2-40B4-BE49-F238E27FC236}">
              <a16:creationId xmlns:a16="http://schemas.microsoft.com/office/drawing/2014/main" id="{00000000-0008-0000-0100-000025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50" name="Line 46">
          <a:extLst>
            <a:ext uri="{FF2B5EF4-FFF2-40B4-BE49-F238E27FC236}">
              <a16:creationId xmlns:a16="http://schemas.microsoft.com/office/drawing/2014/main" id="{00000000-0008-0000-0100-000026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51" name="Line 47">
          <a:extLst>
            <a:ext uri="{FF2B5EF4-FFF2-40B4-BE49-F238E27FC236}">
              <a16:creationId xmlns:a16="http://schemas.microsoft.com/office/drawing/2014/main" id="{00000000-0008-0000-0100-000027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52" name="Line 48">
          <a:extLst>
            <a:ext uri="{FF2B5EF4-FFF2-40B4-BE49-F238E27FC236}">
              <a16:creationId xmlns:a16="http://schemas.microsoft.com/office/drawing/2014/main" id="{00000000-0008-0000-0100-000028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53" name="Line 49">
          <a:extLst>
            <a:ext uri="{FF2B5EF4-FFF2-40B4-BE49-F238E27FC236}">
              <a16:creationId xmlns:a16="http://schemas.microsoft.com/office/drawing/2014/main" id="{00000000-0008-0000-0100-000029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54" name="Line 52">
          <a:extLst>
            <a:ext uri="{FF2B5EF4-FFF2-40B4-BE49-F238E27FC236}">
              <a16:creationId xmlns:a16="http://schemas.microsoft.com/office/drawing/2014/main" id="{00000000-0008-0000-0100-00002A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55" name="Line 53">
          <a:extLst>
            <a:ext uri="{FF2B5EF4-FFF2-40B4-BE49-F238E27FC236}">
              <a16:creationId xmlns:a16="http://schemas.microsoft.com/office/drawing/2014/main" id="{00000000-0008-0000-0100-00002B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56" name="Line 54">
          <a:extLst>
            <a:ext uri="{FF2B5EF4-FFF2-40B4-BE49-F238E27FC236}">
              <a16:creationId xmlns:a16="http://schemas.microsoft.com/office/drawing/2014/main" id="{00000000-0008-0000-0100-00002C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57" name="Line 55">
          <a:extLst>
            <a:ext uri="{FF2B5EF4-FFF2-40B4-BE49-F238E27FC236}">
              <a16:creationId xmlns:a16="http://schemas.microsoft.com/office/drawing/2014/main" id="{00000000-0008-0000-0100-00002D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58" name="Line 58">
          <a:extLst>
            <a:ext uri="{FF2B5EF4-FFF2-40B4-BE49-F238E27FC236}">
              <a16:creationId xmlns:a16="http://schemas.microsoft.com/office/drawing/2014/main" id="{00000000-0008-0000-0100-00002E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59" name="Line 59">
          <a:extLst>
            <a:ext uri="{FF2B5EF4-FFF2-40B4-BE49-F238E27FC236}">
              <a16:creationId xmlns:a16="http://schemas.microsoft.com/office/drawing/2014/main" id="{00000000-0008-0000-0100-00002F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60" name="Line 60">
          <a:extLst>
            <a:ext uri="{FF2B5EF4-FFF2-40B4-BE49-F238E27FC236}">
              <a16:creationId xmlns:a16="http://schemas.microsoft.com/office/drawing/2014/main" id="{00000000-0008-0000-0100-000030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61" name="Line 61">
          <a:extLst>
            <a:ext uri="{FF2B5EF4-FFF2-40B4-BE49-F238E27FC236}">
              <a16:creationId xmlns:a16="http://schemas.microsoft.com/office/drawing/2014/main" id="{00000000-0008-0000-0100-000031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62" name="Line 64">
          <a:extLst>
            <a:ext uri="{FF2B5EF4-FFF2-40B4-BE49-F238E27FC236}">
              <a16:creationId xmlns:a16="http://schemas.microsoft.com/office/drawing/2014/main" id="{00000000-0008-0000-0100-000032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63" name="Line 65">
          <a:extLst>
            <a:ext uri="{FF2B5EF4-FFF2-40B4-BE49-F238E27FC236}">
              <a16:creationId xmlns:a16="http://schemas.microsoft.com/office/drawing/2014/main" id="{00000000-0008-0000-0100-000033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64" name="Line 66">
          <a:extLst>
            <a:ext uri="{FF2B5EF4-FFF2-40B4-BE49-F238E27FC236}">
              <a16:creationId xmlns:a16="http://schemas.microsoft.com/office/drawing/2014/main" id="{00000000-0008-0000-0100-000034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65" name="Line 67">
          <a:extLst>
            <a:ext uri="{FF2B5EF4-FFF2-40B4-BE49-F238E27FC236}">
              <a16:creationId xmlns:a16="http://schemas.microsoft.com/office/drawing/2014/main" id="{00000000-0008-0000-0100-000035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66" name="Line 70">
          <a:extLst>
            <a:ext uri="{FF2B5EF4-FFF2-40B4-BE49-F238E27FC236}">
              <a16:creationId xmlns:a16="http://schemas.microsoft.com/office/drawing/2014/main" id="{00000000-0008-0000-0100-000036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67" name="Line 71">
          <a:extLst>
            <a:ext uri="{FF2B5EF4-FFF2-40B4-BE49-F238E27FC236}">
              <a16:creationId xmlns:a16="http://schemas.microsoft.com/office/drawing/2014/main" id="{00000000-0008-0000-0100-000037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68" name="Line 72">
          <a:extLst>
            <a:ext uri="{FF2B5EF4-FFF2-40B4-BE49-F238E27FC236}">
              <a16:creationId xmlns:a16="http://schemas.microsoft.com/office/drawing/2014/main" id="{00000000-0008-0000-0100-000038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69" name="Line 73">
          <a:extLst>
            <a:ext uri="{FF2B5EF4-FFF2-40B4-BE49-F238E27FC236}">
              <a16:creationId xmlns:a16="http://schemas.microsoft.com/office/drawing/2014/main" id="{00000000-0008-0000-0100-000039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70" name="Line 76">
          <a:extLst>
            <a:ext uri="{FF2B5EF4-FFF2-40B4-BE49-F238E27FC236}">
              <a16:creationId xmlns:a16="http://schemas.microsoft.com/office/drawing/2014/main" id="{00000000-0008-0000-0100-00003A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71" name="Line 77">
          <a:extLst>
            <a:ext uri="{FF2B5EF4-FFF2-40B4-BE49-F238E27FC236}">
              <a16:creationId xmlns:a16="http://schemas.microsoft.com/office/drawing/2014/main" id="{00000000-0008-0000-0100-00003B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72" name="Line 78">
          <a:extLst>
            <a:ext uri="{FF2B5EF4-FFF2-40B4-BE49-F238E27FC236}">
              <a16:creationId xmlns:a16="http://schemas.microsoft.com/office/drawing/2014/main" id="{00000000-0008-0000-0100-00003C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73" name="Line 79">
          <a:extLst>
            <a:ext uri="{FF2B5EF4-FFF2-40B4-BE49-F238E27FC236}">
              <a16:creationId xmlns:a16="http://schemas.microsoft.com/office/drawing/2014/main" id="{00000000-0008-0000-0100-00003D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74" name="Line 82">
          <a:extLst>
            <a:ext uri="{FF2B5EF4-FFF2-40B4-BE49-F238E27FC236}">
              <a16:creationId xmlns:a16="http://schemas.microsoft.com/office/drawing/2014/main" id="{00000000-0008-0000-0100-00003E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75" name="Line 83">
          <a:extLst>
            <a:ext uri="{FF2B5EF4-FFF2-40B4-BE49-F238E27FC236}">
              <a16:creationId xmlns:a16="http://schemas.microsoft.com/office/drawing/2014/main" id="{00000000-0008-0000-0100-00003F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76" name="Line 84">
          <a:extLst>
            <a:ext uri="{FF2B5EF4-FFF2-40B4-BE49-F238E27FC236}">
              <a16:creationId xmlns:a16="http://schemas.microsoft.com/office/drawing/2014/main" id="{00000000-0008-0000-0100-000040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77" name="Line 85">
          <a:extLst>
            <a:ext uri="{FF2B5EF4-FFF2-40B4-BE49-F238E27FC236}">
              <a16:creationId xmlns:a16="http://schemas.microsoft.com/office/drawing/2014/main" id="{00000000-0008-0000-0100-000041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78" name="Line 88">
          <a:extLst>
            <a:ext uri="{FF2B5EF4-FFF2-40B4-BE49-F238E27FC236}">
              <a16:creationId xmlns:a16="http://schemas.microsoft.com/office/drawing/2014/main" id="{00000000-0008-0000-0100-000042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79" name="Line 89">
          <a:extLst>
            <a:ext uri="{FF2B5EF4-FFF2-40B4-BE49-F238E27FC236}">
              <a16:creationId xmlns:a16="http://schemas.microsoft.com/office/drawing/2014/main" id="{00000000-0008-0000-0100-000043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80" name="Line 90">
          <a:extLst>
            <a:ext uri="{FF2B5EF4-FFF2-40B4-BE49-F238E27FC236}">
              <a16:creationId xmlns:a16="http://schemas.microsoft.com/office/drawing/2014/main" id="{00000000-0008-0000-0100-000044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81" name="Line 91">
          <a:extLst>
            <a:ext uri="{FF2B5EF4-FFF2-40B4-BE49-F238E27FC236}">
              <a16:creationId xmlns:a16="http://schemas.microsoft.com/office/drawing/2014/main" id="{00000000-0008-0000-0100-000045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82" name="Line 94">
          <a:extLst>
            <a:ext uri="{FF2B5EF4-FFF2-40B4-BE49-F238E27FC236}">
              <a16:creationId xmlns:a16="http://schemas.microsoft.com/office/drawing/2014/main" id="{00000000-0008-0000-0100-000046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83" name="Line 95">
          <a:extLst>
            <a:ext uri="{FF2B5EF4-FFF2-40B4-BE49-F238E27FC236}">
              <a16:creationId xmlns:a16="http://schemas.microsoft.com/office/drawing/2014/main" id="{00000000-0008-0000-0100-000047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84" name="Line 96">
          <a:extLst>
            <a:ext uri="{FF2B5EF4-FFF2-40B4-BE49-F238E27FC236}">
              <a16:creationId xmlns:a16="http://schemas.microsoft.com/office/drawing/2014/main" id="{00000000-0008-0000-0100-000048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85" name="Line 97">
          <a:extLst>
            <a:ext uri="{FF2B5EF4-FFF2-40B4-BE49-F238E27FC236}">
              <a16:creationId xmlns:a16="http://schemas.microsoft.com/office/drawing/2014/main" id="{00000000-0008-0000-0100-000049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86" name="Line 100">
          <a:extLst>
            <a:ext uri="{FF2B5EF4-FFF2-40B4-BE49-F238E27FC236}">
              <a16:creationId xmlns:a16="http://schemas.microsoft.com/office/drawing/2014/main" id="{00000000-0008-0000-0100-00004A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87" name="Line 101">
          <a:extLst>
            <a:ext uri="{FF2B5EF4-FFF2-40B4-BE49-F238E27FC236}">
              <a16:creationId xmlns:a16="http://schemas.microsoft.com/office/drawing/2014/main" id="{00000000-0008-0000-0100-00004B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88" name="Line 102">
          <a:extLst>
            <a:ext uri="{FF2B5EF4-FFF2-40B4-BE49-F238E27FC236}">
              <a16:creationId xmlns:a16="http://schemas.microsoft.com/office/drawing/2014/main" id="{00000000-0008-0000-0100-00004C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89" name="Line 103">
          <a:extLst>
            <a:ext uri="{FF2B5EF4-FFF2-40B4-BE49-F238E27FC236}">
              <a16:creationId xmlns:a16="http://schemas.microsoft.com/office/drawing/2014/main" id="{00000000-0008-0000-0100-00004D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90" name="Line 106">
          <a:extLst>
            <a:ext uri="{FF2B5EF4-FFF2-40B4-BE49-F238E27FC236}">
              <a16:creationId xmlns:a16="http://schemas.microsoft.com/office/drawing/2014/main" id="{00000000-0008-0000-0100-00004E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91" name="Line 107">
          <a:extLst>
            <a:ext uri="{FF2B5EF4-FFF2-40B4-BE49-F238E27FC236}">
              <a16:creationId xmlns:a16="http://schemas.microsoft.com/office/drawing/2014/main" id="{00000000-0008-0000-0100-00004F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92" name="Line 108">
          <a:extLst>
            <a:ext uri="{FF2B5EF4-FFF2-40B4-BE49-F238E27FC236}">
              <a16:creationId xmlns:a16="http://schemas.microsoft.com/office/drawing/2014/main" id="{00000000-0008-0000-0100-000050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93" name="Line 109">
          <a:extLst>
            <a:ext uri="{FF2B5EF4-FFF2-40B4-BE49-F238E27FC236}">
              <a16:creationId xmlns:a16="http://schemas.microsoft.com/office/drawing/2014/main" id="{00000000-0008-0000-0100-000051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94" name="Line 112">
          <a:extLst>
            <a:ext uri="{FF2B5EF4-FFF2-40B4-BE49-F238E27FC236}">
              <a16:creationId xmlns:a16="http://schemas.microsoft.com/office/drawing/2014/main" id="{00000000-0008-0000-0100-000052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95" name="Line 113">
          <a:extLst>
            <a:ext uri="{FF2B5EF4-FFF2-40B4-BE49-F238E27FC236}">
              <a16:creationId xmlns:a16="http://schemas.microsoft.com/office/drawing/2014/main" id="{00000000-0008-0000-0100-000053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96" name="Line 114">
          <a:extLst>
            <a:ext uri="{FF2B5EF4-FFF2-40B4-BE49-F238E27FC236}">
              <a16:creationId xmlns:a16="http://schemas.microsoft.com/office/drawing/2014/main" id="{00000000-0008-0000-0100-000054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97" name="Line 115">
          <a:extLst>
            <a:ext uri="{FF2B5EF4-FFF2-40B4-BE49-F238E27FC236}">
              <a16:creationId xmlns:a16="http://schemas.microsoft.com/office/drawing/2014/main" id="{00000000-0008-0000-0100-000055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598" name="Line 118">
          <a:extLst>
            <a:ext uri="{FF2B5EF4-FFF2-40B4-BE49-F238E27FC236}">
              <a16:creationId xmlns:a16="http://schemas.microsoft.com/office/drawing/2014/main" id="{00000000-0008-0000-0100-000056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599" name="Line 119">
          <a:extLst>
            <a:ext uri="{FF2B5EF4-FFF2-40B4-BE49-F238E27FC236}">
              <a16:creationId xmlns:a16="http://schemas.microsoft.com/office/drawing/2014/main" id="{00000000-0008-0000-0100-000057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00" name="Line 120">
          <a:extLst>
            <a:ext uri="{FF2B5EF4-FFF2-40B4-BE49-F238E27FC236}">
              <a16:creationId xmlns:a16="http://schemas.microsoft.com/office/drawing/2014/main" id="{00000000-0008-0000-0100-000058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01" name="Line 121">
          <a:extLst>
            <a:ext uri="{FF2B5EF4-FFF2-40B4-BE49-F238E27FC236}">
              <a16:creationId xmlns:a16="http://schemas.microsoft.com/office/drawing/2014/main" id="{00000000-0008-0000-0100-000059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02" name="Line 124">
          <a:extLst>
            <a:ext uri="{FF2B5EF4-FFF2-40B4-BE49-F238E27FC236}">
              <a16:creationId xmlns:a16="http://schemas.microsoft.com/office/drawing/2014/main" id="{00000000-0008-0000-0100-00005A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03" name="Line 125">
          <a:extLst>
            <a:ext uri="{FF2B5EF4-FFF2-40B4-BE49-F238E27FC236}">
              <a16:creationId xmlns:a16="http://schemas.microsoft.com/office/drawing/2014/main" id="{00000000-0008-0000-0100-00005B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04" name="Line 126">
          <a:extLst>
            <a:ext uri="{FF2B5EF4-FFF2-40B4-BE49-F238E27FC236}">
              <a16:creationId xmlns:a16="http://schemas.microsoft.com/office/drawing/2014/main" id="{00000000-0008-0000-0100-00005C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05" name="Line 127">
          <a:extLst>
            <a:ext uri="{FF2B5EF4-FFF2-40B4-BE49-F238E27FC236}">
              <a16:creationId xmlns:a16="http://schemas.microsoft.com/office/drawing/2014/main" id="{00000000-0008-0000-0100-00005D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06" name="Line 130">
          <a:extLst>
            <a:ext uri="{FF2B5EF4-FFF2-40B4-BE49-F238E27FC236}">
              <a16:creationId xmlns:a16="http://schemas.microsoft.com/office/drawing/2014/main" id="{00000000-0008-0000-0100-00005E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07" name="Line 131">
          <a:extLst>
            <a:ext uri="{FF2B5EF4-FFF2-40B4-BE49-F238E27FC236}">
              <a16:creationId xmlns:a16="http://schemas.microsoft.com/office/drawing/2014/main" id="{00000000-0008-0000-0100-00005F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08" name="Line 132">
          <a:extLst>
            <a:ext uri="{FF2B5EF4-FFF2-40B4-BE49-F238E27FC236}">
              <a16:creationId xmlns:a16="http://schemas.microsoft.com/office/drawing/2014/main" id="{00000000-0008-0000-0100-000060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09" name="Line 133">
          <a:extLst>
            <a:ext uri="{FF2B5EF4-FFF2-40B4-BE49-F238E27FC236}">
              <a16:creationId xmlns:a16="http://schemas.microsoft.com/office/drawing/2014/main" id="{00000000-0008-0000-0100-000061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10" name="Line 136">
          <a:extLst>
            <a:ext uri="{FF2B5EF4-FFF2-40B4-BE49-F238E27FC236}">
              <a16:creationId xmlns:a16="http://schemas.microsoft.com/office/drawing/2014/main" id="{00000000-0008-0000-0100-000062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11" name="Line 137">
          <a:extLst>
            <a:ext uri="{FF2B5EF4-FFF2-40B4-BE49-F238E27FC236}">
              <a16:creationId xmlns:a16="http://schemas.microsoft.com/office/drawing/2014/main" id="{00000000-0008-0000-0100-000063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12" name="Line 138">
          <a:extLst>
            <a:ext uri="{FF2B5EF4-FFF2-40B4-BE49-F238E27FC236}">
              <a16:creationId xmlns:a16="http://schemas.microsoft.com/office/drawing/2014/main" id="{00000000-0008-0000-0100-000064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13" name="Line 139">
          <a:extLst>
            <a:ext uri="{FF2B5EF4-FFF2-40B4-BE49-F238E27FC236}">
              <a16:creationId xmlns:a16="http://schemas.microsoft.com/office/drawing/2014/main" id="{00000000-0008-0000-0100-000065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14" name="Line 142">
          <a:extLst>
            <a:ext uri="{FF2B5EF4-FFF2-40B4-BE49-F238E27FC236}">
              <a16:creationId xmlns:a16="http://schemas.microsoft.com/office/drawing/2014/main" id="{00000000-0008-0000-0100-000066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15" name="Line 143">
          <a:extLst>
            <a:ext uri="{FF2B5EF4-FFF2-40B4-BE49-F238E27FC236}">
              <a16:creationId xmlns:a16="http://schemas.microsoft.com/office/drawing/2014/main" id="{00000000-0008-0000-0100-000067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16" name="Line 144">
          <a:extLst>
            <a:ext uri="{FF2B5EF4-FFF2-40B4-BE49-F238E27FC236}">
              <a16:creationId xmlns:a16="http://schemas.microsoft.com/office/drawing/2014/main" id="{00000000-0008-0000-0100-000068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17" name="Line 145">
          <a:extLst>
            <a:ext uri="{FF2B5EF4-FFF2-40B4-BE49-F238E27FC236}">
              <a16:creationId xmlns:a16="http://schemas.microsoft.com/office/drawing/2014/main" id="{00000000-0008-0000-0100-000069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18" name="Line 148">
          <a:extLst>
            <a:ext uri="{FF2B5EF4-FFF2-40B4-BE49-F238E27FC236}">
              <a16:creationId xmlns:a16="http://schemas.microsoft.com/office/drawing/2014/main" id="{00000000-0008-0000-0100-00006A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19" name="Line 149">
          <a:extLst>
            <a:ext uri="{FF2B5EF4-FFF2-40B4-BE49-F238E27FC236}">
              <a16:creationId xmlns:a16="http://schemas.microsoft.com/office/drawing/2014/main" id="{00000000-0008-0000-0100-00006B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20" name="Line 150">
          <a:extLst>
            <a:ext uri="{FF2B5EF4-FFF2-40B4-BE49-F238E27FC236}">
              <a16:creationId xmlns:a16="http://schemas.microsoft.com/office/drawing/2014/main" id="{00000000-0008-0000-0100-00006C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21" name="Line 151">
          <a:extLst>
            <a:ext uri="{FF2B5EF4-FFF2-40B4-BE49-F238E27FC236}">
              <a16:creationId xmlns:a16="http://schemas.microsoft.com/office/drawing/2014/main" id="{00000000-0008-0000-0100-00006D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22" name="Line 154">
          <a:extLst>
            <a:ext uri="{FF2B5EF4-FFF2-40B4-BE49-F238E27FC236}">
              <a16:creationId xmlns:a16="http://schemas.microsoft.com/office/drawing/2014/main" id="{00000000-0008-0000-0100-00006E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23" name="Line 155">
          <a:extLst>
            <a:ext uri="{FF2B5EF4-FFF2-40B4-BE49-F238E27FC236}">
              <a16:creationId xmlns:a16="http://schemas.microsoft.com/office/drawing/2014/main" id="{00000000-0008-0000-0100-00006F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24" name="Line 156">
          <a:extLst>
            <a:ext uri="{FF2B5EF4-FFF2-40B4-BE49-F238E27FC236}">
              <a16:creationId xmlns:a16="http://schemas.microsoft.com/office/drawing/2014/main" id="{00000000-0008-0000-0100-000070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25" name="Line 157">
          <a:extLst>
            <a:ext uri="{FF2B5EF4-FFF2-40B4-BE49-F238E27FC236}">
              <a16:creationId xmlns:a16="http://schemas.microsoft.com/office/drawing/2014/main" id="{00000000-0008-0000-0100-000071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26" name="Line 160">
          <a:extLst>
            <a:ext uri="{FF2B5EF4-FFF2-40B4-BE49-F238E27FC236}">
              <a16:creationId xmlns:a16="http://schemas.microsoft.com/office/drawing/2014/main" id="{00000000-0008-0000-0100-000072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27" name="Line 161">
          <a:extLst>
            <a:ext uri="{FF2B5EF4-FFF2-40B4-BE49-F238E27FC236}">
              <a16:creationId xmlns:a16="http://schemas.microsoft.com/office/drawing/2014/main" id="{00000000-0008-0000-0100-000073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28" name="Line 162">
          <a:extLst>
            <a:ext uri="{FF2B5EF4-FFF2-40B4-BE49-F238E27FC236}">
              <a16:creationId xmlns:a16="http://schemas.microsoft.com/office/drawing/2014/main" id="{00000000-0008-0000-0100-000074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29" name="Line 163">
          <a:extLst>
            <a:ext uri="{FF2B5EF4-FFF2-40B4-BE49-F238E27FC236}">
              <a16:creationId xmlns:a16="http://schemas.microsoft.com/office/drawing/2014/main" id="{00000000-0008-0000-0100-000075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30" name="Line 166">
          <a:extLst>
            <a:ext uri="{FF2B5EF4-FFF2-40B4-BE49-F238E27FC236}">
              <a16:creationId xmlns:a16="http://schemas.microsoft.com/office/drawing/2014/main" id="{00000000-0008-0000-0100-000076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31" name="Line 167">
          <a:extLst>
            <a:ext uri="{FF2B5EF4-FFF2-40B4-BE49-F238E27FC236}">
              <a16:creationId xmlns:a16="http://schemas.microsoft.com/office/drawing/2014/main" id="{00000000-0008-0000-0100-000077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32" name="Line 168">
          <a:extLst>
            <a:ext uri="{FF2B5EF4-FFF2-40B4-BE49-F238E27FC236}">
              <a16:creationId xmlns:a16="http://schemas.microsoft.com/office/drawing/2014/main" id="{00000000-0008-0000-0100-000078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33" name="Line 169">
          <a:extLst>
            <a:ext uri="{FF2B5EF4-FFF2-40B4-BE49-F238E27FC236}">
              <a16:creationId xmlns:a16="http://schemas.microsoft.com/office/drawing/2014/main" id="{00000000-0008-0000-0100-000079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34" name="Line 172">
          <a:extLst>
            <a:ext uri="{FF2B5EF4-FFF2-40B4-BE49-F238E27FC236}">
              <a16:creationId xmlns:a16="http://schemas.microsoft.com/office/drawing/2014/main" id="{00000000-0008-0000-0100-00007A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35" name="Line 173">
          <a:extLst>
            <a:ext uri="{FF2B5EF4-FFF2-40B4-BE49-F238E27FC236}">
              <a16:creationId xmlns:a16="http://schemas.microsoft.com/office/drawing/2014/main" id="{00000000-0008-0000-0100-00007B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36" name="Line 174">
          <a:extLst>
            <a:ext uri="{FF2B5EF4-FFF2-40B4-BE49-F238E27FC236}">
              <a16:creationId xmlns:a16="http://schemas.microsoft.com/office/drawing/2014/main" id="{00000000-0008-0000-0100-00007C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37" name="Line 175">
          <a:extLst>
            <a:ext uri="{FF2B5EF4-FFF2-40B4-BE49-F238E27FC236}">
              <a16:creationId xmlns:a16="http://schemas.microsoft.com/office/drawing/2014/main" id="{00000000-0008-0000-0100-00007D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38" name="Line 178">
          <a:extLst>
            <a:ext uri="{FF2B5EF4-FFF2-40B4-BE49-F238E27FC236}">
              <a16:creationId xmlns:a16="http://schemas.microsoft.com/office/drawing/2014/main" id="{00000000-0008-0000-0100-00007E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39" name="Line 179">
          <a:extLst>
            <a:ext uri="{FF2B5EF4-FFF2-40B4-BE49-F238E27FC236}">
              <a16:creationId xmlns:a16="http://schemas.microsoft.com/office/drawing/2014/main" id="{00000000-0008-0000-0100-00007F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40" name="Line 180">
          <a:extLst>
            <a:ext uri="{FF2B5EF4-FFF2-40B4-BE49-F238E27FC236}">
              <a16:creationId xmlns:a16="http://schemas.microsoft.com/office/drawing/2014/main" id="{00000000-0008-0000-0100-000080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41" name="Line 181">
          <a:extLst>
            <a:ext uri="{FF2B5EF4-FFF2-40B4-BE49-F238E27FC236}">
              <a16:creationId xmlns:a16="http://schemas.microsoft.com/office/drawing/2014/main" id="{00000000-0008-0000-0100-000081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42" name="Line 184">
          <a:extLst>
            <a:ext uri="{FF2B5EF4-FFF2-40B4-BE49-F238E27FC236}">
              <a16:creationId xmlns:a16="http://schemas.microsoft.com/office/drawing/2014/main" id="{00000000-0008-0000-0100-000082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43" name="Line 185">
          <a:extLst>
            <a:ext uri="{FF2B5EF4-FFF2-40B4-BE49-F238E27FC236}">
              <a16:creationId xmlns:a16="http://schemas.microsoft.com/office/drawing/2014/main" id="{00000000-0008-0000-0100-000083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44" name="Line 186">
          <a:extLst>
            <a:ext uri="{FF2B5EF4-FFF2-40B4-BE49-F238E27FC236}">
              <a16:creationId xmlns:a16="http://schemas.microsoft.com/office/drawing/2014/main" id="{00000000-0008-0000-0100-000084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45" name="Line 187">
          <a:extLst>
            <a:ext uri="{FF2B5EF4-FFF2-40B4-BE49-F238E27FC236}">
              <a16:creationId xmlns:a16="http://schemas.microsoft.com/office/drawing/2014/main" id="{00000000-0008-0000-0100-000085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46" name="Line 190">
          <a:extLst>
            <a:ext uri="{FF2B5EF4-FFF2-40B4-BE49-F238E27FC236}">
              <a16:creationId xmlns:a16="http://schemas.microsoft.com/office/drawing/2014/main" id="{00000000-0008-0000-0100-000086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47" name="Line 191">
          <a:extLst>
            <a:ext uri="{FF2B5EF4-FFF2-40B4-BE49-F238E27FC236}">
              <a16:creationId xmlns:a16="http://schemas.microsoft.com/office/drawing/2014/main" id="{00000000-0008-0000-0100-000087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48" name="Line 192">
          <a:extLst>
            <a:ext uri="{FF2B5EF4-FFF2-40B4-BE49-F238E27FC236}">
              <a16:creationId xmlns:a16="http://schemas.microsoft.com/office/drawing/2014/main" id="{00000000-0008-0000-0100-000088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49" name="Line 193">
          <a:extLst>
            <a:ext uri="{FF2B5EF4-FFF2-40B4-BE49-F238E27FC236}">
              <a16:creationId xmlns:a16="http://schemas.microsoft.com/office/drawing/2014/main" id="{00000000-0008-0000-0100-000089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50" name="Line 196">
          <a:extLst>
            <a:ext uri="{FF2B5EF4-FFF2-40B4-BE49-F238E27FC236}">
              <a16:creationId xmlns:a16="http://schemas.microsoft.com/office/drawing/2014/main" id="{00000000-0008-0000-0100-00008A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51" name="Line 197">
          <a:extLst>
            <a:ext uri="{FF2B5EF4-FFF2-40B4-BE49-F238E27FC236}">
              <a16:creationId xmlns:a16="http://schemas.microsoft.com/office/drawing/2014/main" id="{00000000-0008-0000-0100-00008B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52" name="Line 198">
          <a:extLst>
            <a:ext uri="{FF2B5EF4-FFF2-40B4-BE49-F238E27FC236}">
              <a16:creationId xmlns:a16="http://schemas.microsoft.com/office/drawing/2014/main" id="{00000000-0008-0000-0100-00008C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53" name="Line 199">
          <a:extLst>
            <a:ext uri="{FF2B5EF4-FFF2-40B4-BE49-F238E27FC236}">
              <a16:creationId xmlns:a16="http://schemas.microsoft.com/office/drawing/2014/main" id="{00000000-0008-0000-0100-00008D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54" name="Line 202">
          <a:extLst>
            <a:ext uri="{FF2B5EF4-FFF2-40B4-BE49-F238E27FC236}">
              <a16:creationId xmlns:a16="http://schemas.microsoft.com/office/drawing/2014/main" id="{00000000-0008-0000-0100-00008E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55" name="Line 203">
          <a:extLst>
            <a:ext uri="{FF2B5EF4-FFF2-40B4-BE49-F238E27FC236}">
              <a16:creationId xmlns:a16="http://schemas.microsoft.com/office/drawing/2014/main" id="{00000000-0008-0000-0100-00008F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56" name="Line 204">
          <a:extLst>
            <a:ext uri="{FF2B5EF4-FFF2-40B4-BE49-F238E27FC236}">
              <a16:creationId xmlns:a16="http://schemas.microsoft.com/office/drawing/2014/main" id="{00000000-0008-0000-0100-000090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57" name="Line 205">
          <a:extLst>
            <a:ext uri="{FF2B5EF4-FFF2-40B4-BE49-F238E27FC236}">
              <a16:creationId xmlns:a16="http://schemas.microsoft.com/office/drawing/2014/main" id="{00000000-0008-0000-0100-000091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58" name="Line 208">
          <a:extLst>
            <a:ext uri="{FF2B5EF4-FFF2-40B4-BE49-F238E27FC236}">
              <a16:creationId xmlns:a16="http://schemas.microsoft.com/office/drawing/2014/main" id="{00000000-0008-0000-0100-000092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59" name="Line 209">
          <a:extLst>
            <a:ext uri="{FF2B5EF4-FFF2-40B4-BE49-F238E27FC236}">
              <a16:creationId xmlns:a16="http://schemas.microsoft.com/office/drawing/2014/main" id="{00000000-0008-0000-0100-000093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60" name="Line 210">
          <a:extLst>
            <a:ext uri="{FF2B5EF4-FFF2-40B4-BE49-F238E27FC236}">
              <a16:creationId xmlns:a16="http://schemas.microsoft.com/office/drawing/2014/main" id="{00000000-0008-0000-0100-000094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61" name="Line 211">
          <a:extLst>
            <a:ext uri="{FF2B5EF4-FFF2-40B4-BE49-F238E27FC236}">
              <a16:creationId xmlns:a16="http://schemas.microsoft.com/office/drawing/2014/main" id="{00000000-0008-0000-0100-000095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62" name="Line 214">
          <a:extLst>
            <a:ext uri="{FF2B5EF4-FFF2-40B4-BE49-F238E27FC236}">
              <a16:creationId xmlns:a16="http://schemas.microsoft.com/office/drawing/2014/main" id="{00000000-0008-0000-0100-000096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63" name="Line 215">
          <a:extLst>
            <a:ext uri="{FF2B5EF4-FFF2-40B4-BE49-F238E27FC236}">
              <a16:creationId xmlns:a16="http://schemas.microsoft.com/office/drawing/2014/main" id="{00000000-0008-0000-0100-000097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64" name="Line 216">
          <a:extLst>
            <a:ext uri="{FF2B5EF4-FFF2-40B4-BE49-F238E27FC236}">
              <a16:creationId xmlns:a16="http://schemas.microsoft.com/office/drawing/2014/main" id="{00000000-0008-0000-0100-000098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65" name="Line 217">
          <a:extLst>
            <a:ext uri="{FF2B5EF4-FFF2-40B4-BE49-F238E27FC236}">
              <a16:creationId xmlns:a16="http://schemas.microsoft.com/office/drawing/2014/main" id="{00000000-0008-0000-0100-000099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66" name="Line 220">
          <a:extLst>
            <a:ext uri="{FF2B5EF4-FFF2-40B4-BE49-F238E27FC236}">
              <a16:creationId xmlns:a16="http://schemas.microsoft.com/office/drawing/2014/main" id="{00000000-0008-0000-0100-00009A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67" name="Line 221">
          <a:extLst>
            <a:ext uri="{FF2B5EF4-FFF2-40B4-BE49-F238E27FC236}">
              <a16:creationId xmlns:a16="http://schemas.microsoft.com/office/drawing/2014/main" id="{00000000-0008-0000-0100-00009B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68" name="Line 222">
          <a:extLst>
            <a:ext uri="{FF2B5EF4-FFF2-40B4-BE49-F238E27FC236}">
              <a16:creationId xmlns:a16="http://schemas.microsoft.com/office/drawing/2014/main" id="{00000000-0008-0000-0100-00009C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69" name="Line 224">
          <a:extLst>
            <a:ext uri="{FF2B5EF4-FFF2-40B4-BE49-F238E27FC236}">
              <a16:creationId xmlns:a16="http://schemas.microsoft.com/office/drawing/2014/main" id="{00000000-0008-0000-0100-00009D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70" name="Line 225">
          <a:extLst>
            <a:ext uri="{FF2B5EF4-FFF2-40B4-BE49-F238E27FC236}">
              <a16:creationId xmlns:a16="http://schemas.microsoft.com/office/drawing/2014/main" id="{00000000-0008-0000-0100-00009E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71" name="Line 6">
          <a:extLst>
            <a:ext uri="{FF2B5EF4-FFF2-40B4-BE49-F238E27FC236}">
              <a16:creationId xmlns:a16="http://schemas.microsoft.com/office/drawing/2014/main" id="{00000000-0008-0000-0100-00009F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72" name="Line 7">
          <a:extLst>
            <a:ext uri="{FF2B5EF4-FFF2-40B4-BE49-F238E27FC236}">
              <a16:creationId xmlns:a16="http://schemas.microsoft.com/office/drawing/2014/main" id="{00000000-0008-0000-0100-0000A0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73" name="Line 10">
          <a:extLst>
            <a:ext uri="{FF2B5EF4-FFF2-40B4-BE49-F238E27FC236}">
              <a16:creationId xmlns:a16="http://schemas.microsoft.com/office/drawing/2014/main" id="{00000000-0008-0000-0100-0000A1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74" name="Line 11">
          <a:extLst>
            <a:ext uri="{FF2B5EF4-FFF2-40B4-BE49-F238E27FC236}">
              <a16:creationId xmlns:a16="http://schemas.microsoft.com/office/drawing/2014/main" id="{00000000-0008-0000-0100-0000A2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75" name="Line 12">
          <a:extLst>
            <a:ext uri="{FF2B5EF4-FFF2-40B4-BE49-F238E27FC236}">
              <a16:creationId xmlns:a16="http://schemas.microsoft.com/office/drawing/2014/main" id="{00000000-0008-0000-0100-0000A3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76" name="Line 13">
          <a:extLst>
            <a:ext uri="{FF2B5EF4-FFF2-40B4-BE49-F238E27FC236}">
              <a16:creationId xmlns:a16="http://schemas.microsoft.com/office/drawing/2014/main" id="{00000000-0008-0000-0100-0000A4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77" name="Line 16">
          <a:extLst>
            <a:ext uri="{FF2B5EF4-FFF2-40B4-BE49-F238E27FC236}">
              <a16:creationId xmlns:a16="http://schemas.microsoft.com/office/drawing/2014/main" id="{00000000-0008-0000-0100-0000A5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78" name="Line 17">
          <a:extLst>
            <a:ext uri="{FF2B5EF4-FFF2-40B4-BE49-F238E27FC236}">
              <a16:creationId xmlns:a16="http://schemas.microsoft.com/office/drawing/2014/main" id="{00000000-0008-0000-0100-0000A6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79" name="Line 18">
          <a:extLst>
            <a:ext uri="{FF2B5EF4-FFF2-40B4-BE49-F238E27FC236}">
              <a16:creationId xmlns:a16="http://schemas.microsoft.com/office/drawing/2014/main" id="{00000000-0008-0000-0100-0000A7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80" name="Line 19">
          <a:extLst>
            <a:ext uri="{FF2B5EF4-FFF2-40B4-BE49-F238E27FC236}">
              <a16:creationId xmlns:a16="http://schemas.microsoft.com/office/drawing/2014/main" id="{00000000-0008-0000-0100-0000A8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81" name="Line 22">
          <a:extLst>
            <a:ext uri="{FF2B5EF4-FFF2-40B4-BE49-F238E27FC236}">
              <a16:creationId xmlns:a16="http://schemas.microsoft.com/office/drawing/2014/main" id="{00000000-0008-0000-0100-0000A9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82" name="Line 23">
          <a:extLst>
            <a:ext uri="{FF2B5EF4-FFF2-40B4-BE49-F238E27FC236}">
              <a16:creationId xmlns:a16="http://schemas.microsoft.com/office/drawing/2014/main" id="{00000000-0008-0000-0100-0000AA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83" name="Line 24">
          <a:extLst>
            <a:ext uri="{FF2B5EF4-FFF2-40B4-BE49-F238E27FC236}">
              <a16:creationId xmlns:a16="http://schemas.microsoft.com/office/drawing/2014/main" id="{00000000-0008-0000-0100-0000AB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84" name="Line 25">
          <a:extLst>
            <a:ext uri="{FF2B5EF4-FFF2-40B4-BE49-F238E27FC236}">
              <a16:creationId xmlns:a16="http://schemas.microsoft.com/office/drawing/2014/main" id="{00000000-0008-0000-0100-0000AC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85" name="Line 28">
          <a:extLst>
            <a:ext uri="{FF2B5EF4-FFF2-40B4-BE49-F238E27FC236}">
              <a16:creationId xmlns:a16="http://schemas.microsoft.com/office/drawing/2014/main" id="{00000000-0008-0000-0100-0000AD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86" name="Line 29">
          <a:extLst>
            <a:ext uri="{FF2B5EF4-FFF2-40B4-BE49-F238E27FC236}">
              <a16:creationId xmlns:a16="http://schemas.microsoft.com/office/drawing/2014/main" id="{00000000-0008-0000-0100-0000AE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87" name="Line 30">
          <a:extLst>
            <a:ext uri="{FF2B5EF4-FFF2-40B4-BE49-F238E27FC236}">
              <a16:creationId xmlns:a16="http://schemas.microsoft.com/office/drawing/2014/main" id="{00000000-0008-0000-0100-0000AF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88" name="Line 31">
          <a:extLst>
            <a:ext uri="{FF2B5EF4-FFF2-40B4-BE49-F238E27FC236}">
              <a16:creationId xmlns:a16="http://schemas.microsoft.com/office/drawing/2014/main" id="{00000000-0008-0000-0100-0000B0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89" name="Line 34">
          <a:extLst>
            <a:ext uri="{FF2B5EF4-FFF2-40B4-BE49-F238E27FC236}">
              <a16:creationId xmlns:a16="http://schemas.microsoft.com/office/drawing/2014/main" id="{00000000-0008-0000-0100-0000B1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90" name="Line 35">
          <a:extLst>
            <a:ext uri="{FF2B5EF4-FFF2-40B4-BE49-F238E27FC236}">
              <a16:creationId xmlns:a16="http://schemas.microsoft.com/office/drawing/2014/main" id="{00000000-0008-0000-0100-0000B2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91" name="Line 36">
          <a:extLst>
            <a:ext uri="{FF2B5EF4-FFF2-40B4-BE49-F238E27FC236}">
              <a16:creationId xmlns:a16="http://schemas.microsoft.com/office/drawing/2014/main" id="{00000000-0008-0000-0100-0000B3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92" name="Line 37">
          <a:extLst>
            <a:ext uri="{FF2B5EF4-FFF2-40B4-BE49-F238E27FC236}">
              <a16:creationId xmlns:a16="http://schemas.microsoft.com/office/drawing/2014/main" id="{00000000-0008-0000-0100-0000B4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93" name="Line 40">
          <a:extLst>
            <a:ext uri="{FF2B5EF4-FFF2-40B4-BE49-F238E27FC236}">
              <a16:creationId xmlns:a16="http://schemas.microsoft.com/office/drawing/2014/main" id="{00000000-0008-0000-0100-0000B5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94" name="Line 41">
          <a:extLst>
            <a:ext uri="{FF2B5EF4-FFF2-40B4-BE49-F238E27FC236}">
              <a16:creationId xmlns:a16="http://schemas.microsoft.com/office/drawing/2014/main" id="{00000000-0008-0000-0100-0000B6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95" name="Line 42">
          <a:extLst>
            <a:ext uri="{FF2B5EF4-FFF2-40B4-BE49-F238E27FC236}">
              <a16:creationId xmlns:a16="http://schemas.microsoft.com/office/drawing/2014/main" id="{00000000-0008-0000-0100-0000B7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96" name="Line 43">
          <a:extLst>
            <a:ext uri="{FF2B5EF4-FFF2-40B4-BE49-F238E27FC236}">
              <a16:creationId xmlns:a16="http://schemas.microsoft.com/office/drawing/2014/main" id="{00000000-0008-0000-0100-0000B8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97" name="Line 46">
          <a:extLst>
            <a:ext uri="{FF2B5EF4-FFF2-40B4-BE49-F238E27FC236}">
              <a16:creationId xmlns:a16="http://schemas.microsoft.com/office/drawing/2014/main" id="{00000000-0008-0000-0100-0000B9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698" name="Line 47">
          <a:extLst>
            <a:ext uri="{FF2B5EF4-FFF2-40B4-BE49-F238E27FC236}">
              <a16:creationId xmlns:a16="http://schemas.microsoft.com/office/drawing/2014/main" id="{00000000-0008-0000-0100-0000BA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699" name="Line 48">
          <a:extLst>
            <a:ext uri="{FF2B5EF4-FFF2-40B4-BE49-F238E27FC236}">
              <a16:creationId xmlns:a16="http://schemas.microsoft.com/office/drawing/2014/main" id="{00000000-0008-0000-0100-0000BB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00" name="Line 49">
          <a:extLst>
            <a:ext uri="{FF2B5EF4-FFF2-40B4-BE49-F238E27FC236}">
              <a16:creationId xmlns:a16="http://schemas.microsoft.com/office/drawing/2014/main" id="{00000000-0008-0000-0100-0000BC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01" name="Line 52">
          <a:extLst>
            <a:ext uri="{FF2B5EF4-FFF2-40B4-BE49-F238E27FC236}">
              <a16:creationId xmlns:a16="http://schemas.microsoft.com/office/drawing/2014/main" id="{00000000-0008-0000-0100-0000BD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02" name="Line 53">
          <a:extLst>
            <a:ext uri="{FF2B5EF4-FFF2-40B4-BE49-F238E27FC236}">
              <a16:creationId xmlns:a16="http://schemas.microsoft.com/office/drawing/2014/main" id="{00000000-0008-0000-0100-0000BE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03" name="Line 54">
          <a:extLst>
            <a:ext uri="{FF2B5EF4-FFF2-40B4-BE49-F238E27FC236}">
              <a16:creationId xmlns:a16="http://schemas.microsoft.com/office/drawing/2014/main" id="{00000000-0008-0000-0100-0000BF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04" name="Line 55">
          <a:extLst>
            <a:ext uri="{FF2B5EF4-FFF2-40B4-BE49-F238E27FC236}">
              <a16:creationId xmlns:a16="http://schemas.microsoft.com/office/drawing/2014/main" id="{00000000-0008-0000-0100-0000C0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05" name="Line 58">
          <a:extLst>
            <a:ext uri="{FF2B5EF4-FFF2-40B4-BE49-F238E27FC236}">
              <a16:creationId xmlns:a16="http://schemas.microsoft.com/office/drawing/2014/main" id="{00000000-0008-0000-0100-0000C1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06" name="Line 59">
          <a:extLst>
            <a:ext uri="{FF2B5EF4-FFF2-40B4-BE49-F238E27FC236}">
              <a16:creationId xmlns:a16="http://schemas.microsoft.com/office/drawing/2014/main" id="{00000000-0008-0000-0100-0000C2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07" name="Line 60">
          <a:extLst>
            <a:ext uri="{FF2B5EF4-FFF2-40B4-BE49-F238E27FC236}">
              <a16:creationId xmlns:a16="http://schemas.microsoft.com/office/drawing/2014/main" id="{00000000-0008-0000-0100-0000C3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08" name="Line 61">
          <a:extLst>
            <a:ext uri="{FF2B5EF4-FFF2-40B4-BE49-F238E27FC236}">
              <a16:creationId xmlns:a16="http://schemas.microsoft.com/office/drawing/2014/main" id="{00000000-0008-0000-0100-0000C4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09" name="Line 64">
          <a:extLst>
            <a:ext uri="{FF2B5EF4-FFF2-40B4-BE49-F238E27FC236}">
              <a16:creationId xmlns:a16="http://schemas.microsoft.com/office/drawing/2014/main" id="{00000000-0008-0000-0100-0000C5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10" name="Line 65">
          <a:extLst>
            <a:ext uri="{FF2B5EF4-FFF2-40B4-BE49-F238E27FC236}">
              <a16:creationId xmlns:a16="http://schemas.microsoft.com/office/drawing/2014/main" id="{00000000-0008-0000-0100-0000C6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11" name="Line 66">
          <a:extLst>
            <a:ext uri="{FF2B5EF4-FFF2-40B4-BE49-F238E27FC236}">
              <a16:creationId xmlns:a16="http://schemas.microsoft.com/office/drawing/2014/main" id="{00000000-0008-0000-0100-0000C7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12" name="Line 67">
          <a:extLst>
            <a:ext uri="{FF2B5EF4-FFF2-40B4-BE49-F238E27FC236}">
              <a16:creationId xmlns:a16="http://schemas.microsoft.com/office/drawing/2014/main" id="{00000000-0008-0000-0100-0000C8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13" name="Line 70">
          <a:extLst>
            <a:ext uri="{FF2B5EF4-FFF2-40B4-BE49-F238E27FC236}">
              <a16:creationId xmlns:a16="http://schemas.microsoft.com/office/drawing/2014/main" id="{00000000-0008-0000-0100-0000C9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14" name="Line 71">
          <a:extLst>
            <a:ext uri="{FF2B5EF4-FFF2-40B4-BE49-F238E27FC236}">
              <a16:creationId xmlns:a16="http://schemas.microsoft.com/office/drawing/2014/main" id="{00000000-0008-0000-0100-0000CA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15" name="Line 72">
          <a:extLst>
            <a:ext uri="{FF2B5EF4-FFF2-40B4-BE49-F238E27FC236}">
              <a16:creationId xmlns:a16="http://schemas.microsoft.com/office/drawing/2014/main" id="{00000000-0008-0000-0100-0000CB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16" name="Line 73">
          <a:extLst>
            <a:ext uri="{FF2B5EF4-FFF2-40B4-BE49-F238E27FC236}">
              <a16:creationId xmlns:a16="http://schemas.microsoft.com/office/drawing/2014/main" id="{00000000-0008-0000-0100-0000CC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17" name="Line 76">
          <a:extLst>
            <a:ext uri="{FF2B5EF4-FFF2-40B4-BE49-F238E27FC236}">
              <a16:creationId xmlns:a16="http://schemas.microsoft.com/office/drawing/2014/main" id="{00000000-0008-0000-0100-0000CD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18" name="Line 77">
          <a:extLst>
            <a:ext uri="{FF2B5EF4-FFF2-40B4-BE49-F238E27FC236}">
              <a16:creationId xmlns:a16="http://schemas.microsoft.com/office/drawing/2014/main" id="{00000000-0008-0000-0100-0000CE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19" name="Line 78">
          <a:extLst>
            <a:ext uri="{FF2B5EF4-FFF2-40B4-BE49-F238E27FC236}">
              <a16:creationId xmlns:a16="http://schemas.microsoft.com/office/drawing/2014/main" id="{00000000-0008-0000-0100-0000CF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20" name="Line 79">
          <a:extLst>
            <a:ext uri="{FF2B5EF4-FFF2-40B4-BE49-F238E27FC236}">
              <a16:creationId xmlns:a16="http://schemas.microsoft.com/office/drawing/2014/main" id="{00000000-0008-0000-0100-0000D0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21" name="Line 82">
          <a:extLst>
            <a:ext uri="{FF2B5EF4-FFF2-40B4-BE49-F238E27FC236}">
              <a16:creationId xmlns:a16="http://schemas.microsoft.com/office/drawing/2014/main" id="{00000000-0008-0000-0100-0000D1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22" name="Line 83">
          <a:extLst>
            <a:ext uri="{FF2B5EF4-FFF2-40B4-BE49-F238E27FC236}">
              <a16:creationId xmlns:a16="http://schemas.microsoft.com/office/drawing/2014/main" id="{00000000-0008-0000-0100-0000D2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23" name="Line 84">
          <a:extLst>
            <a:ext uri="{FF2B5EF4-FFF2-40B4-BE49-F238E27FC236}">
              <a16:creationId xmlns:a16="http://schemas.microsoft.com/office/drawing/2014/main" id="{00000000-0008-0000-0100-0000D3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24" name="Line 85">
          <a:extLst>
            <a:ext uri="{FF2B5EF4-FFF2-40B4-BE49-F238E27FC236}">
              <a16:creationId xmlns:a16="http://schemas.microsoft.com/office/drawing/2014/main" id="{00000000-0008-0000-0100-0000D4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25" name="Line 88">
          <a:extLst>
            <a:ext uri="{FF2B5EF4-FFF2-40B4-BE49-F238E27FC236}">
              <a16:creationId xmlns:a16="http://schemas.microsoft.com/office/drawing/2014/main" id="{00000000-0008-0000-0100-0000D5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26" name="Line 89">
          <a:extLst>
            <a:ext uri="{FF2B5EF4-FFF2-40B4-BE49-F238E27FC236}">
              <a16:creationId xmlns:a16="http://schemas.microsoft.com/office/drawing/2014/main" id="{00000000-0008-0000-0100-0000D6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27" name="Line 90">
          <a:extLst>
            <a:ext uri="{FF2B5EF4-FFF2-40B4-BE49-F238E27FC236}">
              <a16:creationId xmlns:a16="http://schemas.microsoft.com/office/drawing/2014/main" id="{00000000-0008-0000-0100-0000D7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28" name="Line 91">
          <a:extLst>
            <a:ext uri="{FF2B5EF4-FFF2-40B4-BE49-F238E27FC236}">
              <a16:creationId xmlns:a16="http://schemas.microsoft.com/office/drawing/2014/main" id="{00000000-0008-0000-0100-0000D8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29" name="Line 94">
          <a:extLst>
            <a:ext uri="{FF2B5EF4-FFF2-40B4-BE49-F238E27FC236}">
              <a16:creationId xmlns:a16="http://schemas.microsoft.com/office/drawing/2014/main" id="{00000000-0008-0000-0100-0000D9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30" name="Line 95">
          <a:extLst>
            <a:ext uri="{FF2B5EF4-FFF2-40B4-BE49-F238E27FC236}">
              <a16:creationId xmlns:a16="http://schemas.microsoft.com/office/drawing/2014/main" id="{00000000-0008-0000-0100-0000DA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31" name="Line 96">
          <a:extLst>
            <a:ext uri="{FF2B5EF4-FFF2-40B4-BE49-F238E27FC236}">
              <a16:creationId xmlns:a16="http://schemas.microsoft.com/office/drawing/2014/main" id="{00000000-0008-0000-0100-0000DB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32" name="Line 97">
          <a:extLst>
            <a:ext uri="{FF2B5EF4-FFF2-40B4-BE49-F238E27FC236}">
              <a16:creationId xmlns:a16="http://schemas.microsoft.com/office/drawing/2014/main" id="{00000000-0008-0000-0100-0000DC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33" name="Line 100">
          <a:extLst>
            <a:ext uri="{FF2B5EF4-FFF2-40B4-BE49-F238E27FC236}">
              <a16:creationId xmlns:a16="http://schemas.microsoft.com/office/drawing/2014/main" id="{00000000-0008-0000-0100-0000DD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34" name="Line 101">
          <a:extLst>
            <a:ext uri="{FF2B5EF4-FFF2-40B4-BE49-F238E27FC236}">
              <a16:creationId xmlns:a16="http://schemas.microsoft.com/office/drawing/2014/main" id="{00000000-0008-0000-0100-0000DE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35" name="Line 102">
          <a:extLst>
            <a:ext uri="{FF2B5EF4-FFF2-40B4-BE49-F238E27FC236}">
              <a16:creationId xmlns:a16="http://schemas.microsoft.com/office/drawing/2014/main" id="{00000000-0008-0000-0100-0000DF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36" name="Line 103">
          <a:extLst>
            <a:ext uri="{FF2B5EF4-FFF2-40B4-BE49-F238E27FC236}">
              <a16:creationId xmlns:a16="http://schemas.microsoft.com/office/drawing/2014/main" id="{00000000-0008-0000-0100-0000E0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37" name="Line 106">
          <a:extLst>
            <a:ext uri="{FF2B5EF4-FFF2-40B4-BE49-F238E27FC236}">
              <a16:creationId xmlns:a16="http://schemas.microsoft.com/office/drawing/2014/main" id="{00000000-0008-0000-0100-0000E1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38" name="Line 107">
          <a:extLst>
            <a:ext uri="{FF2B5EF4-FFF2-40B4-BE49-F238E27FC236}">
              <a16:creationId xmlns:a16="http://schemas.microsoft.com/office/drawing/2014/main" id="{00000000-0008-0000-0100-0000E2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39" name="Line 108">
          <a:extLst>
            <a:ext uri="{FF2B5EF4-FFF2-40B4-BE49-F238E27FC236}">
              <a16:creationId xmlns:a16="http://schemas.microsoft.com/office/drawing/2014/main" id="{00000000-0008-0000-0100-0000E3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40" name="Line 109">
          <a:extLst>
            <a:ext uri="{FF2B5EF4-FFF2-40B4-BE49-F238E27FC236}">
              <a16:creationId xmlns:a16="http://schemas.microsoft.com/office/drawing/2014/main" id="{00000000-0008-0000-0100-0000E4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41" name="Line 112">
          <a:extLst>
            <a:ext uri="{FF2B5EF4-FFF2-40B4-BE49-F238E27FC236}">
              <a16:creationId xmlns:a16="http://schemas.microsoft.com/office/drawing/2014/main" id="{00000000-0008-0000-0100-0000E5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42" name="Line 113">
          <a:extLst>
            <a:ext uri="{FF2B5EF4-FFF2-40B4-BE49-F238E27FC236}">
              <a16:creationId xmlns:a16="http://schemas.microsoft.com/office/drawing/2014/main" id="{00000000-0008-0000-0100-0000E6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43" name="Line 114">
          <a:extLst>
            <a:ext uri="{FF2B5EF4-FFF2-40B4-BE49-F238E27FC236}">
              <a16:creationId xmlns:a16="http://schemas.microsoft.com/office/drawing/2014/main" id="{00000000-0008-0000-0100-0000E7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44" name="Line 115">
          <a:extLst>
            <a:ext uri="{FF2B5EF4-FFF2-40B4-BE49-F238E27FC236}">
              <a16:creationId xmlns:a16="http://schemas.microsoft.com/office/drawing/2014/main" id="{00000000-0008-0000-0100-0000E8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45" name="Line 118">
          <a:extLst>
            <a:ext uri="{FF2B5EF4-FFF2-40B4-BE49-F238E27FC236}">
              <a16:creationId xmlns:a16="http://schemas.microsoft.com/office/drawing/2014/main" id="{00000000-0008-0000-0100-0000E9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46" name="Line 119">
          <a:extLst>
            <a:ext uri="{FF2B5EF4-FFF2-40B4-BE49-F238E27FC236}">
              <a16:creationId xmlns:a16="http://schemas.microsoft.com/office/drawing/2014/main" id="{00000000-0008-0000-0100-0000EA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47" name="Line 120">
          <a:extLst>
            <a:ext uri="{FF2B5EF4-FFF2-40B4-BE49-F238E27FC236}">
              <a16:creationId xmlns:a16="http://schemas.microsoft.com/office/drawing/2014/main" id="{00000000-0008-0000-0100-0000EB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48" name="Line 121">
          <a:extLst>
            <a:ext uri="{FF2B5EF4-FFF2-40B4-BE49-F238E27FC236}">
              <a16:creationId xmlns:a16="http://schemas.microsoft.com/office/drawing/2014/main" id="{00000000-0008-0000-0100-0000EC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49" name="Line 124">
          <a:extLst>
            <a:ext uri="{FF2B5EF4-FFF2-40B4-BE49-F238E27FC236}">
              <a16:creationId xmlns:a16="http://schemas.microsoft.com/office/drawing/2014/main" id="{00000000-0008-0000-0100-0000ED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50" name="Line 125">
          <a:extLst>
            <a:ext uri="{FF2B5EF4-FFF2-40B4-BE49-F238E27FC236}">
              <a16:creationId xmlns:a16="http://schemas.microsoft.com/office/drawing/2014/main" id="{00000000-0008-0000-0100-0000EE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51" name="Line 126">
          <a:extLst>
            <a:ext uri="{FF2B5EF4-FFF2-40B4-BE49-F238E27FC236}">
              <a16:creationId xmlns:a16="http://schemas.microsoft.com/office/drawing/2014/main" id="{00000000-0008-0000-0100-0000EF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52" name="Line 127">
          <a:extLst>
            <a:ext uri="{FF2B5EF4-FFF2-40B4-BE49-F238E27FC236}">
              <a16:creationId xmlns:a16="http://schemas.microsoft.com/office/drawing/2014/main" id="{00000000-0008-0000-0100-0000F0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53" name="Line 130">
          <a:extLst>
            <a:ext uri="{FF2B5EF4-FFF2-40B4-BE49-F238E27FC236}">
              <a16:creationId xmlns:a16="http://schemas.microsoft.com/office/drawing/2014/main" id="{00000000-0008-0000-0100-0000F1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54" name="Line 131">
          <a:extLst>
            <a:ext uri="{FF2B5EF4-FFF2-40B4-BE49-F238E27FC236}">
              <a16:creationId xmlns:a16="http://schemas.microsoft.com/office/drawing/2014/main" id="{00000000-0008-0000-0100-0000F2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55" name="Line 132">
          <a:extLst>
            <a:ext uri="{FF2B5EF4-FFF2-40B4-BE49-F238E27FC236}">
              <a16:creationId xmlns:a16="http://schemas.microsoft.com/office/drawing/2014/main" id="{00000000-0008-0000-0100-0000F3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56" name="Line 133">
          <a:extLst>
            <a:ext uri="{FF2B5EF4-FFF2-40B4-BE49-F238E27FC236}">
              <a16:creationId xmlns:a16="http://schemas.microsoft.com/office/drawing/2014/main" id="{00000000-0008-0000-0100-0000F4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57" name="Line 136">
          <a:extLst>
            <a:ext uri="{FF2B5EF4-FFF2-40B4-BE49-F238E27FC236}">
              <a16:creationId xmlns:a16="http://schemas.microsoft.com/office/drawing/2014/main" id="{00000000-0008-0000-0100-0000F5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58" name="Line 137">
          <a:extLst>
            <a:ext uri="{FF2B5EF4-FFF2-40B4-BE49-F238E27FC236}">
              <a16:creationId xmlns:a16="http://schemas.microsoft.com/office/drawing/2014/main" id="{00000000-0008-0000-0100-0000F6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59" name="Line 138">
          <a:extLst>
            <a:ext uri="{FF2B5EF4-FFF2-40B4-BE49-F238E27FC236}">
              <a16:creationId xmlns:a16="http://schemas.microsoft.com/office/drawing/2014/main" id="{00000000-0008-0000-0100-0000F7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60" name="Line 139">
          <a:extLst>
            <a:ext uri="{FF2B5EF4-FFF2-40B4-BE49-F238E27FC236}">
              <a16:creationId xmlns:a16="http://schemas.microsoft.com/office/drawing/2014/main" id="{00000000-0008-0000-0100-0000F8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61" name="Line 142">
          <a:extLst>
            <a:ext uri="{FF2B5EF4-FFF2-40B4-BE49-F238E27FC236}">
              <a16:creationId xmlns:a16="http://schemas.microsoft.com/office/drawing/2014/main" id="{00000000-0008-0000-0100-0000F9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62" name="Line 143">
          <a:extLst>
            <a:ext uri="{FF2B5EF4-FFF2-40B4-BE49-F238E27FC236}">
              <a16:creationId xmlns:a16="http://schemas.microsoft.com/office/drawing/2014/main" id="{00000000-0008-0000-0100-0000FA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63" name="Line 144">
          <a:extLst>
            <a:ext uri="{FF2B5EF4-FFF2-40B4-BE49-F238E27FC236}">
              <a16:creationId xmlns:a16="http://schemas.microsoft.com/office/drawing/2014/main" id="{00000000-0008-0000-0100-0000FB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64" name="Line 145">
          <a:extLst>
            <a:ext uri="{FF2B5EF4-FFF2-40B4-BE49-F238E27FC236}">
              <a16:creationId xmlns:a16="http://schemas.microsoft.com/office/drawing/2014/main" id="{00000000-0008-0000-0100-0000FC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65" name="Line 148">
          <a:extLst>
            <a:ext uri="{FF2B5EF4-FFF2-40B4-BE49-F238E27FC236}">
              <a16:creationId xmlns:a16="http://schemas.microsoft.com/office/drawing/2014/main" id="{00000000-0008-0000-0100-0000FD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66" name="Line 149">
          <a:extLst>
            <a:ext uri="{FF2B5EF4-FFF2-40B4-BE49-F238E27FC236}">
              <a16:creationId xmlns:a16="http://schemas.microsoft.com/office/drawing/2014/main" id="{00000000-0008-0000-0100-0000FE02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67" name="Line 150">
          <a:extLst>
            <a:ext uri="{FF2B5EF4-FFF2-40B4-BE49-F238E27FC236}">
              <a16:creationId xmlns:a16="http://schemas.microsoft.com/office/drawing/2014/main" id="{00000000-0008-0000-0100-0000FF02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68" name="Line 151">
          <a:extLst>
            <a:ext uri="{FF2B5EF4-FFF2-40B4-BE49-F238E27FC236}">
              <a16:creationId xmlns:a16="http://schemas.microsoft.com/office/drawing/2014/main" id="{00000000-0008-0000-0100-00000003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69" name="Line 154">
          <a:extLst>
            <a:ext uri="{FF2B5EF4-FFF2-40B4-BE49-F238E27FC236}">
              <a16:creationId xmlns:a16="http://schemas.microsoft.com/office/drawing/2014/main" id="{00000000-0008-0000-0100-00000103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70" name="Line 155">
          <a:extLst>
            <a:ext uri="{FF2B5EF4-FFF2-40B4-BE49-F238E27FC236}">
              <a16:creationId xmlns:a16="http://schemas.microsoft.com/office/drawing/2014/main" id="{00000000-0008-0000-0100-00000203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71" name="Line 156">
          <a:extLst>
            <a:ext uri="{FF2B5EF4-FFF2-40B4-BE49-F238E27FC236}">
              <a16:creationId xmlns:a16="http://schemas.microsoft.com/office/drawing/2014/main" id="{00000000-0008-0000-0100-00000303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72" name="Line 157">
          <a:extLst>
            <a:ext uri="{FF2B5EF4-FFF2-40B4-BE49-F238E27FC236}">
              <a16:creationId xmlns:a16="http://schemas.microsoft.com/office/drawing/2014/main" id="{00000000-0008-0000-0100-00000403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73" name="Line 160">
          <a:extLst>
            <a:ext uri="{FF2B5EF4-FFF2-40B4-BE49-F238E27FC236}">
              <a16:creationId xmlns:a16="http://schemas.microsoft.com/office/drawing/2014/main" id="{00000000-0008-0000-0100-00000503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74" name="Line 161">
          <a:extLst>
            <a:ext uri="{FF2B5EF4-FFF2-40B4-BE49-F238E27FC236}">
              <a16:creationId xmlns:a16="http://schemas.microsoft.com/office/drawing/2014/main" id="{00000000-0008-0000-0100-00000603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75" name="Line 162">
          <a:extLst>
            <a:ext uri="{FF2B5EF4-FFF2-40B4-BE49-F238E27FC236}">
              <a16:creationId xmlns:a16="http://schemas.microsoft.com/office/drawing/2014/main" id="{00000000-0008-0000-0100-00000703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76" name="Line 163">
          <a:extLst>
            <a:ext uri="{FF2B5EF4-FFF2-40B4-BE49-F238E27FC236}">
              <a16:creationId xmlns:a16="http://schemas.microsoft.com/office/drawing/2014/main" id="{00000000-0008-0000-0100-00000803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77" name="Line 166">
          <a:extLst>
            <a:ext uri="{FF2B5EF4-FFF2-40B4-BE49-F238E27FC236}">
              <a16:creationId xmlns:a16="http://schemas.microsoft.com/office/drawing/2014/main" id="{00000000-0008-0000-0100-00000903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78" name="Line 167">
          <a:extLst>
            <a:ext uri="{FF2B5EF4-FFF2-40B4-BE49-F238E27FC236}">
              <a16:creationId xmlns:a16="http://schemas.microsoft.com/office/drawing/2014/main" id="{00000000-0008-0000-0100-00000A03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79" name="Line 168">
          <a:extLst>
            <a:ext uri="{FF2B5EF4-FFF2-40B4-BE49-F238E27FC236}">
              <a16:creationId xmlns:a16="http://schemas.microsoft.com/office/drawing/2014/main" id="{00000000-0008-0000-0100-00000B03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80" name="Line 169">
          <a:extLst>
            <a:ext uri="{FF2B5EF4-FFF2-40B4-BE49-F238E27FC236}">
              <a16:creationId xmlns:a16="http://schemas.microsoft.com/office/drawing/2014/main" id="{00000000-0008-0000-0100-00000C03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81" name="Line 172">
          <a:extLst>
            <a:ext uri="{FF2B5EF4-FFF2-40B4-BE49-F238E27FC236}">
              <a16:creationId xmlns:a16="http://schemas.microsoft.com/office/drawing/2014/main" id="{00000000-0008-0000-0100-00000D03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82" name="Line 173">
          <a:extLst>
            <a:ext uri="{FF2B5EF4-FFF2-40B4-BE49-F238E27FC236}">
              <a16:creationId xmlns:a16="http://schemas.microsoft.com/office/drawing/2014/main" id="{00000000-0008-0000-0100-00000E03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83" name="Line 174">
          <a:extLst>
            <a:ext uri="{FF2B5EF4-FFF2-40B4-BE49-F238E27FC236}">
              <a16:creationId xmlns:a16="http://schemas.microsoft.com/office/drawing/2014/main" id="{00000000-0008-0000-0100-00000F03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84" name="Line 175">
          <a:extLst>
            <a:ext uri="{FF2B5EF4-FFF2-40B4-BE49-F238E27FC236}">
              <a16:creationId xmlns:a16="http://schemas.microsoft.com/office/drawing/2014/main" id="{00000000-0008-0000-0100-00001003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85" name="Line 178">
          <a:extLst>
            <a:ext uri="{FF2B5EF4-FFF2-40B4-BE49-F238E27FC236}">
              <a16:creationId xmlns:a16="http://schemas.microsoft.com/office/drawing/2014/main" id="{00000000-0008-0000-0100-00001103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86" name="Line 179">
          <a:extLst>
            <a:ext uri="{FF2B5EF4-FFF2-40B4-BE49-F238E27FC236}">
              <a16:creationId xmlns:a16="http://schemas.microsoft.com/office/drawing/2014/main" id="{00000000-0008-0000-0100-00001203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87" name="Line 180">
          <a:extLst>
            <a:ext uri="{FF2B5EF4-FFF2-40B4-BE49-F238E27FC236}">
              <a16:creationId xmlns:a16="http://schemas.microsoft.com/office/drawing/2014/main" id="{00000000-0008-0000-0100-00001303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88" name="Line 181">
          <a:extLst>
            <a:ext uri="{FF2B5EF4-FFF2-40B4-BE49-F238E27FC236}">
              <a16:creationId xmlns:a16="http://schemas.microsoft.com/office/drawing/2014/main" id="{00000000-0008-0000-0100-00001403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89" name="Line 184">
          <a:extLst>
            <a:ext uri="{FF2B5EF4-FFF2-40B4-BE49-F238E27FC236}">
              <a16:creationId xmlns:a16="http://schemas.microsoft.com/office/drawing/2014/main" id="{00000000-0008-0000-0100-00001503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90" name="Line 185">
          <a:extLst>
            <a:ext uri="{FF2B5EF4-FFF2-40B4-BE49-F238E27FC236}">
              <a16:creationId xmlns:a16="http://schemas.microsoft.com/office/drawing/2014/main" id="{00000000-0008-0000-0100-00001603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91" name="Line 186">
          <a:extLst>
            <a:ext uri="{FF2B5EF4-FFF2-40B4-BE49-F238E27FC236}">
              <a16:creationId xmlns:a16="http://schemas.microsoft.com/office/drawing/2014/main" id="{00000000-0008-0000-0100-00001703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92" name="Line 187">
          <a:extLst>
            <a:ext uri="{FF2B5EF4-FFF2-40B4-BE49-F238E27FC236}">
              <a16:creationId xmlns:a16="http://schemas.microsoft.com/office/drawing/2014/main" id="{00000000-0008-0000-0100-00001803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93" name="Line 190">
          <a:extLst>
            <a:ext uri="{FF2B5EF4-FFF2-40B4-BE49-F238E27FC236}">
              <a16:creationId xmlns:a16="http://schemas.microsoft.com/office/drawing/2014/main" id="{00000000-0008-0000-0100-00001903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94" name="Line 191">
          <a:extLst>
            <a:ext uri="{FF2B5EF4-FFF2-40B4-BE49-F238E27FC236}">
              <a16:creationId xmlns:a16="http://schemas.microsoft.com/office/drawing/2014/main" id="{00000000-0008-0000-0100-00001A03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95" name="Line 192">
          <a:extLst>
            <a:ext uri="{FF2B5EF4-FFF2-40B4-BE49-F238E27FC236}">
              <a16:creationId xmlns:a16="http://schemas.microsoft.com/office/drawing/2014/main" id="{00000000-0008-0000-0100-00001B03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96" name="Line 193">
          <a:extLst>
            <a:ext uri="{FF2B5EF4-FFF2-40B4-BE49-F238E27FC236}">
              <a16:creationId xmlns:a16="http://schemas.microsoft.com/office/drawing/2014/main" id="{00000000-0008-0000-0100-00001C03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97" name="Line 196">
          <a:extLst>
            <a:ext uri="{FF2B5EF4-FFF2-40B4-BE49-F238E27FC236}">
              <a16:creationId xmlns:a16="http://schemas.microsoft.com/office/drawing/2014/main" id="{00000000-0008-0000-0100-00001D03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798" name="Line 197">
          <a:extLst>
            <a:ext uri="{FF2B5EF4-FFF2-40B4-BE49-F238E27FC236}">
              <a16:creationId xmlns:a16="http://schemas.microsoft.com/office/drawing/2014/main" id="{00000000-0008-0000-0100-00001E03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799" name="Line 198">
          <a:extLst>
            <a:ext uri="{FF2B5EF4-FFF2-40B4-BE49-F238E27FC236}">
              <a16:creationId xmlns:a16="http://schemas.microsoft.com/office/drawing/2014/main" id="{00000000-0008-0000-0100-00001F03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800" name="Line 199">
          <a:extLst>
            <a:ext uri="{FF2B5EF4-FFF2-40B4-BE49-F238E27FC236}">
              <a16:creationId xmlns:a16="http://schemas.microsoft.com/office/drawing/2014/main" id="{00000000-0008-0000-0100-00002003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801" name="Line 202">
          <a:extLst>
            <a:ext uri="{FF2B5EF4-FFF2-40B4-BE49-F238E27FC236}">
              <a16:creationId xmlns:a16="http://schemas.microsoft.com/office/drawing/2014/main" id="{00000000-0008-0000-0100-00002103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802" name="Line 203">
          <a:extLst>
            <a:ext uri="{FF2B5EF4-FFF2-40B4-BE49-F238E27FC236}">
              <a16:creationId xmlns:a16="http://schemas.microsoft.com/office/drawing/2014/main" id="{00000000-0008-0000-0100-00002203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803" name="Line 204">
          <a:extLst>
            <a:ext uri="{FF2B5EF4-FFF2-40B4-BE49-F238E27FC236}">
              <a16:creationId xmlns:a16="http://schemas.microsoft.com/office/drawing/2014/main" id="{00000000-0008-0000-0100-00002303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804" name="Line 205">
          <a:extLst>
            <a:ext uri="{FF2B5EF4-FFF2-40B4-BE49-F238E27FC236}">
              <a16:creationId xmlns:a16="http://schemas.microsoft.com/office/drawing/2014/main" id="{00000000-0008-0000-0100-00002403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805" name="Line 208">
          <a:extLst>
            <a:ext uri="{FF2B5EF4-FFF2-40B4-BE49-F238E27FC236}">
              <a16:creationId xmlns:a16="http://schemas.microsoft.com/office/drawing/2014/main" id="{00000000-0008-0000-0100-00002503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806" name="Line 209">
          <a:extLst>
            <a:ext uri="{FF2B5EF4-FFF2-40B4-BE49-F238E27FC236}">
              <a16:creationId xmlns:a16="http://schemas.microsoft.com/office/drawing/2014/main" id="{00000000-0008-0000-0100-00002603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807" name="Line 210">
          <a:extLst>
            <a:ext uri="{FF2B5EF4-FFF2-40B4-BE49-F238E27FC236}">
              <a16:creationId xmlns:a16="http://schemas.microsoft.com/office/drawing/2014/main" id="{00000000-0008-0000-0100-00002703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808" name="Line 211">
          <a:extLst>
            <a:ext uri="{FF2B5EF4-FFF2-40B4-BE49-F238E27FC236}">
              <a16:creationId xmlns:a16="http://schemas.microsoft.com/office/drawing/2014/main" id="{00000000-0008-0000-0100-00002803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809" name="Line 214">
          <a:extLst>
            <a:ext uri="{FF2B5EF4-FFF2-40B4-BE49-F238E27FC236}">
              <a16:creationId xmlns:a16="http://schemas.microsoft.com/office/drawing/2014/main" id="{00000000-0008-0000-0100-00002903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810" name="Line 215">
          <a:extLst>
            <a:ext uri="{FF2B5EF4-FFF2-40B4-BE49-F238E27FC236}">
              <a16:creationId xmlns:a16="http://schemas.microsoft.com/office/drawing/2014/main" id="{00000000-0008-0000-0100-00002A03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811" name="Line 216">
          <a:extLst>
            <a:ext uri="{FF2B5EF4-FFF2-40B4-BE49-F238E27FC236}">
              <a16:creationId xmlns:a16="http://schemas.microsoft.com/office/drawing/2014/main" id="{00000000-0008-0000-0100-00002B03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812" name="Line 217">
          <a:extLst>
            <a:ext uri="{FF2B5EF4-FFF2-40B4-BE49-F238E27FC236}">
              <a16:creationId xmlns:a16="http://schemas.microsoft.com/office/drawing/2014/main" id="{00000000-0008-0000-0100-00002C03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813" name="Line 220">
          <a:extLst>
            <a:ext uri="{FF2B5EF4-FFF2-40B4-BE49-F238E27FC236}">
              <a16:creationId xmlns:a16="http://schemas.microsoft.com/office/drawing/2014/main" id="{00000000-0008-0000-0100-00002D03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814" name="Line 221">
          <a:extLst>
            <a:ext uri="{FF2B5EF4-FFF2-40B4-BE49-F238E27FC236}">
              <a16:creationId xmlns:a16="http://schemas.microsoft.com/office/drawing/2014/main" id="{00000000-0008-0000-0100-00002E03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815" name="Line 222">
          <a:extLst>
            <a:ext uri="{FF2B5EF4-FFF2-40B4-BE49-F238E27FC236}">
              <a16:creationId xmlns:a16="http://schemas.microsoft.com/office/drawing/2014/main" id="{00000000-0008-0000-0100-00002F03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5</xdr:col>
      <xdr:colOff>752475</xdr:colOff>
      <xdr:row>62</xdr:row>
      <xdr:rowOff>0</xdr:rowOff>
    </xdr:from>
    <xdr:to>
      <xdr:col>5</xdr:col>
      <xdr:colOff>752475</xdr:colOff>
      <xdr:row>62</xdr:row>
      <xdr:rowOff>0</xdr:rowOff>
    </xdr:to>
    <xdr:sp macro="" textlink="">
      <xdr:nvSpPr>
        <xdr:cNvPr id="816" name="Line 224">
          <a:extLst>
            <a:ext uri="{FF2B5EF4-FFF2-40B4-BE49-F238E27FC236}">
              <a16:creationId xmlns:a16="http://schemas.microsoft.com/office/drawing/2014/main" id="{00000000-0008-0000-0100-000030030000}"/>
            </a:ext>
          </a:extLst>
        </xdr:cNvPr>
        <xdr:cNvSpPr>
          <a:spLocks noChangeShapeType="1"/>
        </xdr:cNvSpPr>
      </xdr:nvSpPr>
      <xdr:spPr bwMode="auto">
        <a:xfrm>
          <a:off x="3552825" y="10772775"/>
          <a:ext cx="0" cy="0"/>
        </a:xfrm>
        <a:prstGeom prst="line">
          <a:avLst/>
        </a:prstGeom>
        <a:noFill/>
        <a:ln w="9525">
          <a:solidFill>
            <a:srgbClr val="000000"/>
          </a:solidFill>
          <a:round/>
          <a:headEnd/>
          <a:tailEnd/>
        </a:ln>
      </xdr:spPr>
    </xdr:sp>
    <xdr:clientData/>
  </xdr:twoCellAnchor>
  <xdr:twoCellAnchor>
    <xdr:from>
      <xdr:col>7</xdr:col>
      <xdr:colOff>828675</xdr:colOff>
      <xdr:row>62</xdr:row>
      <xdr:rowOff>0</xdr:rowOff>
    </xdr:from>
    <xdr:to>
      <xdr:col>7</xdr:col>
      <xdr:colOff>828675</xdr:colOff>
      <xdr:row>62</xdr:row>
      <xdr:rowOff>0</xdr:rowOff>
    </xdr:to>
    <xdr:sp macro="" textlink="">
      <xdr:nvSpPr>
        <xdr:cNvPr id="817" name="Line 225">
          <a:extLst>
            <a:ext uri="{FF2B5EF4-FFF2-40B4-BE49-F238E27FC236}">
              <a16:creationId xmlns:a16="http://schemas.microsoft.com/office/drawing/2014/main" id="{00000000-0008-0000-0100-000031030000}"/>
            </a:ext>
          </a:extLst>
        </xdr:cNvPr>
        <xdr:cNvSpPr>
          <a:spLocks noChangeShapeType="1"/>
        </xdr:cNvSpPr>
      </xdr:nvSpPr>
      <xdr:spPr bwMode="auto">
        <a:xfrm>
          <a:off x="5619750" y="10772775"/>
          <a:ext cx="0" cy="0"/>
        </a:xfrm>
        <a:prstGeom prst="line">
          <a:avLst/>
        </a:prstGeom>
        <a:no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466725</xdr:colOff>
      <xdr:row>0</xdr:row>
      <xdr:rowOff>123825</xdr:rowOff>
    </xdr:from>
    <xdr:to>
      <xdr:col>1</xdr:col>
      <xdr:colOff>72536</xdr:colOff>
      <xdr:row>4</xdr:row>
      <xdr:rowOff>53589</xdr:rowOff>
    </xdr:to>
    <xdr:pic>
      <xdr:nvPicPr>
        <xdr:cNvPr id="3" name="2 Imagen" descr="S:\LOGO UNIVERSIDAD.png">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6725" y="123825"/>
          <a:ext cx="3152775" cy="729864"/>
        </a:xfrm>
        <a:prstGeom prst="rect">
          <a:avLst/>
        </a:prstGeom>
        <a:noFill/>
        <a:ln>
          <a:noFill/>
        </a:ln>
      </xdr:spPr>
    </xdr:pic>
    <xdr:clientData/>
  </xdr:twoCellAnchor>
  <xdr:twoCellAnchor>
    <xdr:from>
      <xdr:col>1</xdr:col>
      <xdr:colOff>752475</xdr:colOff>
      <xdr:row>132</xdr:row>
      <xdr:rowOff>0</xdr:rowOff>
    </xdr:from>
    <xdr:to>
      <xdr:col>1</xdr:col>
      <xdr:colOff>752475</xdr:colOff>
      <xdr:row>132</xdr:row>
      <xdr:rowOff>0</xdr:rowOff>
    </xdr:to>
    <xdr:sp macro="" textlink="">
      <xdr:nvSpPr>
        <xdr:cNvPr id="5" name="Line 6">
          <a:extLst>
            <a:ext uri="{FF2B5EF4-FFF2-40B4-BE49-F238E27FC236}">
              <a16:creationId xmlns:a16="http://schemas.microsoft.com/office/drawing/2014/main" id="{00000000-0008-0000-0200-000005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 name="Line 7">
          <a:extLst>
            <a:ext uri="{FF2B5EF4-FFF2-40B4-BE49-F238E27FC236}">
              <a16:creationId xmlns:a16="http://schemas.microsoft.com/office/drawing/2014/main" id="{00000000-0008-0000-0200-000006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 name="Line 10">
          <a:extLst>
            <a:ext uri="{FF2B5EF4-FFF2-40B4-BE49-F238E27FC236}">
              <a16:creationId xmlns:a16="http://schemas.microsoft.com/office/drawing/2014/main" id="{00000000-0008-0000-0200-000007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 name="Line 11">
          <a:extLst>
            <a:ext uri="{FF2B5EF4-FFF2-40B4-BE49-F238E27FC236}">
              <a16:creationId xmlns:a16="http://schemas.microsoft.com/office/drawing/2014/main" id="{00000000-0008-0000-0200-000008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 name="Line 12">
          <a:extLst>
            <a:ext uri="{FF2B5EF4-FFF2-40B4-BE49-F238E27FC236}">
              <a16:creationId xmlns:a16="http://schemas.microsoft.com/office/drawing/2014/main" id="{00000000-0008-0000-0200-000009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 name="Line 13">
          <a:extLst>
            <a:ext uri="{FF2B5EF4-FFF2-40B4-BE49-F238E27FC236}">
              <a16:creationId xmlns:a16="http://schemas.microsoft.com/office/drawing/2014/main" id="{00000000-0008-0000-0200-00000A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 name="Line 16">
          <a:extLst>
            <a:ext uri="{FF2B5EF4-FFF2-40B4-BE49-F238E27FC236}">
              <a16:creationId xmlns:a16="http://schemas.microsoft.com/office/drawing/2014/main" id="{00000000-0008-0000-0200-00000B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2" name="Line 17">
          <a:extLst>
            <a:ext uri="{FF2B5EF4-FFF2-40B4-BE49-F238E27FC236}">
              <a16:creationId xmlns:a16="http://schemas.microsoft.com/office/drawing/2014/main" id="{00000000-0008-0000-0200-00000C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3" name="Line 18">
          <a:extLst>
            <a:ext uri="{FF2B5EF4-FFF2-40B4-BE49-F238E27FC236}">
              <a16:creationId xmlns:a16="http://schemas.microsoft.com/office/drawing/2014/main" id="{00000000-0008-0000-0200-00000D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4" name="Line 19">
          <a:extLst>
            <a:ext uri="{FF2B5EF4-FFF2-40B4-BE49-F238E27FC236}">
              <a16:creationId xmlns:a16="http://schemas.microsoft.com/office/drawing/2014/main" id="{00000000-0008-0000-0200-00000E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5" name="Line 22">
          <a:extLst>
            <a:ext uri="{FF2B5EF4-FFF2-40B4-BE49-F238E27FC236}">
              <a16:creationId xmlns:a16="http://schemas.microsoft.com/office/drawing/2014/main" id="{00000000-0008-0000-0200-00000F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6" name="Line 23">
          <a:extLst>
            <a:ext uri="{FF2B5EF4-FFF2-40B4-BE49-F238E27FC236}">
              <a16:creationId xmlns:a16="http://schemas.microsoft.com/office/drawing/2014/main" id="{00000000-0008-0000-0200-000010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7" name="Line 24">
          <a:extLst>
            <a:ext uri="{FF2B5EF4-FFF2-40B4-BE49-F238E27FC236}">
              <a16:creationId xmlns:a16="http://schemas.microsoft.com/office/drawing/2014/main" id="{00000000-0008-0000-0200-000011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8" name="Line 25">
          <a:extLst>
            <a:ext uri="{FF2B5EF4-FFF2-40B4-BE49-F238E27FC236}">
              <a16:creationId xmlns:a16="http://schemas.microsoft.com/office/drawing/2014/main" id="{00000000-0008-0000-0200-000012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9" name="Line 28">
          <a:extLst>
            <a:ext uri="{FF2B5EF4-FFF2-40B4-BE49-F238E27FC236}">
              <a16:creationId xmlns:a16="http://schemas.microsoft.com/office/drawing/2014/main" id="{00000000-0008-0000-0200-000013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0" name="Line 29">
          <a:extLst>
            <a:ext uri="{FF2B5EF4-FFF2-40B4-BE49-F238E27FC236}">
              <a16:creationId xmlns:a16="http://schemas.microsoft.com/office/drawing/2014/main" id="{00000000-0008-0000-0200-000014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1" name="Line 30">
          <a:extLst>
            <a:ext uri="{FF2B5EF4-FFF2-40B4-BE49-F238E27FC236}">
              <a16:creationId xmlns:a16="http://schemas.microsoft.com/office/drawing/2014/main" id="{00000000-0008-0000-0200-000015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2" name="Line 31">
          <a:extLst>
            <a:ext uri="{FF2B5EF4-FFF2-40B4-BE49-F238E27FC236}">
              <a16:creationId xmlns:a16="http://schemas.microsoft.com/office/drawing/2014/main" id="{00000000-0008-0000-0200-000016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3" name="Line 34">
          <a:extLst>
            <a:ext uri="{FF2B5EF4-FFF2-40B4-BE49-F238E27FC236}">
              <a16:creationId xmlns:a16="http://schemas.microsoft.com/office/drawing/2014/main" id="{00000000-0008-0000-0200-000017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4" name="Line 35">
          <a:extLst>
            <a:ext uri="{FF2B5EF4-FFF2-40B4-BE49-F238E27FC236}">
              <a16:creationId xmlns:a16="http://schemas.microsoft.com/office/drawing/2014/main" id="{00000000-0008-0000-0200-000018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5" name="Line 36">
          <a:extLst>
            <a:ext uri="{FF2B5EF4-FFF2-40B4-BE49-F238E27FC236}">
              <a16:creationId xmlns:a16="http://schemas.microsoft.com/office/drawing/2014/main" id="{00000000-0008-0000-0200-000019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6" name="Line 37">
          <a:extLst>
            <a:ext uri="{FF2B5EF4-FFF2-40B4-BE49-F238E27FC236}">
              <a16:creationId xmlns:a16="http://schemas.microsoft.com/office/drawing/2014/main" id="{00000000-0008-0000-0200-00001A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7" name="Line 40">
          <a:extLst>
            <a:ext uri="{FF2B5EF4-FFF2-40B4-BE49-F238E27FC236}">
              <a16:creationId xmlns:a16="http://schemas.microsoft.com/office/drawing/2014/main" id="{00000000-0008-0000-0200-00001B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8" name="Line 41">
          <a:extLst>
            <a:ext uri="{FF2B5EF4-FFF2-40B4-BE49-F238E27FC236}">
              <a16:creationId xmlns:a16="http://schemas.microsoft.com/office/drawing/2014/main" id="{00000000-0008-0000-0200-00001C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9" name="Line 42">
          <a:extLst>
            <a:ext uri="{FF2B5EF4-FFF2-40B4-BE49-F238E27FC236}">
              <a16:creationId xmlns:a16="http://schemas.microsoft.com/office/drawing/2014/main" id="{00000000-0008-0000-0200-00001D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0" name="Line 43">
          <a:extLst>
            <a:ext uri="{FF2B5EF4-FFF2-40B4-BE49-F238E27FC236}">
              <a16:creationId xmlns:a16="http://schemas.microsoft.com/office/drawing/2014/main" id="{00000000-0008-0000-0200-00001E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1" name="Line 46">
          <a:extLst>
            <a:ext uri="{FF2B5EF4-FFF2-40B4-BE49-F238E27FC236}">
              <a16:creationId xmlns:a16="http://schemas.microsoft.com/office/drawing/2014/main" id="{00000000-0008-0000-0200-00001F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2" name="Line 47">
          <a:extLst>
            <a:ext uri="{FF2B5EF4-FFF2-40B4-BE49-F238E27FC236}">
              <a16:creationId xmlns:a16="http://schemas.microsoft.com/office/drawing/2014/main" id="{00000000-0008-0000-0200-000020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3" name="Line 48">
          <a:extLst>
            <a:ext uri="{FF2B5EF4-FFF2-40B4-BE49-F238E27FC236}">
              <a16:creationId xmlns:a16="http://schemas.microsoft.com/office/drawing/2014/main" id="{00000000-0008-0000-0200-000021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4" name="Line 49">
          <a:extLst>
            <a:ext uri="{FF2B5EF4-FFF2-40B4-BE49-F238E27FC236}">
              <a16:creationId xmlns:a16="http://schemas.microsoft.com/office/drawing/2014/main" id="{00000000-0008-0000-0200-000022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5" name="Line 52">
          <a:extLst>
            <a:ext uri="{FF2B5EF4-FFF2-40B4-BE49-F238E27FC236}">
              <a16:creationId xmlns:a16="http://schemas.microsoft.com/office/drawing/2014/main" id="{00000000-0008-0000-0200-000023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6" name="Line 53">
          <a:extLst>
            <a:ext uri="{FF2B5EF4-FFF2-40B4-BE49-F238E27FC236}">
              <a16:creationId xmlns:a16="http://schemas.microsoft.com/office/drawing/2014/main" id="{00000000-0008-0000-0200-000024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7" name="Line 54">
          <a:extLst>
            <a:ext uri="{FF2B5EF4-FFF2-40B4-BE49-F238E27FC236}">
              <a16:creationId xmlns:a16="http://schemas.microsoft.com/office/drawing/2014/main" id="{00000000-0008-0000-0200-000025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8" name="Line 55">
          <a:extLst>
            <a:ext uri="{FF2B5EF4-FFF2-40B4-BE49-F238E27FC236}">
              <a16:creationId xmlns:a16="http://schemas.microsoft.com/office/drawing/2014/main" id="{00000000-0008-0000-0200-000026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9" name="Line 58">
          <a:extLst>
            <a:ext uri="{FF2B5EF4-FFF2-40B4-BE49-F238E27FC236}">
              <a16:creationId xmlns:a16="http://schemas.microsoft.com/office/drawing/2014/main" id="{00000000-0008-0000-0200-000027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0" name="Line 59">
          <a:extLst>
            <a:ext uri="{FF2B5EF4-FFF2-40B4-BE49-F238E27FC236}">
              <a16:creationId xmlns:a16="http://schemas.microsoft.com/office/drawing/2014/main" id="{00000000-0008-0000-0200-000028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1" name="Line 60">
          <a:extLst>
            <a:ext uri="{FF2B5EF4-FFF2-40B4-BE49-F238E27FC236}">
              <a16:creationId xmlns:a16="http://schemas.microsoft.com/office/drawing/2014/main" id="{00000000-0008-0000-0200-000029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2" name="Line 61">
          <a:extLst>
            <a:ext uri="{FF2B5EF4-FFF2-40B4-BE49-F238E27FC236}">
              <a16:creationId xmlns:a16="http://schemas.microsoft.com/office/drawing/2014/main" id="{00000000-0008-0000-0200-00002A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3" name="Line 64">
          <a:extLst>
            <a:ext uri="{FF2B5EF4-FFF2-40B4-BE49-F238E27FC236}">
              <a16:creationId xmlns:a16="http://schemas.microsoft.com/office/drawing/2014/main" id="{00000000-0008-0000-0200-00002B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4" name="Line 65">
          <a:extLst>
            <a:ext uri="{FF2B5EF4-FFF2-40B4-BE49-F238E27FC236}">
              <a16:creationId xmlns:a16="http://schemas.microsoft.com/office/drawing/2014/main" id="{00000000-0008-0000-0200-00002C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5" name="Line 66">
          <a:extLst>
            <a:ext uri="{FF2B5EF4-FFF2-40B4-BE49-F238E27FC236}">
              <a16:creationId xmlns:a16="http://schemas.microsoft.com/office/drawing/2014/main" id="{00000000-0008-0000-0200-00002D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6" name="Line 67">
          <a:extLst>
            <a:ext uri="{FF2B5EF4-FFF2-40B4-BE49-F238E27FC236}">
              <a16:creationId xmlns:a16="http://schemas.microsoft.com/office/drawing/2014/main" id="{00000000-0008-0000-0200-00002E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7" name="Line 70">
          <a:extLst>
            <a:ext uri="{FF2B5EF4-FFF2-40B4-BE49-F238E27FC236}">
              <a16:creationId xmlns:a16="http://schemas.microsoft.com/office/drawing/2014/main" id="{00000000-0008-0000-0200-00002F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8" name="Line 71">
          <a:extLst>
            <a:ext uri="{FF2B5EF4-FFF2-40B4-BE49-F238E27FC236}">
              <a16:creationId xmlns:a16="http://schemas.microsoft.com/office/drawing/2014/main" id="{00000000-0008-0000-0200-000030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9" name="Line 72">
          <a:extLst>
            <a:ext uri="{FF2B5EF4-FFF2-40B4-BE49-F238E27FC236}">
              <a16:creationId xmlns:a16="http://schemas.microsoft.com/office/drawing/2014/main" id="{00000000-0008-0000-0200-000031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0" name="Line 73">
          <a:extLst>
            <a:ext uri="{FF2B5EF4-FFF2-40B4-BE49-F238E27FC236}">
              <a16:creationId xmlns:a16="http://schemas.microsoft.com/office/drawing/2014/main" id="{00000000-0008-0000-0200-000032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1" name="Line 76">
          <a:extLst>
            <a:ext uri="{FF2B5EF4-FFF2-40B4-BE49-F238E27FC236}">
              <a16:creationId xmlns:a16="http://schemas.microsoft.com/office/drawing/2014/main" id="{00000000-0008-0000-0200-000033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2" name="Line 77">
          <a:extLst>
            <a:ext uri="{FF2B5EF4-FFF2-40B4-BE49-F238E27FC236}">
              <a16:creationId xmlns:a16="http://schemas.microsoft.com/office/drawing/2014/main" id="{00000000-0008-0000-0200-000034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3" name="Line 78">
          <a:extLst>
            <a:ext uri="{FF2B5EF4-FFF2-40B4-BE49-F238E27FC236}">
              <a16:creationId xmlns:a16="http://schemas.microsoft.com/office/drawing/2014/main" id="{00000000-0008-0000-0200-000035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4" name="Line 79">
          <a:extLst>
            <a:ext uri="{FF2B5EF4-FFF2-40B4-BE49-F238E27FC236}">
              <a16:creationId xmlns:a16="http://schemas.microsoft.com/office/drawing/2014/main" id="{00000000-0008-0000-0200-000036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5" name="Line 82">
          <a:extLst>
            <a:ext uri="{FF2B5EF4-FFF2-40B4-BE49-F238E27FC236}">
              <a16:creationId xmlns:a16="http://schemas.microsoft.com/office/drawing/2014/main" id="{00000000-0008-0000-0200-000037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6" name="Line 83">
          <a:extLst>
            <a:ext uri="{FF2B5EF4-FFF2-40B4-BE49-F238E27FC236}">
              <a16:creationId xmlns:a16="http://schemas.microsoft.com/office/drawing/2014/main" id="{00000000-0008-0000-0200-000038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7" name="Line 84">
          <a:extLst>
            <a:ext uri="{FF2B5EF4-FFF2-40B4-BE49-F238E27FC236}">
              <a16:creationId xmlns:a16="http://schemas.microsoft.com/office/drawing/2014/main" id="{00000000-0008-0000-0200-000039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8" name="Line 85">
          <a:extLst>
            <a:ext uri="{FF2B5EF4-FFF2-40B4-BE49-F238E27FC236}">
              <a16:creationId xmlns:a16="http://schemas.microsoft.com/office/drawing/2014/main" id="{00000000-0008-0000-0200-00003A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9" name="Line 88">
          <a:extLst>
            <a:ext uri="{FF2B5EF4-FFF2-40B4-BE49-F238E27FC236}">
              <a16:creationId xmlns:a16="http://schemas.microsoft.com/office/drawing/2014/main" id="{00000000-0008-0000-0200-00003B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0" name="Line 89">
          <a:extLst>
            <a:ext uri="{FF2B5EF4-FFF2-40B4-BE49-F238E27FC236}">
              <a16:creationId xmlns:a16="http://schemas.microsoft.com/office/drawing/2014/main" id="{00000000-0008-0000-0200-00003C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1" name="Line 90">
          <a:extLst>
            <a:ext uri="{FF2B5EF4-FFF2-40B4-BE49-F238E27FC236}">
              <a16:creationId xmlns:a16="http://schemas.microsoft.com/office/drawing/2014/main" id="{00000000-0008-0000-0200-00003D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2" name="Line 91">
          <a:extLst>
            <a:ext uri="{FF2B5EF4-FFF2-40B4-BE49-F238E27FC236}">
              <a16:creationId xmlns:a16="http://schemas.microsoft.com/office/drawing/2014/main" id="{00000000-0008-0000-0200-00003E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3" name="Line 94">
          <a:extLst>
            <a:ext uri="{FF2B5EF4-FFF2-40B4-BE49-F238E27FC236}">
              <a16:creationId xmlns:a16="http://schemas.microsoft.com/office/drawing/2014/main" id="{00000000-0008-0000-0200-00003F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4" name="Line 95">
          <a:extLst>
            <a:ext uri="{FF2B5EF4-FFF2-40B4-BE49-F238E27FC236}">
              <a16:creationId xmlns:a16="http://schemas.microsoft.com/office/drawing/2014/main" id="{00000000-0008-0000-0200-000040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5" name="Line 96">
          <a:extLst>
            <a:ext uri="{FF2B5EF4-FFF2-40B4-BE49-F238E27FC236}">
              <a16:creationId xmlns:a16="http://schemas.microsoft.com/office/drawing/2014/main" id="{00000000-0008-0000-0200-000041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6" name="Line 97">
          <a:extLst>
            <a:ext uri="{FF2B5EF4-FFF2-40B4-BE49-F238E27FC236}">
              <a16:creationId xmlns:a16="http://schemas.microsoft.com/office/drawing/2014/main" id="{00000000-0008-0000-0200-000042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7" name="Line 100">
          <a:extLst>
            <a:ext uri="{FF2B5EF4-FFF2-40B4-BE49-F238E27FC236}">
              <a16:creationId xmlns:a16="http://schemas.microsoft.com/office/drawing/2014/main" id="{00000000-0008-0000-0200-000043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8" name="Line 101">
          <a:extLst>
            <a:ext uri="{FF2B5EF4-FFF2-40B4-BE49-F238E27FC236}">
              <a16:creationId xmlns:a16="http://schemas.microsoft.com/office/drawing/2014/main" id="{00000000-0008-0000-0200-000044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9" name="Line 102">
          <a:extLst>
            <a:ext uri="{FF2B5EF4-FFF2-40B4-BE49-F238E27FC236}">
              <a16:creationId xmlns:a16="http://schemas.microsoft.com/office/drawing/2014/main" id="{00000000-0008-0000-0200-000045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0" name="Line 103">
          <a:extLst>
            <a:ext uri="{FF2B5EF4-FFF2-40B4-BE49-F238E27FC236}">
              <a16:creationId xmlns:a16="http://schemas.microsoft.com/office/drawing/2014/main" id="{00000000-0008-0000-0200-000046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1" name="Line 106">
          <a:extLst>
            <a:ext uri="{FF2B5EF4-FFF2-40B4-BE49-F238E27FC236}">
              <a16:creationId xmlns:a16="http://schemas.microsoft.com/office/drawing/2014/main" id="{00000000-0008-0000-0200-000047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2" name="Line 107">
          <a:extLst>
            <a:ext uri="{FF2B5EF4-FFF2-40B4-BE49-F238E27FC236}">
              <a16:creationId xmlns:a16="http://schemas.microsoft.com/office/drawing/2014/main" id="{00000000-0008-0000-0200-000048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3" name="Line 108">
          <a:extLst>
            <a:ext uri="{FF2B5EF4-FFF2-40B4-BE49-F238E27FC236}">
              <a16:creationId xmlns:a16="http://schemas.microsoft.com/office/drawing/2014/main" id="{00000000-0008-0000-0200-000049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4" name="Line 109">
          <a:extLst>
            <a:ext uri="{FF2B5EF4-FFF2-40B4-BE49-F238E27FC236}">
              <a16:creationId xmlns:a16="http://schemas.microsoft.com/office/drawing/2014/main" id="{00000000-0008-0000-0200-00004A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5" name="Line 112">
          <a:extLst>
            <a:ext uri="{FF2B5EF4-FFF2-40B4-BE49-F238E27FC236}">
              <a16:creationId xmlns:a16="http://schemas.microsoft.com/office/drawing/2014/main" id="{00000000-0008-0000-0200-00004B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6" name="Line 113">
          <a:extLst>
            <a:ext uri="{FF2B5EF4-FFF2-40B4-BE49-F238E27FC236}">
              <a16:creationId xmlns:a16="http://schemas.microsoft.com/office/drawing/2014/main" id="{00000000-0008-0000-0200-00004C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7" name="Line 114">
          <a:extLst>
            <a:ext uri="{FF2B5EF4-FFF2-40B4-BE49-F238E27FC236}">
              <a16:creationId xmlns:a16="http://schemas.microsoft.com/office/drawing/2014/main" id="{00000000-0008-0000-0200-00004D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8" name="Line 115">
          <a:extLst>
            <a:ext uri="{FF2B5EF4-FFF2-40B4-BE49-F238E27FC236}">
              <a16:creationId xmlns:a16="http://schemas.microsoft.com/office/drawing/2014/main" id="{00000000-0008-0000-0200-00004E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9" name="Line 118">
          <a:extLst>
            <a:ext uri="{FF2B5EF4-FFF2-40B4-BE49-F238E27FC236}">
              <a16:creationId xmlns:a16="http://schemas.microsoft.com/office/drawing/2014/main" id="{00000000-0008-0000-0200-00004F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0" name="Line 119">
          <a:extLst>
            <a:ext uri="{FF2B5EF4-FFF2-40B4-BE49-F238E27FC236}">
              <a16:creationId xmlns:a16="http://schemas.microsoft.com/office/drawing/2014/main" id="{00000000-0008-0000-0200-000050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1" name="Line 120">
          <a:extLst>
            <a:ext uri="{FF2B5EF4-FFF2-40B4-BE49-F238E27FC236}">
              <a16:creationId xmlns:a16="http://schemas.microsoft.com/office/drawing/2014/main" id="{00000000-0008-0000-0200-000051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2" name="Line 121">
          <a:extLst>
            <a:ext uri="{FF2B5EF4-FFF2-40B4-BE49-F238E27FC236}">
              <a16:creationId xmlns:a16="http://schemas.microsoft.com/office/drawing/2014/main" id="{00000000-0008-0000-0200-000052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3" name="Line 124">
          <a:extLst>
            <a:ext uri="{FF2B5EF4-FFF2-40B4-BE49-F238E27FC236}">
              <a16:creationId xmlns:a16="http://schemas.microsoft.com/office/drawing/2014/main" id="{00000000-0008-0000-0200-000053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4" name="Line 125">
          <a:extLst>
            <a:ext uri="{FF2B5EF4-FFF2-40B4-BE49-F238E27FC236}">
              <a16:creationId xmlns:a16="http://schemas.microsoft.com/office/drawing/2014/main" id="{00000000-0008-0000-0200-000054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5" name="Line 126">
          <a:extLst>
            <a:ext uri="{FF2B5EF4-FFF2-40B4-BE49-F238E27FC236}">
              <a16:creationId xmlns:a16="http://schemas.microsoft.com/office/drawing/2014/main" id="{00000000-0008-0000-0200-000055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6" name="Line 127">
          <a:extLst>
            <a:ext uri="{FF2B5EF4-FFF2-40B4-BE49-F238E27FC236}">
              <a16:creationId xmlns:a16="http://schemas.microsoft.com/office/drawing/2014/main" id="{00000000-0008-0000-0200-000056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7" name="Line 130">
          <a:extLst>
            <a:ext uri="{FF2B5EF4-FFF2-40B4-BE49-F238E27FC236}">
              <a16:creationId xmlns:a16="http://schemas.microsoft.com/office/drawing/2014/main" id="{00000000-0008-0000-0200-000057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8" name="Line 131">
          <a:extLst>
            <a:ext uri="{FF2B5EF4-FFF2-40B4-BE49-F238E27FC236}">
              <a16:creationId xmlns:a16="http://schemas.microsoft.com/office/drawing/2014/main" id="{00000000-0008-0000-0200-000058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9" name="Line 132">
          <a:extLst>
            <a:ext uri="{FF2B5EF4-FFF2-40B4-BE49-F238E27FC236}">
              <a16:creationId xmlns:a16="http://schemas.microsoft.com/office/drawing/2014/main" id="{00000000-0008-0000-0200-000059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0" name="Line 133">
          <a:extLst>
            <a:ext uri="{FF2B5EF4-FFF2-40B4-BE49-F238E27FC236}">
              <a16:creationId xmlns:a16="http://schemas.microsoft.com/office/drawing/2014/main" id="{00000000-0008-0000-0200-00005A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1" name="Line 136">
          <a:extLst>
            <a:ext uri="{FF2B5EF4-FFF2-40B4-BE49-F238E27FC236}">
              <a16:creationId xmlns:a16="http://schemas.microsoft.com/office/drawing/2014/main" id="{00000000-0008-0000-0200-00005B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2" name="Line 137">
          <a:extLst>
            <a:ext uri="{FF2B5EF4-FFF2-40B4-BE49-F238E27FC236}">
              <a16:creationId xmlns:a16="http://schemas.microsoft.com/office/drawing/2014/main" id="{00000000-0008-0000-0200-00005C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3" name="Line 138">
          <a:extLst>
            <a:ext uri="{FF2B5EF4-FFF2-40B4-BE49-F238E27FC236}">
              <a16:creationId xmlns:a16="http://schemas.microsoft.com/office/drawing/2014/main" id="{00000000-0008-0000-0200-00005D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4" name="Line 139">
          <a:extLst>
            <a:ext uri="{FF2B5EF4-FFF2-40B4-BE49-F238E27FC236}">
              <a16:creationId xmlns:a16="http://schemas.microsoft.com/office/drawing/2014/main" id="{00000000-0008-0000-0200-00005E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5" name="Line 142">
          <a:extLst>
            <a:ext uri="{FF2B5EF4-FFF2-40B4-BE49-F238E27FC236}">
              <a16:creationId xmlns:a16="http://schemas.microsoft.com/office/drawing/2014/main" id="{00000000-0008-0000-0200-00005F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6" name="Line 143">
          <a:extLst>
            <a:ext uri="{FF2B5EF4-FFF2-40B4-BE49-F238E27FC236}">
              <a16:creationId xmlns:a16="http://schemas.microsoft.com/office/drawing/2014/main" id="{00000000-0008-0000-0200-000060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7" name="Line 144">
          <a:extLst>
            <a:ext uri="{FF2B5EF4-FFF2-40B4-BE49-F238E27FC236}">
              <a16:creationId xmlns:a16="http://schemas.microsoft.com/office/drawing/2014/main" id="{00000000-0008-0000-0200-000061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8" name="Line 145">
          <a:extLst>
            <a:ext uri="{FF2B5EF4-FFF2-40B4-BE49-F238E27FC236}">
              <a16:creationId xmlns:a16="http://schemas.microsoft.com/office/drawing/2014/main" id="{00000000-0008-0000-0200-000062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9" name="Line 148">
          <a:extLst>
            <a:ext uri="{FF2B5EF4-FFF2-40B4-BE49-F238E27FC236}">
              <a16:creationId xmlns:a16="http://schemas.microsoft.com/office/drawing/2014/main" id="{00000000-0008-0000-0200-000063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0" name="Line 149">
          <a:extLst>
            <a:ext uri="{FF2B5EF4-FFF2-40B4-BE49-F238E27FC236}">
              <a16:creationId xmlns:a16="http://schemas.microsoft.com/office/drawing/2014/main" id="{00000000-0008-0000-0200-000064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1" name="Line 150">
          <a:extLst>
            <a:ext uri="{FF2B5EF4-FFF2-40B4-BE49-F238E27FC236}">
              <a16:creationId xmlns:a16="http://schemas.microsoft.com/office/drawing/2014/main" id="{00000000-0008-0000-0200-000065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2" name="Line 151">
          <a:extLst>
            <a:ext uri="{FF2B5EF4-FFF2-40B4-BE49-F238E27FC236}">
              <a16:creationId xmlns:a16="http://schemas.microsoft.com/office/drawing/2014/main" id="{00000000-0008-0000-0200-000066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3" name="Line 154">
          <a:extLst>
            <a:ext uri="{FF2B5EF4-FFF2-40B4-BE49-F238E27FC236}">
              <a16:creationId xmlns:a16="http://schemas.microsoft.com/office/drawing/2014/main" id="{00000000-0008-0000-0200-000067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4" name="Line 155">
          <a:extLst>
            <a:ext uri="{FF2B5EF4-FFF2-40B4-BE49-F238E27FC236}">
              <a16:creationId xmlns:a16="http://schemas.microsoft.com/office/drawing/2014/main" id="{00000000-0008-0000-0200-000068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5" name="Line 156">
          <a:extLst>
            <a:ext uri="{FF2B5EF4-FFF2-40B4-BE49-F238E27FC236}">
              <a16:creationId xmlns:a16="http://schemas.microsoft.com/office/drawing/2014/main" id="{00000000-0008-0000-0200-000069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6" name="Line 157">
          <a:extLst>
            <a:ext uri="{FF2B5EF4-FFF2-40B4-BE49-F238E27FC236}">
              <a16:creationId xmlns:a16="http://schemas.microsoft.com/office/drawing/2014/main" id="{00000000-0008-0000-0200-00006A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7" name="Line 160">
          <a:extLst>
            <a:ext uri="{FF2B5EF4-FFF2-40B4-BE49-F238E27FC236}">
              <a16:creationId xmlns:a16="http://schemas.microsoft.com/office/drawing/2014/main" id="{00000000-0008-0000-0200-00006B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8" name="Line 161">
          <a:extLst>
            <a:ext uri="{FF2B5EF4-FFF2-40B4-BE49-F238E27FC236}">
              <a16:creationId xmlns:a16="http://schemas.microsoft.com/office/drawing/2014/main" id="{00000000-0008-0000-0200-00006C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9" name="Line 162">
          <a:extLst>
            <a:ext uri="{FF2B5EF4-FFF2-40B4-BE49-F238E27FC236}">
              <a16:creationId xmlns:a16="http://schemas.microsoft.com/office/drawing/2014/main" id="{00000000-0008-0000-0200-00006D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0" name="Line 163">
          <a:extLst>
            <a:ext uri="{FF2B5EF4-FFF2-40B4-BE49-F238E27FC236}">
              <a16:creationId xmlns:a16="http://schemas.microsoft.com/office/drawing/2014/main" id="{00000000-0008-0000-0200-00006E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1" name="Line 166">
          <a:extLst>
            <a:ext uri="{FF2B5EF4-FFF2-40B4-BE49-F238E27FC236}">
              <a16:creationId xmlns:a16="http://schemas.microsoft.com/office/drawing/2014/main" id="{00000000-0008-0000-0200-00006F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2" name="Line 167">
          <a:extLst>
            <a:ext uri="{FF2B5EF4-FFF2-40B4-BE49-F238E27FC236}">
              <a16:creationId xmlns:a16="http://schemas.microsoft.com/office/drawing/2014/main" id="{00000000-0008-0000-0200-000070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3" name="Line 168">
          <a:extLst>
            <a:ext uri="{FF2B5EF4-FFF2-40B4-BE49-F238E27FC236}">
              <a16:creationId xmlns:a16="http://schemas.microsoft.com/office/drawing/2014/main" id="{00000000-0008-0000-0200-000071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4" name="Line 169">
          <a:extLst>
            <a:ext uri="{FF2B5EF4-FFF2-40B4-BE49-F238E27FC236}">
              <a16:creationId xmlns:a16="http://schemas.microsoft.com/office/drawing/2014/main" id="{00000000-0008-0000-0200-000072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5" name="Line 172">
          <a:extLst>
            <a:ext uri="{FF2B5EF4-FFF2-40B4-BE49-F238E27FC236}">
              <a16:creationId xmlns:a16="http://schemas.microsoft.com/office/drawing/2014/main" id="{00000000-0008-0000-0200-000073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6" name="Line 173">
          <a:extLst>
            <a:ext uri="{FF2B5EF4-FFF2-40B4-BE49-F238E27FC236}">
              <a16:creationId xmlns:a16="http://schemas.microsoft.com/office/drawing/2014/main" id="{00000000-0008-0000-0200-000074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7" name="Line 174">
          <a:extLst>
            <a:ext uri="{FF2B5EF4-FFF2-40B4-BE49-F238E27FC236}">
              <a16:creationId xmlns:a16="http://schemas.microsoft.com/office/drawing/2014/main" id="{00000000-0008-0000-0200-000075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8" name="Line 175">
          <a:extLst>
            <a:ext uri="{FF2B5EF4-FFF2-40B4-BE49-F238E27FC236}">
              <a16:creationId xmlns:a16="http://schemas.microsoft.com/office/drawing/2014/main" id="{00000000-0008-0000-0200-000076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9" name="Line 178">
          <a:extLst>
            <a:ext uri="{FF2B5EF4-FFF2-40B4-BE49-F238E27FC236}">
              <a16:creationId xmlns:a16="http://schemas.microsoft.com/office/drawing/2014/main" id="{00000000-0008-0000-0200-000077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20" name="Line 179">
          <a:extLst>
            <a:ext uri="{FF2B5EF4-FFF2-40B4-BE49-F238E27FC236}">
              <a16:creationId xmlns:a16="http://schemas.microsoft.com/office/drawing/2014/main" id="{00000000-0008-0000-0200-000078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21" name="Line 180">
          <a:extLst>
            <a:ext uri="{FF2B5EF4-FFF2-40B4-BE49-F238E27FC236}">
              <a16:creationId xmlns:a16="http://schemas.microsoft.com/office/drawing/2014/main" id="{00000000-0008-0000-0200-000079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22" name="Line 181">
          <a:extLst>
            <a:ext uri="{FF2B5EF4-FFF2-40B4-BE49-F238E27FC236}">
              <a16:creationId xmlns:a16="http://schemas.microsoft.com/office/drawing/2014/main" id="{00000000-0008-0000-0200-00007A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23" name="Line 184">
          <a:extLst>
            <a:ext uri="{FF2B5EF4-FFF2-40B4-BE49-F238E27FC236}">
              <a16:creationId xmlns:a16="http://schemas.microsoft.com/office/drawing/2014/main" id="{00000000-0008-0000-0200-00007B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24" name="Line 185">
          <a:extLst>
            <a:ext uri="{FF2B5EF4-FFF2-40B4-BE49-F238E27FC236}">
              <a16:creationId xmlns:a16="http://schemas.microsoft.com/office/drawing/2014/main" id="{00000000-0008-0000-0200-00007C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25" name="Line 186">
          <a:extLst>
            <a:ext uri="{FF2B5EF4-FFF2-40B4-BE49-F238E27FC236}">
              <a16:creationId xmlns:a16="http://schemas.microsoft.com/office/drawing/2014/main" id="{00000000-0008-0000-0200-00007D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26" name="Line 187">
          <a:extLst>
            <a:ext uri="{FF2B5EF4-FFF2-40B4-BE49-F238E27FC236}">
              <a16:creationId xmlns:a16="http://schemas.microsoft.com/office/drawing/2014/main" id="{00000000-0008-0000-0200-00007E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27" name="Line 190">
          <a:extLst>
            <a:ext uri="{FF2B5EF4-FFF2-40B4-BE49-F238E27FC236}">
              <a16:creationId xmlns:a16="http://schemas.microsoft.com/office/drawing/2014/main" id="{00000000-0008-0000-0200-00007F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28" name="Line 191">
          <a:extLst>
            <a:ext uri="{FF2B5EF4-FFF2-40B4-BE49-F238E27FC236}">
              <a16:creationId xmlns:a16="http://schemas.microsoft.com/office/drawing/2014/main" id="{00000000-0008-0000-0200-000080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29" name="Line 192">
          <a:extLst>
            <a:ext uri="{FF2B5EF4-FFF2-40B4-BE49-F238E27FC236}">
              <a16:creationId xmlns:a16="http://schemas.microsoft.com/office/drawing/2014/main" id="{00000000-0008-0000-0200-000081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30" name="Line 193">
          <a:extLst>
            <a:ext uri="{FF2B5EF4-FFF2-40B4-BE49-F238E27FC236}">
              <a16:creationId xmlns:a16="http://schemas.microsoft.com/office/drawing/2014/main" id="{00000000-0008-0000-0200-000082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31" name="Line 196">
          <a:extLst>
            <a:ext uri="{FF2B5EF4-FFF2-40B4-BE49-F238E27FC236}">
              <a16:creationId xmlns:a16="http://schemas.microsoft.com/office/drawing/2014/main" id="{00000000-0008-0000-0200-000083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32" name="Line 197">
          <a:extLst>
            <a:ext uri="{FF2B5EF4-FFF2-40B4-BE49-F238E27FC236}">
              <a16:creationId xmlns:a16="http://schemas.microsoft.com/office/drawing/2014/main" id="{00000000-0008-0000-0200-000084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33" name="Line 198">
          <a:extLst>
            <a:ext uri="{FF2B5EF4-FFF2-40B4-BE49-F238E27FC236}">
              <a16:creationId xmlns:a16="http://schemas.microsoft.com/office/drawing/2014/main" id="{00000000-0008-0000-0200-000085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34" name="Line 199">
          <a:extLst>
            <a:ext uri="{FF2B5EF4-FFF2-40B4-BE49-F238E27FC236}">
              <a16:creationId xmlns:a16="http://schemas.microsoft.com/office/drawing/2014/main" id="{00000000-0008-0000-0200-000086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35" name="Line 202">
          <a:extLst>
            <a:ext uri="{FF2B5EF4-FFF2-40B4-BE49-F238E27FC236}">
              <a16:creationId xmlns:a16="http://schemas.microsoft.com/office/drawing/2014/main" id="{00000000-0008-0000-0200-000087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36" name="Line 203">
          <a:extLst>
            <a:ext uri="{FF2B5EF4-FFF2-40B4-BE49-F238E27FC236}">
              <a16:creationId xmlns:a16="http://schemas.microsoft.com/office/drawing/2014/main" id="{00000000-0008-0000-0200-000088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37" name="Line 204">
          <a:extLst>
            <a:ext uri="{FF2B5EF4-FFF2-40B4-BE49-F238E27FC236}">
              <a16:creationId xmlns:a16="http://schemas.microsoft.com/office/drawing/2014/main" id="{00000000-0008-0000-0200-000089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38" name="Line 205">
          <a:extLst>
            <a:ext uri="{FF2B5EF4-FFF2-40B4-BE49-F238E27FC236}">
              <a16:creationId xmlns:a16="http://schemas.microsoft.com/office/drawing/2014/main" id="{00000000-0008-0000-0200-00008A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39" name="Line 208">
          <a:extLst>
            <a:ext uri="{FF2B5EF4-FFF2-40B4-BE49-F238E27FC236}">
              <a16:creationId xmlns:a16="http://schemas.microsoft.com/office/drawing/2014/main" id="{00000000-0008-0000-0200-00008B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40" name="Line 209">
          <a:extLst>
            <a:ext uri="{FF2B5EF4-FFF2-40B4-BE49-F238E27FC236}">
              <a16:creationId xmlns:a16="http://schemas.microsoft.com/office/drawing/2014/main" id="{00000000-0008-0000-0200-00008C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41" name="Line 210">
          <a:extLst>
            <a:ext uri="{FF2B5EF4-FFF2-40B4-BE49-F238E27FC236}">
              <a16:creationId xmlns:a16="http://schemas.microsoft.com/office/drawing/2014/main" id="{00000000-0008-0000-0200-00008D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42" name="Line 211">
          <a:extLst>
            <a:ext uri="{FF2B5EF4-FFF2-40B4-BE49-F238E27FC236}">
              <a16:creationId xmlns:a16="http://schemas.microsoft.com/office/drawing/2014/main" id="{00000000-0008-0000-0200-00008E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43" name="Line 214">
          <a:extLst>
            <a:ext uri="{FF2B5EF4-FFF2-40B4-BE49-F238E27FC236}">
              <a16:creationId xmlns:a16="http://schemas.microsoft.com/office/drawing/2014/main" id="{00000000-0008-0000-0200-00008F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44" name="Line 215">
          <a:extLst>
            <a:ext uri="{FF2B5EF4-FFF2-40B4-BE49-F238E27FC236}">
              <a16:creationId xmlns:a16="http://schemas.microsoft.com/office/drawing/2014/main" id="{00000000-0008-0000-0200-000090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45" name="Line 216">
          <a:extLst>
            <a:ext uri="{FF2B5EF4-FFF2-40B4-BE49-F238E27FC236}">
              <a16:creationId xmlns:a16="http://schemas.microsoft.com/office/drawing/2014/main" id="{00000000-0008-0000-0200-000091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46" name="Line 217">
          <a:extLst>
            <a:ext uri="{FF2B5EF4-FFF2-40B4-BE49-F238E27FC236}">
              <a16:creationId xmlns:a16="http://schemas.microsoft.com/office/drawing/2014/main" id="{00000000-0008-0000-0200-000092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47" name="Line 220">
          <a:extLst>
            <a:ext uri="{FF2B5EF4-FFF2-40B4-BE49-F238E27FC236}">
              <a16:creationId xmlns:a16="http://schemas.microsoft.com/office/drawing/2014/main" id="{00000000-0008-0000-0200-000093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48" name="Line 221">
          <a:extLst>
            <a:ext uri="{FF2B5EF4-FFF2-40B4-BE49-F238E27FC236}">
              <a16:creationId xmlns:a16="http://schemas.microsoft.com/office/drawing/2014/main" id="{00000000-0008-0000-0200-000094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49" name="Line 222">
          <a:extLst>
            <a:ext uri="{FF2B5EF4-FFF2-40B4-BE49-F238E27FC236}">
              <a16:creationId xmlns:a16="http://schemas.microsoft.com/office/drawing/2014/main" id="{00000000-0008-0000-0200-000095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50" name="Line 224">
          <a:extLst>
            <a:ext uri="{FF2B5EF4-FFF2-40B4-BE49-F238E27FC236}">
              <a16:creationId xmlns:a16="http://schemas.microsoft.com/office/drawing/2014/main" id="{00000000-0008-0000-0200-000096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51" name="Line 225">
          <a:extLst>
            <a:ext uri="{FF2B5EF4-FFF2-40B4-BE49-F238E27FC236}">
              <a16:creationId xmlns:a16="http://schemas.microsoft.com/office/drawing/2014/main" id="{00000000-0008-0000-0200-000097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52" name="Line 6">
          <a:extLst>
            <a:ext uri="{FF2B5EF4-FFF2-40B4-BE49-F238E27FC236}">
              <a16:creationId xmlns:a16="http://schemas.microsoft.com/office/drawing/2014/main" id="{00000000-0008-0000-0200-000098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53" name="Line 7">
          <a:extLst>
            <a:ext uri="{FF2B5EF4-FFF2-40B4-BE49-F238E27FC236}">
              <a16:creationId xmlns:a16="http://schemas.microsoft.com/office/drawing/2014/main" id="{00000000-0008-0000-0200-000099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54" name="Line 10">
          <a:extLst>
            <a:ext uri="{FF2B5EF4-FFF2-40B4-BE49-F238E27FC236}">
              <a16:creationId xmlns:a16="http://schemas.microsoft.com/office/drawing/2014/main" id="{00000000-0008-0000-0200-00009A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55" name="Line 11">
          <a:extLst>
            <a:ext uri="{FF2B5EF4-FFF2-40B4-BE49-F238E27FC236}">
              <a16:creationId xmlns:a16="http://schemas.microsoft.com/office/drawing/2014/main" id="{00000000-0008-0000-0200-00009B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56" name="Line 12">
          <a:extLst>
            <a:ext uri="{FF2B5EF4-FFF2-40B4-BE49-F238E27FC236}">
              <a16:creationId xmlns:a16="http://schemas.microsoft.com/office/drawing/2014/main" id="{00000000-0008-0000-0200-00009C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57" name="Line 13">
          <a:extLst>
            <a:ext uri="{FF2B5EF4-FFF2-40B4-BE49-F238E27FC236}">
              <a16:creationId xmlns:a16="http://schemas.microsoft.com/office/drawing/2014/main" id="{00000000-0008-0000-0200-00009D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58" name="Line 16">
          <a:extLst>
            <a:ext uri="{FF2B5EF4-FFF2-40B4-BE49-F238E27FC236}">
              <a16:creationId xmlns:a16="http://schemas.microsoft.com/office/drawing/2014/main" id="{00000000-0008-0000-0200-00009E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59" name="Line 17">
          <a:extLst>
            <a:ext uri="{FF2B5EF4-FFF2-40B4-BE49-F238E27FC236}">
              <a16:creationId xmlns:a16="http://schemas.microsoft.com/office/drawing/2014/main" id="{00000000-0008-0000-0200-00009F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60" name="Line 18">
          <a:extLst>
            <a:ext uri="{FF2B5EF4-FFF2-40B4-BE49-F238E27FC236}">
              <a16:creationId xmlns:a16="http://schemas.microsoft.com/office/drawing/2014/main" id="{00000000-0008-0000-0200-0000A0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61" name="Line 19">
          <a:extLst>
            <a:ext uri="{FF2B5EF4-FFF2-40B4-BE49-F238E27FC236}">
              <a16:creationId xmlns:a16="http://schemas.microsoft.com/office/drawing/2014/main" id="{00000000-0008-0000-0200-0000A1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62" name="Line 22">
          <a:extLst>
            <a:ext uri="{FF2B5EF4-FFF2-40B4-BE49-F238E27FC236}">
              <a16:creationId xmlns:a16="http://schemas.microsoft.com/office/drawing/2014/main" id="{00000000-0008-0000-0200-0000A2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63" name="Line 23">
          <a:extLst>
            <a:ext uri="{FF2B5EF4-FFF2-40B4-BE49-F238E27FC236}">
              <a16:creationId xmlns:a16="http://schemas.microsoft.com/office/drawing/2014/main" id="{00000000-0008-0000-0200-0000A3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64" name="Line 24">
          <a:extLst>
            <a:ext uri="{FF2B5EF4-FFF2-40B4-BE49-F238E27FC236}">
              <a16:creationId xmlns:a16="http://schemas.microsoft.com/office/drawing/2014/main" id="{00000000-0008-0000-0200-0000A4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65" name="Line 25">
          <a:extLst>
            <a:ext uri="{FF2B5EF4-FFF2-40B4-BE49-F238E27FC236}">
              <a16:creationId xmlns:a16="http://schemas.microsoft.com/office/drawing/2014/main" id="{00000000-0008-0000-0200-0000A5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66" name="Line 28">
          <a:extLst>
            <a:ext uri="{FF2B5EF4-FFF2-40B4-BE49-F238E27FC236}">
              <a16:creationId xmlns:a16="http://schemas.microsoft.com/office/drawing/2014/main" id="{00000000-0008-0000-0200-0000A6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67" name="Line 29">
          <a:extLst>
            <a:ext uri="{FF2B5EF4-FFF2-40B4-BE49-F238E27FC236}">
              <a16:creationId xmlns:a16="http://schemas.microsoft.com/office/drawing/2014/main" id="{00000000-0008-0000-0200-0000A7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68" name="Line 30">
          <a:extLst>
            <a:ext uri="{FF2B5EF4-FFF2-40B4-BE49-F238E27FC236}">
              <a16:creationId xmlns:a16="http://schemas.microsoft.com/office/drawing/2014/main" id="{00000000-0008-0000-0200-0000A8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69" name="Line 31">
          <a:extLst>
            <a:ext uri="{FF2B5EF4-FFF2-40B4-BE49-F238E27FC236}">
              <a16:creationId xmlns:a16="http://schemas.microsoft.com/office/drawing/2014/main" id="{00000000-0008-0000-0200-0000A9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70" name="Line 34">
          <a:extLst>
            <a:ext uri="{FF2B5EF4-FFF2-40B4-BE49-F238E27FC236}">
              <a16:creationId xmlns:a16="http://schemas.microsoft.com/office/drawing/2014/main" id="{00000000-0008-0000-0200-0000AA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71" name="Line 35">
          <a:extLst>
            <a:ext uri="{FF2B5EF4-FFF2-40B4-BE49-F238E27FC236}">
              <a16:creationId xmlns:a16="http://schemas.microsoft.com/office/drawing/2014/main" id="{00000000-0008-0000-0200-0000AB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72" name="Line 36">
          <a:extLst>
            <a:ext uri="{FF2B5EF4-FFF2-40B4-BE49-F238E27FC236}">
              <a16:creationId xmlns:a16="http://schemas.microsoft.com/office/drawing/2014/main" id="{00000000-0008-0000-0200-0000AC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73" name="Line 37">
          <a:extLst>
            <a:ext uri="{FF2B5EF4-FFF2-40B4-BE49-F238E27FC236}">
              <a16:creationId xmlns:a16="http://schemas.microsoft.com/office/drawing/2014/main" id="{00000000-0008-0000-0200-0000AD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74" name="Line 40">
          <a:extLst>
            <a:ext uri="{FF2B5EF4-FFF2-40B4-BE49-F238E27FC236}">
              <a16:creationId xmlns:a16="http://schemas.microsoft.com/office/drawing/2014/main" id="{00000000-0008-0000-0200-0000AE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75" name="Line 41">
          <a:extLst>
            <a:ext uri="{FF2B5EF4-FFF2-40B4-BE49-F238E27FC236}">
              <a16:creationId xmlns:a16="http://schemas.microsoft.com/office/drawing/2014/main" id="{00000000-0008-0000-0200-0000AF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76" name="Line 42">
          <a:extLst>
            <a:ext uri="{FF2B5EF4-FFF2-40B4-BE49-F238E27FC236}">
              <a16:creationId xmlns:a16="http://schemas.microsoft.com/office/drawing/2014/main" id="{00000000-0008-0000-0200-0000B0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77" name="Line 43">
          <a:extLst>
            <a:ext uri="{FF2B5EF4-FFF2-40B4-BE49-F238E27FC236}">
              <a16:creationId xmlns:a16="http://schemas.microsoft.com/office/drawing/2014/main" id="{00000000-0008-0000-0200-0000B1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78" name="Line 46">
          <a:extLst>
            <a:ext uri="{FF2B5EF4-FFF2-40B4-BE49-F238E27FC236}">
              <a16:creationId xmlns:a16="http://schemas.microsoft.com/office/drawing/2014/main" id="{00000000-0008-0000-0200-0000B2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79" name="Line 47">
          <a:extLst>
            <a:ext uri="{FF2B5EF4-FFF2-40B4-BE49-F238E27FC236}">
              <a16:creationId xmlns:a16="http://schemas.microsoft.com/office/drawing/2014/main" id="{00000000-0008-0000-0200-0000B3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80" name="Line 48">
          <a:extLst>
            <a:ext uri="{FF2B5EF4-FFF2-40B4-BE49-F238E27FC236}">
              <a16:creationId xmlns:a16="http://schemas.microsoft.com/office/drawing/2014/main" id="{00000000-0008-0000-0200-0000B4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81" name="Line 49">
          <a:extLst>
            <a:ext uri="{FF2B5EF4-FFF2-40B4-BE49-F238E27FC236}">
              <a16:creationId xmlns:a16="http://schemas.microsoft.com/office/drawing/2014/main" id="{00000000-0008-0000-0200-0000B5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82" name="Line 52">
          <a:extLst>
            <a:ext uri="{FF2B5EF4-FFF2-40B4-BE49-F238E27FC236}">
              <a16:creationId xmlns:a16="http://schemas.microsoft.com/office/drawing/2014/main" id="{00000000-0008-0000-0200-0000B6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83" name="Line 53">
          <a:extLst>
            <a:ext uri="{FF2B5EF4-FFF2-40B4-BE49-F238E27FC236}">
              <a16:creationId xmlns:a16="http://schemas.microsoft.com/office/drawing/2014/main" id="{00000000-0008-0000-0200-0000B7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84" name="Line 54">
          <a:extLst>
            <a:ext uri="{FF2B5EF4-FFF2-40B4-BE49-F238E27FC236}">
              <a16:creationId xmlns:a16="http://schemas.microsoft.com/office/drawing/2014/main" id="{00000000-0008-0000-0200-0000B8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85" name="Line 55">
          <a:extLst>
            <a:ext uri="{FF2B5EF4-FFF2-40B4-BE49-F238E27FC236}">
              <a16:creationId xmlns:a16="http://schemas.microsoft.com/office/drawing/2014/main" id="{00000000-0008-0000-0200-0000B9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86" name="Line 58">
          <a:extLst>
            <a:ext uri="{FF2B5EF4-FFF2-40B4-BE49-F238E27FC236}">
              <a16:creationId xmlns:a16="http://schemas.microsoft.com/office/drawing/2014/main" id="{00000000-0008-0000-0200-0000BA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87" name="Line 59">
          <a:extLst>
            <a:ext uri="{FF2B5EF4-FFF2-40B4-BE49-F238E27FC236}">
              <a16:creationId xmlns:a16="http://schemas.microsoft.com/office/drawing/2014/main" id="{00000000-0008-0000-0200-0000BB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88" name="Line 60">
          <a:extLst>
            <a:ext uri="{FF2B5EF4-FFF2-40B4-BE49-F238E27FC236}">
              <a16:creationId xmlns:a16="http://schemas.microsoft.com/office/drawing/2014/main" id="{00000000-0008-0000-0200-0000BC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89" name="Line 61">
          <a:extLst>
            <a:ext uri="{FF2B5EF4-FFF2-40B4-BE49-F238E27FC236}">
              <a16:creationId xmlns:a16="http://schemas.microsoft.com/office/drawing/2014/main" id="{00000000-0008-0000-0200-0000BD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90" name="Line 64">
          <a:extLst>
            <a:ext uri="{FF2B5EF4-FFF2-40B4-BE49-F238E27FC236}">
              <a16:creationId xmlns:a16="http://schemas.microsoft.com/office/drawing/2014/main" id="{00000000-0008-0000-0200-0000BE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91" name="Line 65">
          <a:extLst>
            <a:ext uri="{FF2B5EF4-FFF2-40B4-BE49-F238E27FC236}">
              <a16:creationId xmlns:a16="http://schemas.microsoft.com/office/drawing/2014/main" id="{00000000-0008-0000-0200-0000BF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92" name="Line 66">
          <a:extLst>
            <a:ext uri="{FF2B5EF4-FFF2-40B4-BE49-F238E27FC236}">
              <a16:creationId xmlns:a16="http://schemas.microsoft.com/office/drawing/2014/main" id="{00000000-0008-0000-0200-0000C0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93" name="Line 67">
          <a:extLst>
            <a:ext uri="{FF2B5EF4-FFF2-40B4-BE49-F238E27FC236}">
              <a16:creationId xmlns:a16="http://schemas.microsoft.com/office/drawing/2014/main" id="{00000000-0008-0000-0200-0000C1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94" name="Line 70">
          <a:extLst>
            <a:ext uri="{FF2B5EF4-FFF2-40B4-BE49-F238E27FC236}">
              <a16:creationId xmlns:a16="http://schemas.microsoft.com/office/drawing/2014/main" id="{00000000-0008-0000-0200-0000C2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95" name="Line 71">
          <a:extLst>
            <a:ext uri="{FF2B5EF4-FFF2-40B4-BE49-F238E27FC236}">
              <a16:creationId xmlns:a16="http://schemas.microsoft.com/office/drawing/2014/main" id="{00000000-0008-0000-0200-0000C3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96" name="Line 72">
          <a:extLst>
            <a:ext uri="{FF2B5EF4-FFF2-40B4-BE49-F238E27FC236}">
              <a16:creationId xmlns:a16="http://schemas.microsoft.com/office/drawing/2014/main" id="{00000000-0008-0000-0200-0000C4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97" name="Line 73">
          <a:extLst>
            <a:ext uri="{FF2B5EF4-FFF2-40B4-BE49-F238E27FC236}">
              <a16:creationId xmlns:a16="http://schemas.microsoft.com/office/drawing/2014/main" id="{00000000-0008-0000-0200-0000C5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98" name="Line 76">
          <a:extLst>
            <a:ext uri="{FF2B5EF4-FFF2-40B4-BE49-F238E27FC236}">
              <a16:creationId xmlns:a16="http://schemas.microsoft.com/office/drawing/2014/main" id="{00000000-0008-0000-0200-0000C6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99" name="Line 77">
          <a:extLst>
            <a:ext uri="{FF2B5EF4-FFF2-40B4-BE49-F238E27FC236}">
              <a16:creationId xmlns:a16="http://schemas.microsoft.com/office/drawing/2014/main" id="{00000000-0008-0000-0200-0000C7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00" name="Line 78">
          <a:extLst>
            <a:ext uri="{FF2B5EF4-FFF2-40B4-BE49-F238E27FC236}">
              <a16:creationId xmlns:a16="http://schemas.microsoft.com/office/drawing/2014/main" id="{00000000-0008-0000-0200-0000C8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01" name="Line 79">
          <a:extLst>
            <a:ext uri="{FF2B5EF4-FFF2-40B4-BE49-F238E27FC236}">
              <a16:creationId xmlns:a16="http://schemas.microsoft.com/office/drawing/2014/main" id="{00000000-0008-0000-0200-0000C9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02" name="Line 82">
          <a:extLst>
            <a:ext uri="{FF2B5EF4-FFF2-40B4-BE49-F238E27FC236}">
              <a16:creationId xmlns:a16="http://schemas.microsoft.com/office/drawing/2014/main" id="{00000000-0008-0000-0200-0000CA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03" name="Line 83">
          <a:extLst>
            <a:ext uri="{FF2B5EF4-FFF2-40B4-BE49-F238E27FC236}">
              <a16:creationId xmlns:a16="http://schemas.microsoft.com/office/drawing/2014/main" id="{00000000-0008-0000-0200-0000CB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04" name="Line 84">
          <a:extLst>
            <a:ext uri="{FF2B5EF4-FFF2-40B4-BE49-F238E27FC236}">
              <a16:creationId xmlns:a16="http://schemas.microsoft.com/office/drawing/2014/main" id="{00000000-0008-0000-0200-0000CC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05" name="Line 85">
          <a:extLst>
            <a:ext uri="{FF2B5EF4-FFF2-40B4-BE49-F238E27FC236}">
              <a16:creationId xmlns:a16="http://schemas.microsoft.com/office/drawing/2014/main" id="{00000000-0008-0000-0200-0000CD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06" name="Line 88">
          <a:extLst>
            <a:ext uri="{FF2B5EF4-FFF2-40B4-BE49-F238E27FC236}">
              <a16:creationId xmlns:a16="http://schemas.microsoft.com/office/drawing/2014/main" id="{00000000-0008-0000-0200-0000CE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07" name="Line 89">
          <a:extLst>
            <a:ext uri="{FF2B5EF4-FFF2-40B4-BE49-F238E27FC236}">
              <a16:creationId xmlns:a16="http://schemas.microsoft.com/office/drawing/2014/main" id="{00000000-0008-0000-0200-0000CF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08" name="Line 90">
          <a:extLst>
            <a:ext uri="{FF2B5EF4-FFF2-40B4-BE49-F238E27FC236}">
              <a16:creationId xmlns:a16="http://schemas.microsoft.com/office/drawing/2014/main" id="{00000000-0008-0000-0200-0000D0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09" name="Line 91">
          <a:extLst>
            <a:ext uri="{FF2B5EF4-FFF2-40B4-BE49-F238E27FC236}">
              <a16:creationId xmlns:a16="http://schemas.microsoft.com/office/drawing/2014/main" id="{00000000-0008-0000-0200-0000D1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10" name="Line 94">
          <a:extLst>
            <a:ext uri="{FF2B5EF4-FFF2-40B4-BE49-F238E27FC236}">
              <a16:creationId xmlns:a16="http://schemas.microsoft.com/office/drawing/2014/main" id="{00000000-0008-0000-0200-0000D2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11" name="Line 95">
          <a:extLst>
            <a:ext uri="{FF2B5EF4-FFF2-40B4-BE49-F238E27FC236}">
              <a16:creationId xmlns:a16="http://schemas.microsoft.com/office/drawing/2014/main" id="{00000000-0008-0000-0200-0000D3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12" name="Line 96">
          <a:extLst>
            <a:ext uri="{FF2B5EF4-FFF2-40B4-BE49-F238E27FC236}">
              <a16:creationId xmlns:a16="http://schemas.microsoft.com/office/drawing/2014/main" id="{00000000-0008-0000-0200-0000D4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13" name="Line 97">
          <a:extLst>
            <a:ext uri="{FF2B5EF4-FFF2-40B4-BE49-F238E27FC236}">
              <a16:creationId xmlns:a16="http://schemas.microsoft.com/office/drawing/2014/main" id="{00000000-0008-0000-0200-0000D5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14" name="Line 100">
          <a:extLst>
            <a:ext uri="{FF2B5EF4-FFF2-40B4-BE49-F238E27FC236}">
              <a16:creationId xmlns:a16="http://schemas.microsoft.com/office/drawing/2014/main" id="{00000000-0008-0000-0200-0000D6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15" name="Line 101">
          <a:extLst>
            <a:ext uri="{FF2B5EF4-FFF2-40B4-BE49-F238E27FC236}">
              <a16:creationId xmlns:a16="http://schemas.microsoft.com/office/drawing/2014/main" id="{00000000-0008-0000-0200-0000D7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16" name="Line 102">
          <a:extLst>
            <a:ext uri="{FF2B5EF4-FFF2-40B4-BE49-F238E27FC236}">
              <a16:creationId xmlns:a16="http://schemas.microsoft.com/office/drawing/2014/main" id="{00000000-0008-0000-0200-0000D8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17" name="Line 103">
          <a:extLst>
            <a:ext uri="{FF2B5EF4-FFF2-40B4-BE49-F238E27FC236}">
              <a16:creationId xmlns:a16="http://schemas.microsoft.com/office/drawing/2014/main" id="{00000000-0008-0000-0200-0000D9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18" name="Line 106">
          <a:extLst>
            <a:ext uri="{FF2B5EF4-FFF2-40B4-BE49-F238E27FC236}">
              <a16:creationId xmlns:a16="http://schemas.microsoft.com/office/drawing/2014/main" id="{00000000-0008-0000-0200-0000DA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19" name="Line 107">
          <a:extLst>
            <a:ext uri="{FF2B5EF4-FFF2-40B4-BE49-F238E27FC236}">
              <a16:creationId xmlns:a16="http://schemas.microsoft.com/office/drawing/2014/main" id="{00000000-0008-0000-0200-0000DB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20" name="Line 108">
          <a:extLst>
            <a:ext uri="{FF2B5EF4-FFF2-40B4-BE49-F238E27FC236}">
              <a16:creationId xmlns:a16="http://schemas.microsoft.com/office/drawing/2014/main" id="{00000000-0008-0000-0200-0000DC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21" name="Line 109">
          <a:extLst>
            <a:ext uri="{FF2B5EF4-FFF2-40B4-BE49-F238E27FC236}">
              <a16:creationId xmlns:a16="http://schemas.microsoft.com/office/drawing/2014/main" id="{00000000-0008-0000-0200-0000DD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22" name="Line 112">
          <a:extLst>
            <a:ext uri="{FF2B5EF4-FFF2-40B4-BE49-F238E27FC236}">
              <a16:creationId xmlns:a16="http://schemas.microsoft.com/office/drawing/2014/main" id="{00000000-0008-0000-0200-0000DE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23" name="Line 113">
          <a:extLst>
            <a:ext uri="{FF2B5EF4-FFF2-40B4-BE49-F238E27FC236}">
              <a16:creationId xmlns:a16="http://schemas.microsoft.com/office/drawing/2014/main" id="{00000000-0008-0000-0200-0000DF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24" name="Line 114">
          <a:extLst>
            <a:ext uri="{FF2B5EF4-FFF2-40B4-BE49-F238E27FC236}">
              <a16:creationId xmlns:a16="http://schemas.microsoft.com/office/drawing/2014/main" id="{00000000-0008-0000-0200-0000E0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25" name="Line 115">
          <a:extLst>
            <a:ext uri="{FF2B5EF4-FFF2-40B4-BE49-F238E27FC236}">
              <a16:creationId xmlns:a16="http://schemas.microsoft.com/office/drawing/2014/main" id="{00000000-0008-0000-0200-0000E1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26" name="Line 118">
          <a:extLst>
            <a:ext uri="{FF2B5EF4-FFF2-40B4-BE49-F238E27FC236}">
              <a16:creationId xmlns:a16="http://schemas.microsoft.com/office/drawing/2014/main" id="{00000000-0008-0000-0200-0000E2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27" name="Line 119">
          <a:extLst>
            <a:ext uri="{FF2B5EF4-FFF2-40B4-BE49-F238E27FC236}">
              <a16:creationId xmlns:a16="http://schemas.microsoft.com/office/drawing/2014/main" id="{00000000-0008-0000-0200-0000E3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28" name="Line 120">
          <a:extLst>
            <a:ext uri="{FF2B5EF4-FFF2-40B4-BE49-F238E27FC236}">
              <a16:creationId xmlns:a16="http://schemas.microsoft.com/office/drawing/2014/main" id="{00000000-0008-0000-0200-0000E4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29" name="Line 121">
          <a:extLst>
            <a:ext uri="{FF2B5EF4-FFF2-40B4-BE49-F238E27FC236}">
              <a16:creationId xmlns:a16="http://schemas.microsoft.com/office/drawing/2014/main" id="{00000000-0008-0000-0200-0000E5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30" name="Line 124">
          <a:extLst>
            <a:ext uri="{FF2B5EF4-FFF2-40B4-BE49-F238E27FC236}">
              <a16:creationId xmlns:a16="http://schemas.microsoft.com/office/drawing/2014/main" id="{00000000-0008-0000-0200-0000E6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31" name="Line 125">
          <a:extLst>
            <a:ext uri="{FF2B5EF4-FFF2-40B4-BE49-F238E27FC236}">
              <a16:creationId xmlns:a16="http://schemas.microsoft.com/office/drawing/2014/main" id="{00000000-0008-0000-0200-0000E7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32" name="Line 126">
          <a:extLst>
            <a:ext uri="{FF2B5EF4-FFF2-40B4-BE49-F238E27FC236}">
              <a16:creationId xmlns:a16="http://schemas.microsoft.com/office/drawing/2014/main" id="{00000000-0008-0000-0200-0000E8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33" name="Line 127">
          <a:extLst>
            <a:ext uri="{FF2B5EF4-FFF2-40B4-BE49-F238E27FC236}">
              <a16:creationId xmlns:a16="http://schemas.microsoft.com/office/drawing/2014/main" id="{00000000-0008-0000-0200-0000E9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34" name="Line 130">
          <a:extLst>
            <a:ext uri="{FF2B5EF4-FFF2-40B4-BE49-F238E27FC236}">
              <a16:creationId xmlns:a16="http://schemas.microsoft.com/office/drawing/2014/main" id="{00000000-0008-0000-0200-0000EA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35" name="Line 131">
          <a:extLst>
            <a:ext uri="{FF2B5EF4-FFF2-40B4-BE49-F238E27FC236}">
              <a16:creationId xmlns:a16="http://schemas.microsoft.com/office/drawing/2014/main" id="{00000000-0008-0000-0200-0000EB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36" name="Line 132">
          <a:extLst>
            <a:ext uri="{FF2B5EF4-FFF2-40B4-BE49-F238E27FC236}">
              <a16:creationId xmlns:a16="http://schemas.microsoft.com/office/drawing/2014/main" id="{00000000-0008-0000-0200-0000EC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37" name="Line 133">
          <a:extLst>
            <a:ext uri="{FF2B5EF4-FFF2-40B4-BE49-F238E27FC236}">
              <a16:creationId xmlns:a16="http://schemas.microsoft.com/office/drawing/2014/main" id="{00000000-0008-0000-0200-0000ED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38" name="Line 136">
          <a:extLst>
            <a:ext uri="{FF2B5EF4-FFF2-40B4-BE49-F238E27FC236}">
              <a16:creationId xmlns:a16="http://schemas.microsoft.com/office/drawing/2014/main" id="{00000000-0008-0000-0200-0000EE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39" name="Line 137">
          <a:extLst>
            <a:ext uri="{FF2B5EF4-FFF2-40B4-BE49-F238E27FC236}">
              <a16:creationId xmlns:a16="http://schemas.microsoft.com/office/drawing/2014/main" id="{00000000-0008-0000-0200-0000EF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40" name="Line 138">
          <a:extLst>
            <a:ext uri="{FF2B5EF4-FFF2-40B4-BE49-F238E27FC236}">
              <a16:creationId xmlns:a16="http://schemas.microsoft.com/office/drawing/2014/main" id="{00000000-0008-0000-0200-0000F0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41" name="Line 139">
          <a:extLst>
            <a:ext uri="{FF2B5EF4-FFF2-40B4-BE49-F238E27FC236}">
              <a16:creationId xmlns:a16="http://schemas.microsoft.com/office/drawing/2014/main" id="{00000000-0008-0000-0200-0000F1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42" name="Line 142">
          <a:extLst>
            <a:ext uri="{FF2B5EF4-FFF2-40B4-BE49-F238E27FC236}">
              <a16:creationId xmlns:a16="http://schemas.microsoft.com/office/drawing/2014/main" id="{00000000-0008-0000-0200-0000F2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43" name="Line 143">
          <a:extLst>
            <a:ext uri="{FF2B5EF4-FFF2-40B4-BE49-F238E27FC236}">
              <a16:creationId xmlns:a16="http://schemas.microsoft.com/office/drawing/2014/main" id="{00000000-0008-0000-0200-0000F3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44" name="Line 144">
          <a:extLst>
            <a:ext uri="{FF2B5EF4-FFF2-40B4-BE49-F238E27FC236}">
              <a16:creationId xmlns:a16="http://schemas.microsoft.com/office/drawing/2014/main" id="{00000000-0008-0000-0200-0000F4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45" name="Line 145">
          <a:extLst>
            <a:ext uri="{FF2B5EF4-FFF2-40B4-BE49-F238E27FC236}">
              <a16:creationId xmlns:a16="http://schemas.microsoft.com/office/drawing/2014/main" id="{00000000-0008-0000-0200-0000F5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46" name="Line 148">
          <a:extLst>
            <a:ext uri="{FF2B5EF4-FFF2-40B4-BE49-F238E27FC236}">
              <a16:creationId xmlns:a16="http://schemas.microsoft.com/office/drawing/2014/main" id="{00000000-0008-0000-0200-0000F6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47" name="Line 149">
          <a:extLst>
            <a:ext uri="{FF2B5EF4-FFF2-40B4-BE49-F238E27FC236}">
              <a16:creationId xmlns:a16="http://schemas.microsoft.com/office/drawing/2014/main" id="{00000000-0008-0000-0200-0000F7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48" name="Line 150">
          <a:extLst>
            <a:ext uri="{FF2B5EF4-FFF2-40B4-BE49-F238E27FC236}">
              <a16:creationId xmlns:a16="http://schemas.microsoft.com/office/drawing/2014/main" id="{00000000-0008-0000-0200-0000F8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49" name="Line 151">
          <a:extLst>
            <a:ext uri="{FF2B5EF4-FFF2-40B4-BE49-F238E27FC236}">
              <a16:creationId xmlns:a16="http://schemas.microsoft.com/office/drawing/2014/main" id="{00000000-0008-0000-0200-0000F9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50" name="Line 154">
          <a:extLst>
            <a:ext uri="{FF2B5EF4-FFF2-40B4-BE49-F238E27FC236}">
              <a16:creationId xmlns:a16="http://schemas.microsoft.com/office/drawing/2014/main" id="{00000000-0008-0000-0200-0000FA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51" name="Line 155">
          <a:extLst>
            <a:ext uri="{FF2B5EF4-FFF2-40B4-BE49-F238E27FC236}">
              <a16:creationId xmlns:a16="http://schemas.microsoft.com/office/drawing/2014/main" id="{00000000-0008-0000-0200-0000FB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52" name="Line 156">
          <a:extLst>
            <a:ext uri="{FF2B5EF4-FFF2-40B4-BE49-F238E27FC236}">
              <a16:creationId xmlns:a16="http://schemas.microsoft.com/office/drawing/2014/main" id="{00000000-0008-0000-0200-0000FC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53" name="Line 157">
          <a:extLst>
            <a:ext uri="{FF2B5EF4-FFF2-40B4-BE49-F238E27FC236}">
              <a16:creationId xmlns:a16="http://schemas.microsoft.com/office/drawing/2014/main" id="{00000000-0008-0000-0200-0000FD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54" name="Line 160">
          <a:extLst>
            <a:ext uri="{FF2B5EF4-FFF2-40B4-BE49-F238E27FC236}">
              <a16:creationId xmlns:a16="http://schemas.microsoft.com/office/drawing/2014/main" id="{00000000-0008-0000-0200-0000FE00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55" name="Line 161">
          <a:extLst>
            <a:ext uri="{FF2B5EF4-FFF2-40B4-BE49-F238E27FC236}">
              <a16:creationId xmlns:a16="http://schemas.microsoft.com/office/drawing/2014/main" id="{00000000-0008-0000-0200-0000FF00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56" name="Line 162">
          <a:extLst>
            <a:ext uri="{FF2B5EF4-FFF2-40B4-BE49-F238E27FC236}">
              <a16:creationId xmlns:a16="http://schemas.microsoft.com/office/drawing/2014/main" id="{00000000-0008-0000-0200-000000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57" name="Line 163">
          <a:extLst>
            <a:ext uri="{FF2B5EF4-FFF2-40B4-BE49-F238E27FC236}">
              <a16:creationId xmlns:a16="http://schemas.microsoft.com/office/drawing/2014/main" id="{00000000-0008-0000-0200-000001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58" name="Line 166">
          <a:extLst>
            <a:ext uri="{FF2B5EF4-FFF2-40B4-BE49-F238E27FC236}">
              <a16:creationId xmlns:a16="http://schemas.microsoft.com/office/drawing/2014/main" id="{00000000-0008-0000-0200-000002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59" name="Line 167">
          <a:extLst>
            <a:ext uri="{FF2B5EF4-FFF2-40B4-BE49-F238E27FC236}">
              <a16:creationId xmlns:a16="http://schemas.microsoft.com/office/drawing/2014/main" id="{00000000-0008-0000-0200-000003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60" name="Line 168">
          <a:extLst>
            <a:ext uri="{FF2B5EF4-FFF2-40B4-BE49-F238E27FC236}">
              <a16:creationId xmlns:a16="http://schemas.microsoft.com/office/drawing/2014/main" id="{00000000-0008-0000-0200-000004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61" name="Line 169">
          <a:extLst>
            <a:ext uri="{FF2B5EF4-FFF2-40B4-BE49-F238E27FC236}">
              <a16:creationId xmlns:a16="http://schemas.microsoft.com/office/drawing/2014/main" id="{00000000-0008-0000-0200-000005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62" name="Line 172">
          <a:extLst>
            <a:ext uri="{FF2B5EF4-FFF2-40B4-BE49-F238E27FC236}">
              <a16:creationId xmlns:a16="http://schemas.microsoft.com/office/drawing/2014/main" id="{00000000-0008-0000-0200-000006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63" name="Line 173">
          <a:extLst>
            <a:ext uri="{FF2B5EF4-FFF2-40B4-BE49-F238E27FC236}">
              <a16:creationId xmlns:a16="http://schemas.microsoft.com/office/drawing/2014/main" id="{00000000-0008-0000-0200-000007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64" name="Line 174">
          <a:extLst>
            <a:ext uri="{FF2B5EF4-FFF2-40B4-BE49-F238E27FC236}">
              <a16:creationId xmlns:a16="http://schemas.microsoft.com/office/drawing/2014/main" id="{00000000-0008-0000-0200-000008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65" name="Line 175">
          <a:extLst>
            <a:ext uri="{FF2B5EF4-FFF2-40B4-BE49-F238E27FC236}">
              <a16:creationId xmlns:a16="http://schemas.microsoft.com/office/drawing/2014/main" id="{00000000-0008-0000-0200-000009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66" name="Line 178">
          <a:extLst>
            <a:ext uri="{FF2B5EF4-FFF2-40B4-BE49-F238E27FC236}">
              <a16:creationId xmlns:a16="http://schemas.microsoft.com/office/drawing/2014/main" id="{00000000-0008-0000-0200-00000A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67" name="Line 179">
          <a:extLst>
            <a:ext uri="{FF2B5EF4-FFF2-40B4-BE49-F238E27FC236}">
              <a16:creationId xmlns:a16="http://schemas.microsoft.com/office/drawing/2014/main" id="{00000000-0008-0000-0200-00000B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68" name="Line 180">
          <a:extLst>
            <a:ext uri="{FF2B5EF4-FFF2-40B4-BE49-F238E27FC236}">
              <a16:creationId xmlns:a16="http://schemas.microsoft.com/office/drawing/2014/main" id="{00000000-0008-0000-0200-00000C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69" name="Line 181">
          <a:extLst>
            <a:ext uri="{FF2B5EF4-FFF2-40B4-BE49-F238E27FC236}">
              <a16:creationId xmlns:a16="http://schemas.microsoft.com/office/drawing/2014/main" id="{00000000-0008-0000-0200-00000D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70" name="Line 184">
          <a:extLst>
            <a:ext uri="{FF2B5EF4-FFF2-40B4-BE49-F238E27FC236}">
              <a16:creationId xmlns:a16="http://schemas.microsoft.com/office/drawing/2014/main" id="{00000000-0008-0000-0200-00000E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71" name="Line 185">
          <a:extLst>
            <a:ext uri="{FF2B5EF4-FFF2-40B4-BE49-F238E27FC236}">
              <a16:creationId xmlns:a16="http://schemas.microsoft.com/office/drawing/2014/main" id="{00000000-0008-0000-0200-00000F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72" name="Line 186">
          <a:extLst>
            <a:ext uri="{FF2B5EF4-FFF2-40B4-BE49-F238E27FC236}">
              <a16:creationId xmlns:a16="http://schemas.microsoft.com/office/drawing/2014/main" id="{00000000-0008-0000-0200-000010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73" name="Line 187">
          <a:extLst>
            <a:ext uri="{FF2B5EF4-FFF2-40B4-BE49-F238E27FC236}">
              <a16:creationId xmlns:a16="http://schemas.microsoft.com/office/drawing/2014/main" id="{00000000-0008-0000-0200-000011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74" name="Line 190">
          <a:extLst>
            <a:ext uri="{FF2B5EF4-FFF2-40B4-BE49-F238E27FC236}">
              <a16:creationId xmlns:a16="http://schemas.microsoft.com/office/drawing/2014/main" id="{00000000-0008-0000-0200-000012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75" name="Line 191">
          <a:extLst>
            <a:ext uri="{FF2B5EF4-FFF2-40B4-BE49-F238E27FC236}">
              <a16:creationId xmlns:a16="http://schemas.microsoft.com/office/drawing/2014/main" id="{00000000-0008-0000-0200-000013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76" name="Line 192">
          <a:extLst>
            <a:ext uri="{FF2B5EF4-FFF2-40B4-BE49-F238E27FC236}">
              <a16:creationId xmlns:a16="http://schemas.microsoft.com/office/drawing/2014/main" id="{00000000-0008-0000-0200-000014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77" name="Line 193">
          <a:extLst>
            <a:ext uri="{FF2B5EF4-FFF2-40B4-BE49-F238E27FC236}">
              <a16:creationId xmlns:a16="http://schemas.microsoft.com/office/drawing/2014/main" id="{00000000-0008-0000-0200-000015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78" name="Line 196">
          <a:extLst>
            <a:ext uri="{FF2B5EF4-FFF2-40B4-BE49-F238E27FC236}">
              <a16:creationId xmlns:a16="http://schemas.microsoft.com/office/drawing/2014/main" id="{00000000-0008-0000-0200-000016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79" name="Line 197">
          <a:extLst>
            <a:ext uri="{FF2B5EF4-FFF2-40B4-BE49-F238E27FC236}">
              <a16:creationId xmlns:a16="http://schemas.microsoft.com/office/drawing/2014/main" id="{00000000-0008-0000-0200-000017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80" name="Line 198">
          <a:extLst>
            <a:ext uri="{FF2B5EF4-FFF2-40B4-BE49-F238E27FC236}">
              <a16:creationId xmlns:a16="http://schemas.microsoft.com/office/drawing/2014/main" id="{00000000-0008-0000-0200-000018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81" name="Line 199">
          <a:extLst>
            <a:ext uri="{FF2B5EF4-FFF2-40B4-BE49-F238E27FC236}">
              <a16:creationId xmlns:a16="http://schemas.microsoft.com/office/drawing/2014/main" id="{00000000-0008-0000-0200-000019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82" name="Line 202">
          <a:extLst>
            <a:ext uri="{FF2B5EF4-FFF2-40B4-BE49-F238E27FC236}">
              <a16:creationId xmlns:a16="http://schemas.microsoft.com/office/drawing/2014/main" id="{00000000-0008-0000-0200-00001A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83" name="Line 203">
          <a:extLst>
            <a:ext uri="{FF2B5EF4-FFF2-40B4-BE49-F238E27FC236}">
              <a16:creationId xmlns:a16="http://schemas.microsoft.com/office/drawing/2014/main" id="{00000000-0008-0000-0200-00001B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84" name="Line 204">
          <a:extLst>
            <a:ext uri="{FF2B5EF4-FFF2-40B4-BE49-F238E27FC236}">
              <a16:creationId xmlns:a16="http://schemas.microsoft.com/office/drawing/2014/main" id="{00000000-0008-0000-0200-00001C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85" name="Line 205">
          <a:extLst>
            <a:ext uri="{FF2B5EF4-FFF2-40B4-BE49-F238E27FC236}">
              <a16:creationId xmlns:a16="http://schemas.microsoft.com/office/drawing/2014/main" id="{00000000-0008-0000-0200-00001D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86" name="Line 208">
          <a:extLst>
            <a:ext uri="{FF2B5EF4-FFF2-40B4-BE49-F238E27FC236}">
              <a16:creationId xmlns:a16="http://schemas.microsoft.com/office/drawing/2014/main" id="{00000000-0008-0000-0200-00001E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87" name="Line 209">
          <a:extLst>
            <a:ext uri="{FF2B5EF4-FFF2-40B4-BE49-F238E27FC236}">
              <a16:creationId xmlns:a16="http://schemas.microsoft.com/office/drawing/2014/main" id="{00000000-0008-0000-0200-00001F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88" name="Line 210">
          <a:extLst>
            <a:ext uri="{FF2B5EF4-FFF2-40B4-BE49-F238E27FC236}">
              <a16:creationId xmlns:a16="http://schemas.microsoft.com/office/drawing/2014/main" id="{00000000-0008-0000-0200-000020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89" name="Line 211">
          <a:extLst>
            <a:ext uri="{FF2B5EF4-FFF2-40B4-BE49-F238E27FC236}">
              <a16:creationId xmlns:a16="http://schemas.microsoft.com/office/drawing/2014/main" id="{00000000-0008-0000-0200-000021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90" name="Line 214">
          <a:extLst>
            <a:ext uri="{FF2B5EF4-FFF2-40B4-BE49-F238E27FC236}">
              <a16:creationId xmlns:a16="http://schemas.microsoft.com/office/drawing/2014/main" id="{00000000-0008-0000-0200-000022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91" name="Line 215">
          <a:extLst>
            <a:ext uri="{FF2B5EF4-FFF2-40B4-BE49-F238E27FC236}">
              <a16:creationId xmlns:a16="http://schemas.microsoft.com/office/drawing/2014/main" id="{00000000-0008-0000-0200-000023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92" name="Line 216">
          <a:extLst>
            <a:ext uri="{FF2B5EF4-FFF2-40B4-BE49-F238E27FC236}">
              <a16:creationId xmlns:a16="http://schemas.microsoft.com/office/drawing/2014/main" id="{00000000-0008-0000-0200-000024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93" name="Line 217">
          <a:extLst>
            <a:ext uri="{FF2B5EF4-FFF2-40B4-BE49-F238E27FC236}">
              <a16:creationId xmlns:a16="http://schemas.microsoft.com/office/drawing/2014/main" id="{00000000-0008-0000-0200-000025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94" name="Line 220">
          <a:extLst>
            <a:ext uri="{FF2B5EF4-FFF2-40B4-BE49-F238E27FC236}">
              <a16:creationId xmlns:a16="http://schemas.microsoft.com/office/drawing/2014/main" id="{00000000-0008-0000-0200-000026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95" name="Line 221">
          <a:extLst>
            <a:ext uri="{FF2B5EF4-FFF2-40B4-BE49-F238E27FC236}">
              <a16:creationId xmlns:a16="http://schemas.microsoft.com/office/drawing/2014/main" id="{00000000-0008-0000-0200-000027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96" name="Line 222">
          <a:extLst>
            <a:ext uri="{FF2B5EF4-FFF2-40B4-BE49-F238E27FC236}">
              <a16:creationId xmlns:a16="http://schemas.microsoft.com/office/drawing/2014/main" id="{00000000-0008-0000-0200-000028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297" name="Line 224">
          <a:extLst>
            <a:ext uri="{FF2B5EF4-FFF2-40B4-BE49-F238E27FC236}">
              <a16:creationId xmlns:a16="http://schemas.microsoft.com/office/drawing/2014/main" id="{00000000-0008-0000-0200-000029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298" name="Line 225">
          <a:extLst>
            <a:ext uri="{FF2B5EF4-FFF2-40B4-BE49-F238E27FC236}">
              <a16:creationId xmlns:a16="http://schemas.microsoft.com/office/drawing/2014/main" id="{00000000-0008-0000-0200-00002A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0</xdr:col>
      <xdr:colOff>58615</xdr:colOff>
      <xdr:row>116</xdr:row>
      <xdr:rowOff>1</xdr:rowOff>
    </xdr:from>
    <xdr:to>
      <xdr:col>5</xdr:col>
      <xdr:colOff>1414096</xdr:colOff>
      <xdr:row>123</xdr:row>
      <xdr:rowOff>1</xdr:rowOff>
    </xdr:to>
    <xdr:sp macro="" textlink="">
      <xdr:nvSpPr>
        <xdr:cNvPr id="299" name="AutoShape 3">
          <a:extLst>
            <a:ext uri="{FF2B5EF4-FFF2-40B4-BE49-F238E27FC236}">
              <a16:creationId xmlns:a16="http://schemas.microsoft.com/office/drawing/2014/main" id="{00000000-0008-0000-0200-00002B010000}"/>
            </a:ext>
          </a:extLst>
        </xdr:cNvPr>
        <xdr:cNvSpPr>
          <a:spLocks noChangeArrowheads="1"/>
        </xdr:cNvSpPr>
      </xdr:nvSpPr>
      <xdr:spPr bwMode="auto">
        <a:xfrm>
          <a:off x="58615" y="20867078"/>
          <a:ext cx="9664212" cy="1399442"/>
        </a:xfrm>
        <a:prstGeom prst="roundRect">
          <a:avLst>
            <a:gd name="adj" fmla="val 26190"/>
          </a:avLst>
        </a:prstGeom>
        <a:noFill/>
        <a:ln w="19050">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00" name="Line 6">
          <a:extLst>
            <a:ext uri="{FF2B5EF4-FFF2-40B4-BE49-F238E27FC236}">
              <a16:creationId xmlns:a16="http://schemas.microsoft.com/office/drawing/2014/main" id="{00000000-0008-0000-0200-00002C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01" name="Line 7">
          <a:extLst>
            <a:ext uri="{FF2B5EF4-FFF2-40B4-BE49-F238E27FC236}">
              <a16:creationId xmlns:a16="http://schemas.microsoft.com/office/drawing/2014/main" id="{00000000-0008-0000-0200-00002D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02" name="Line 10">
          <a:extLst>
            <a:ext uri="{FF2B5EF4-FFF2-40B4-BE49-F238E27FC236}">
              <a16:creationId xmlns:a16="http://schemas.microsoft.com/office/drawing/2014/main" id="{00000000-0008-0000-0200-00002E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03" name="Line 11">
          <a:extLst>
            <a:ext uri="{FF2B5EF4-FFF2-40B4-BE49-F238E27FC236}">
              <a16:creationId xmlns:a16="http://schemas.microsoft.com/office/drawing/2014/main" id="{00000000-0008-0000-0200-00002F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04" name="Line 12">
          <a:extLst>
            <a:ext uri="{FF2B5EF4-FFF2-40B4-BE49-F238E27FC236}">
              <a16:creationId xmlns:a16="http://schemas.microsoft.com/office/drawing/2014/main" id="{00000000-0008-0000-0200-000030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05" name="Line 13">
          <a:extLst>
            <a:ext uri="{FF2B5EF4-FFF2-40B4-BE49-F238E27FC236}">
              <a16:creationId xmlns:a16="http://schemas.microsoft.com/office/drawing/2014/main" id="{00000000-0008-0000-0200-000031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06" name="Line 16">
          <a:extLst>
            <a:ext uri="{FF2B5EF4-FFF2-40B4-BE49-F238E27FC236}">
              <a16:creationId xmlns:a16="http://schemas.microsoft.com/office/drawing/2014/main" id="{00000000-0008-0000-0200-000032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07" name="Line 17">
          <a:extLst>
            <a:ext uri="{FF2B5EF4-FFF2-40B4-BE49-F238E27FC236}">
              <a16:creationId xmlns:a16="http://schemas.microsoft.com/office/drawing/2014/main" id="{00000000-0008-0000-0200-000033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08" name="Line 18">
          <a:extLst>
            <a:ext uri="{FF2B5EF4-FFF2-40B4-BE49-F238E27FC236}">
              <a16:creationId xmlns:a16="http://schemas.microsoft.com/office/drawing/2014/main" id="{00000000-0008-0000-0200-000034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09" name="Line 19">
          <a:extLst>
            <a:ext uri="{FF2B5EF4-FFF2-40B4-BE49-F238E27FC236}">
              <a16:creationId xmlns:a16="http://schemas.microsoft.com/office/drawing/2014/main" id="{00000000-0008-0000-0200-000035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10" name="Line 22">
          <a:extLst>
            <a:ext uri="{FF2B5EF4-FFF2-40B4-BE49-F238E27FC236}">
              <a16:creationId xmlns:a16="http://schemas.microsoft.com/office/drawing/2014/main" id="{00000000-0008-0000-0200-000036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11" name="Line 23">
          <a:extLst>
            <a:ext uri="{FF2B5EF4-FFF2-40B4-BE49-F238E27FC236}">
              <a16:creationId xmlns:a16="http://schemas.microsoft.com/office/drawing/2014/main" id="{00000000-0008-0000-0200-000037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12" name="Line 24">
          <a:extLst>
            <a:ext uri="{FF2B5EF4-FFF2-40B4-BE49-F238E27FC236}">
              <a16:creationId xmlns:a16="http://schemas.microsoft.com/office/drawing/2014/main" id="{00000000-0008-0000-0200-000038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13" name="Line 25">
          <a:extLst>
            <a:ext uri="{FF2B5EF4-FFF2-40B4-BE49-F238E27FC236}">
              <a16:creationId xmlns:a16="http://schemas.microsoft.com/office/drawing/2014/main" id="{00000000-0008-0000-0200-000039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14" name="Line 28">
          <a:extLst>
            <a:ext uri="{FF2B5EF4-FFF2-40B4-BE49-F238E27FC236}">
              <a16:creationId xmlns:a16="http://schemas.microsoft.com/office/drawing/2014/main" id="{00000000-0008-0000-0200-00003A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15" name="Line 29">
          <a:extLst>
            <a:ext uri="{FF2B5EF4-FFF2-40B4-BE49-F238E27FC236}">
              <a16:creationId xmlns:a16="http://schemas.microsoft.com/office/drawing/2014/main" id="{00000000-0008-0000-0200-00003B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16" name="Line 30">
          <a:extLst>
            <a:ext uri="{FF2B5EF4-FFF2-40B4-BE49-F238E27FC236}">
              <a16:creationId xmlns:a16="http://schemas.microsoft.com/office/drawing/2014/main" id="{00000000-0008-0000-0200-00003C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17" name="Line 31">
          <a:extLst>
            <a:ext uri="{FF2B5EF4-FFF2-40B4-BE49-F238E27FC236}">
              <a16:creationId xmlns:a16="http://schemas.microsoft.com/office/drawing/2014/main" id="{00000000-0008-0000-0200-00003D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18" name="Line 34">
          <a:extLst>
            <a:ext uri="{FF2B5EF4-FFF2-40B4-BE49-F238E27FC236}">
              <a16:creationId xmlns:a16="http://schemas.microsoft.com/office/drawing/2014/main" id="{00000000-0008-0000-0200-00003E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19" name="Line 35">
          <a:extLst>
            <a:ext uri="{FF2B5EF4-FFF2-40B4-BE49-F238E27FC236}">
              <a16:creationId xmlns:a16="http://schemas.microsoft.com/office/drawing/2014/main" id="{00000000-0008-0000-0200-00003F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20" name="Line 36">
          <a:extLst>
            <a:ext uri="{FF2B5EF4-FFF2-40B4-BE49-F238E27FC236}">
              <a16:creationId xmlns:a16="http://schemas.microsoft.com/office/drawing/2014/main" id="{00000000-0008-0000-0200-000040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21" name="Line 37">
          <a:extLst>
            <a:ext uri="{FF2B5EF4-FFF2-40B4-BE49-F238E27FC236}">
              <a16:creationId xmlns:a16="http://schemas.microsoft.com/office/drawing/2014/main" id="{00000000-0008-0000-0200-000041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22" name="Line 40">
          <a:extLst>
            <a:ext uri="{FF2B5EF4-FFF2-40B4-BE49-F238E27FC236}">
              <a16:creationId xmlns:a16="http://schemas.microsoft.com/office/drawing/2014/main" id="{00000000-0008-0000-0200-000042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23" name="Line 41">
          <a:extLst>
            <a:ext uri="{FF2B5EF4-FFF2-40B4-BE49-F238E27FC236}">
              <a16:creationId xmlns:a16="http://schemas.microsoft.com/office/drawing/2014/main" id="{00000000-0008-0000-0200-000043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24" name="Line 42">
          <a:extLst>
            <a:ext uri="{FF2B5EF4-FFF2-40B4-BE49-F238E27FC236}">
              <a16:creationId xmlns:a16="http://schemas.microsoft.com/office/drawing/2014/main" id="{00000000-0008-0000-0200-000044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25" name="Line 43">
          <a:extLst>
            <a:ext uri="{FF2B5EF4-FFF2-40B4-BE49-F238E27FC236}">
              <a16:creationId xmlns:a16="http://schemas.microsoft.com/office/drawing/2014/main" id="{00000000-0008-0000-0200-000045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26" name="Line 46">
          <a:extLst>
            <a:ext uri="{FF2B5EF4-FFF2-40B4-BE49-F238E27FC236}">
              <a16:creationId xmlns:a16="http://schemas.microsoft.com/office/drawing/2014/main" id="{00000000-0008-0000-0200-000046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27" name="Line 47">
          <a:extLst>
            <a:ext uri="{FF2B5EF4-FFF2-40B4-BE49-F238E27FC236}">
              <a16:creationId xmlns:a16="http://schemas.microsoft.com/office/drawing/2014/main" id="{00000000-0008-0000-0200-000047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28" name="Line 48">
          <a:extLst>
            <a:ext uri="{FF2B5EF4-FFF2-40B4-BE49-F238E27FC236}">
              <a16:creationId xmlns:a16="http://schemas.microsoft.com/office/drawing/2014/main" id="{00000000-0008-0000-0200-000048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29" name="Line 49">
          <a:extLst>
            <a:ext uri="{FF2B5EF4-FFF2-40B4-BE49-F238E27FC236}">
              <a16:creationId xmlns:a16="http://schemas.microsoft.com/office/drawing/2014/main" id="{00000000-0008-0000-0200-000049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30" name="Line 52">
          <a:extLst>
            <a:ext uri="{FF2B5EF4-FFF2-40B4-BE49-F238E27FC236}">
              <a16:creationId xmlns:a16="http://schemas.microsoft.com/office/drawing/2014/main" id="{00000000-0008-0000-0200-00004A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31" name="Line 53">
          <a:extLst>
            <a:ext uri="{FF2B5EF4-FFF2-40B4-BE49-F238E27FC236}">
              <a16:creationId xmlns:a16="http://schemas.microsoft.com/office/drawing/2014/main" id="{00000000-0008-0000-0200-00004B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32" name="Line 54">
          <a:extLst>
            <a:ext uri="{FF2B5EF4-FFF2-40B4-BE49-F238E27FC236}">
              <a16:creationId xmlns:a16="http://schemas.microsoft.com/office/drawing/2014/main" id="{00000000-0008-0000-0200-00004C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33" name="Line 55">
          <a:extLst>
            <a:ext uri="{FF2B5EF4-FFF2-40B4-BE49-F238E27FC236}">
              <a16:creationId xmlns:a16="http://schemas.microsoft.com/office/drawing/2014/main" id="{00000000-0008-0000-0200-00004D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34" name="Line 58">
          <a:extLst>
            <a:ext uri="{FF2B5EF4-FFF2-40B4-BE49-F238E27FC236}">
              <a16:creationId xmlns:a16="http://schemas.microsoft.com/office/drawing/2014/main" id="{00000000-0008-0000-0200-00004E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35" name="Line 59">
          <a:extLst>
            <a:ext uri="{FF2B5EF4-FFF2-40B4-BE49-F238E27FC236}">
              <a16:creationId xmlns:a16="http://schemas.microsoft.com/office/drawing/2014/main" id="{00000000-0008-0000-0200-00004F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36" name="Line 60">
          <a:extLst>
            <a:ext uri="{FF2B5EF4-FFF2-40B4-BE49-F238E27FC236}">
              <a16:creationId xmlns:a16="http://schemas.microsoft.com/office/drawing/2014/main" id="{00000000-0008-0000-0200-000050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37" name="Line 61">
          <a:extLst>
            <a:ext uri="{FF2B5EF4-FFF2-40B4-BE49-F238E27FC236}">
              <a16:creationId xmlns:a16="http://schemas.microsoft.com/office/drawing/2014/main" id="{00000000-0008-0000-0200-000051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38" name="Line 64">
          <a:extLst>
            <a:ext uri="{FF2B5EF4-FFF2-40B4-BE49-F238E27FC236}">
              <a16:creationId xmlns:a16="http://schemas.microsoft.com/office/drawing/2014/main" id="{00000000-0008-0000-0200-000052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39" name="Line 65">
          <a:extLst>
            <a:ext uri="{FF2B5EF4-FFF2-40B4-BE49-F238E27FC236}">
              <a16:creationId xmlns:a16="http://schemas.microsoft.com/office/drawing/2014/main" id="{00000000-0008-0000-0200-000053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40" name="Line 66">
          <a:extLst>
            <a:ext uri="{FF2B5EF4-FFF2-40B4-BE49-F238E27FC236}">
              <a16:creationId xmlns:a16="http://schemas.microsoft.com/office/drawing/2014/main" id="{00000000-0008-0000-0200-000054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41" name="Line 67">
          <a:extLst>
            <a:ext uri="{FF2B5EF4-FFF2-40B4-BE49-F238E27FC236}">
              <a16:creationId xmlns:a16="http://schemas.microsoft.com/office/drawing/2014/main" id="{00000000-0008-0000-0200-000055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42" name="Line 70">
          <a:extLst>
            <a:ext uri="{FF2B5EF4-FFF2-40B4-BE49-F238E27FC236}">
              <a16:creationId xmlns:a16="http://schemas.microsoft.com/office/drawing/2014/main" id="{00000000-0008-0000-0200-000056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43" name="Line 71">
          <a:extLst>
            <a:ext uri="{FF2B5EF4-FFF2-40B4-BE49-F238E27FC236}">
              <a16:creationId xmlns:a16="http://schemas.microsoft.com/office/drawing/2014/main" id="{00000000-0008-0000-0200-000057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44" name="Line 72">
          <a:extLst>
            <a:ext uri="{FF2B5EF4-FFF2-40B4-BE49-F238E27FC236}">
              <a16:creationId xmlns:a16="http://schemas.microsoft.com/office/drawing/2014/main" id="{00000000-0008-0000-0200-000058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45" name="Line 73">
          <a:extLst>
            <a:ext uri="{FF2B5EF4-FFF2-40B4-BE49-F238E27FC236}">
              <a16:creationId xmlns:a16="http://schemas.microsoft.com/office/drawing/2014/main" id="{00000000-0008-0000-0200-000059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46" name="Line 76">
          <a:extLst>
            <a:ext uri="{FF2B5EF4-FFF2-40B4-BE49-F238E27FC236}">
              <a16:creationId xmlns:a16="http://schemas.microsoft.com/office/drawing/2014/main" id="{00000000-0008-0000-0200-00005A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47" name="Line 77">
          <a:extLst>
            <a:ext uri="{FF2B5EF4-FFF2-40B4-BE49-F238E27FC236}">
              <a16:creationId xmlns:a16="http://schemas.microsoft.com/office/drawing/2014/main" id="{00000000-0008-0000-0200-00005B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48" name="Line 78">
          <a:extLst>
            <a:ext uri="{FF2B5EF4-FFF2-40B4-BE49-F238E27FC236}">
              <a16:creationId xmlns:a16="http://schemas.microsoft.com/office/drawing/2014/main" id="{00000000-0008-0000-0200-00005C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49" name="Line 79">
          <a:extLst>
            <a:ext uri="{FF2B5EF4-FFF2-40B4-BE49-F238E27FC236}">
              <a16:creationId xmlns:a16="http://schemas.microsoft.com/office/drawing/2014/main" id="{00000000-0008-0000-0200-00005D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50" name="Line 82">
          <a:extLst>
            <a:ext uri="{FF2B5EF4-FFF2-40B4-BE49-F238E27FC236}">
              <a16:creationId xmlns:a16="http://schemas.microsoft.com/office/drawing/2014/main" id="{00000000-0008-0000-0200-00005E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51" name="Line 83">
          <a:extLst>
            <a:ext uri="{FF2B5EF4-FFF2-40B4-BE49-F238E27FC236}">
              <a16:creationId xmlns:a16="http://schemas.microsoft.com/office/drawing/2014/main" id="{00000000-0008-0000-0200-00005F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52" name="Line 84">
          <a:extLst>
            <a:ext uri="{FF2B5EF4-FFF2-40B4-BE49-F238E27FC236}">
              <a16:creationId xmlns:a16="http://schemas.microsoft.com/office/drawing/2014/main" id="{00000000-0008-0000-0200-000060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53" name="Line 85">
          <a:extLst>
            <a:ext uri="{FF2B5EF4-FFF2-40B4-BE49-F238E27FC236}">
              <a16:creationId xmlns:a16="http://schemas.microsoft.com/office/drawing/2014/main" id="{00000000-0008-0000-0200-000061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54" name="Line 88">
          <a:extLst>
            <a:ext uri="{FF2B5EF4-FFF2-40B4-BE49-F238E27FC236}">
              <a16:creationId xmlns:a16="http://schemas.microsoft.com/office/drawing/2014/main" id="{00000000-0008-0000-0200-000062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55" name="Line 89">
          <a:extLst>
            <a:ext uri="{FF2B5EF4-FFF2-40B4-BE49-F238E27FC236}">
              <a16:creationId xmlns:a16="http://schemas.microsoft.com/office/drawing/2014/main" id="{00000000-0008-0000-0200-000063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56" name="Line 90">
          <a:extLst>
            <a:ext uri="{FF2B5EF4-FFF2-40B4-BE49-F238E27FC236}">
              <a16:creationId xmlns:a16="http://schemas.microsoft.com/office/drawing/2014/main" id="{00000000-0008-0000-0200-000064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57" name="Line 91">
          <a:extLst>
            <a:ext uri="{FF2B5EF4-FFF2-40B4-BE49-F238E27FC236}">
              <a16:creationId xmlns:a16="http://schemas.microsoft.com/office/drawing/2014/main" id="{00000000-0008-0000-0200-000065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58" name="Line 94">
          <a:extLst>
            <a:ext uri="{FF2B5EF4-FFF2-40B4-BE49-F238E27FC236}">
              <a16:creationId xmlns:a16="http://schemas.microsoft.com/office/drawing/2014/main" id="{00000000-0008-0000-0200-000066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59" name="Line 95">
          <a:extLst>
            <a:ext uri="{FF2B5EF4-FFF2-40B4-BE49-F238E27FC236}">
              <a16:creationId xmlns:a16="http://schemas.microsoft.com/office/drawing/2014/main" id="{00000000-0008-0000-0200-000067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60" name="Line 96">
          <a:extLst>
            <a:ext uri="{FF2B5EF4-FFF2-40B4-BE49-F238E27FC236}">
              <a16:creationId xmlns:a16="http://schemas.microsoft.com/office/drawing/2014/main" id="{00000000-0008-0000-0200-000068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61" name="Line 97">
          <a:extLst>
            <a:ext uri="{FF2B5EF4-FFF2-40B4-BE49-F238E27FC236}">
              <a16:creationId xmlns:a16="http://schemas.microsoft.com/office/drawing/2014/main" id="{00000000-0008-0000-0200-000069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62" name="Line 100">
          <a:extLst>
            <a:ext uri="{FF2B5EF4-FFF2-40B4-BE49-F238E27FC236}">
              <a16:creationId xmlns:a16="http://schemas.microsoft.com/office/drawing/2014/main" id="{00000000-0008-0000-0200-00006A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63" name="Line 101">
          <a:extLst>
            <a:ext uri="{FF2B5EF4-FFF2-40B4-BE49-F238E27FC236}">
              <a16:creationId xmlns:a16="http://schemas.microsoft.com/office/drawing/2014/main" id="{00000000-0008-0000-0200-00006B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64" name="Line 102">
          <a:extLst>
            <a:ext uri="{FF2B5EF4-FFF2-40B4-BE49-F238E27FC236}">
              <a16:creationId xmlns:a16="http://schemas.microsoft.com/office/drawing/2014/main" id="{00000000-0008-0000-0200-00006C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65" name="Line 103">
          <a:extLst>
            <a:ext uri="{FF2B5EF4-FFF2-40B4-BE49-F238E27FC236}">
              <a16:creationId xmlns:a16="http://schemas.microsoft.com/office/drawing/2014/main" id="{00000000-0008-0000-0200-00006D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66" name="Line 106">
          <a:extLst>
            <a:ext uri="{FF2B5EF4-FFF2-40B4-BE49-F238E27FC236}">
              <a16:creationId xmlns:a16="http://schemas.microsoft.com/office/drawing/2014/main" id="{00000000-0008-0000-0200-00006E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67" name="Line 107">
          <a:extLst>
            <a:ext uri="{FF2B5EF4-FFF2-40B4-BE49-F238E27FC236}">
              <a16:creationId xmlns:a16="http://schemas.microsoft.com/office/drawing/2014/main" id="{00000000-0008-0000-0200-00006F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68" name="Line 108">
          <a:extLst>
            <a:ext uri="{FF2B5EF4-FFF2-40B4-BE49-F238E27FC236}">
              <a16:creationId xmlns:a16="http://schemas.microsoft.com/office/drawing/2014/main" id="{00000000-0008-0000-0200-000070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69" name="Line 109">
          <a:extLst>
            <a:ext uri="{FF2B5EF4-FFF2-40B4-BE49-F238E27FC236}">
              <a16:creationId xmlns:a16="http://schemas.microsoft.com/office/drawing/2014/main" id="{00000000-0008-0000-0200-000071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70" name="Line 112">
          <a:extLst>
            <a:ext uri="{FF2B5EF4-FFF2-40B4-BE49-F238E27FC236}">
              <a16:creationId xmlns:a16="http://schemas.microsoft.com/office/drawing/2014/main" id="{00000000-0008-0000-0200-000072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71" name="Line 113">
          <a:extLst>
            <a:ext uri="{FF2B5EF4-FFF2-40B4-BE49-F238E27FC236}">
              <a16:creationId xmlns:a16="http://schemas.microsoft.com/office/drawing/2014/main" id="{00000000-0008-0000-0200-000073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72" name="Line 114">
          <a:extLst>
            <a:ext uri="{FF2B5EF4-FFF2-40B4-BE49-F238E27FC236}">
              <a16:creationId xmlns:a16="http://schemas.microsoft.com/office/drawing/2014/main" id="{00000000-0008-0000-0200-000074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73" name="Line 115">
          <a:extLst>
            <a:ext uri="{FF2B5EF4-FFF2-40B4-BE49-F238E27FC236}">
              <a16:creationId xmlns:a16="http://schemas.microsoft.com/office/drawing/2014/main" id="{00000000-0008-0000-0200-000075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74" name="Line 118">
          <a:extLst>
            <a:ext uri="{FF2B5EF4-FFF2-40B4-BE49-F238E27FC236}">
              <a16:creationId xmlns:a16="http://schemas.microsoft.com/office/drawing/2014/main" id="{00000000-0008-0000-0200-000076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75" name="Line 119">
          <a:extLst>
            <a:ext uri="{FF2B5EF4-FFF2-40B4-BE49-F238E27FC236}">
              <a16:creationId xmlns:a16="http://schemas.microsoft.com/office/drawing/2014/main" id="{00000000-0008-0000-0200-000077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76" name="Line 120">
          <a:extLst>
            <a:ext uri="{FF2B5EF4-FFF2-40B4-BE49-F238E27FC236}">
              <a16:creationId xmlns:a16="http://schemas.microsoft.com/office/drawing/2014/main" id="{00000000-0008-0000-0200-000078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77" name="Line 121">
          <a:extLst>
            <a:ext uri="{FF2B5EF4-FFF2-40B4-BE49-F238E27FC236}">
              <a16:creationId xmlns:a16="http://schemas.microsoft.com/office/drawing/2014/main" id="{00000000-0008-0000-0200-000079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78" name="Line 124">
          <a:extLst>
            <a:ext uri="{FF2B5EF4-FFF2-40B4-BE49-F238E27FC236}">
              <a16:creationId xmlns:a16="http://schemas.microsoft.com/office/drawing/2014/main" id="{00000000-0008-0000-0200-00007A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79" name="Line 125">
          <a:extLst>
            <a:ext uri="{FF2B5EF4-FFF2-40B4-BE49-F238E27FC236}">
              <a16:creationId xmlns:a16="http://schemas.microsoft.com/office/drawing/2014/main" id="{00000000-0008-0000-0200-00007B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80" name="Line 126">
          <a:extLst>
            <a:ext uri="{FF2B5EF4-FFF2-40B4-BE49-F238E27FC236}">
              <a16:creationId xmlns:a16="http://schemas.microsoft.com/office/drawing/2014/main" id="{00000000-0008-0000-0200-00007C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81" name="Line 127">
          <a:extLst>
            <a:ext uri="{FF2B5EF4-FFF2-40B4-BE49-F238E27FC236}">
              <a16:creationId xmlns:a16="http://schemas.microsoft.com/office/drawing/2014/main" id="{00000000-0008-0000-0200-00007D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82" name="Line 130">
          <a:extLst>
            <a:ext uri="{FF2B5EF4-FFF2-40B4-BE49-F238E27FC236}">
              <a16:creationId xmlns:a16="http://schemas.microsoft.com/office/drawing/2014/main" id="{00000000-0008-0000-0200-00007E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83" name="Line 131">
          <a:extLst>
            <a:ext uri="{FF2B5EF4-FFF2-40B4-BE49-F238E27FC236}">
              <a16:creationId xmlns:a16="http://schemas.microsoft.com/office/drawing/2014/main" id="{00000000-0008-0000-0200-00007F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84" name="Line 132">
          <a:extLst>
            <a:ext uri="{FF2B5EF4-FFF2-40B4-BE49-F238E27FC236}">
              <a16:creationId xmlns:a16="http://schemas.microsoft.com/office/drawing/2014/main" id="{00000000-0008-0000-0200-000080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85" name="Line 133">
          <a:extLst>
            <a:ext uri="{FF2B5EF4-FFF2-40B4-BE49-F238E27FC236}">
              <a16:creationId xmlns:a16="http://schemas.microsoft.com/office/drawing/2014/main" id="{00000000-0008-0000-0200-000081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86" name="Line 136">
          <a:extLst>
            <a:ext uri="{FF2B5EF4-FFF2-40B4-BE49-F238E27FC236}">
              <a16:creationId xmlns:a16="http://schemas.microsoft.com/office/drawing/2014/main" id="{00000000-0008-0000-0200-000082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87" name="Line 137">
          <a:extLst>
            <a:ext uri="{FF2B5EF4-FFF2-40B4-BE49-F238E27FC236}">
              <a16:creationId xmlns:a16="http://schemas.microsoft.com/office/drawing/2014/main" id="{00000000-0008-0000-0200-000083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88" name="Line 138">
          <a:extLst>
            <a:ext uri="{FF2B5EF4-FFF2-40B4-BE49-F238E27FC236}">
              <a16:creationId xmlns:a16="http://schemas.microsoft.com/office/drawing/2014/main" id="{00000000-0008-0000-0200-000084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89" name="Line 139">
          <a:extLst>
            <a:ext uri="{FF2B5EF4-FFF2-40B4-BE49-F238E27FC236}">
              <a16:creationId xmlns:a16="http://schemas.microsoft.com/office/drawing/2014/main" id="{00000000-0008-0000-0200-000085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90" name="Line 142">
          <a:extLst>
            <a:ext uri="{FF2B5EF4-FFF2-40B4-BE49-F238E27FC236}">
              <a16:creationId xmlns:a16="http://schemas.microsoft.com/office/drawing/2014/main" id="{00000000-0008-0000-0200-000086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91" name="Line 143">
          <a:extLst>
            <a:ext uri="{FF2B5EF4-FFF2-40B4-BE49-F238E27FC236}">
              <a16:creationId xmlns:a16="http://schemas.microsoft.com/office/drawing/2014/main" id="{00000000-0008-0000-0200-000087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92" name="Line 144">
          <a:extLst>
            <a:ext uri="{FF2B5EF4-FFF2-40B4-BE49-F238E27FC236}">
              <a16:creationId xmlns:a16="http://schemas.microsoft.com/office/drawing/2014/main" id="{00000000-0008-0000-0200-000088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93" name="Line 145">
          <a:extLst>
            <a:ext uri="{FF2B5EF4-FFF2-40B4-BE49-F238E27FC236}">
              <a16:creationId xmlns:a16="http://schemas.microsoft.com/office/drawing/2014/main" id="{00000000-0008-0000-0200-000089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94" name="Line 148">
          <a:extLst>
            <a:ext uri="{FF2B5EF4-FFF2-40B4-BE49-F238E27FC236}">
              <a16:creationId xmlns:a16="http://schemas.microsoft.com/office/drawing/2014/main" id="{00000000-0008-0000-0200-00008A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95" name="Line 149">
          <a:extLst>
            <a:ext uri="{FF2B5EF4-FFF2-40B4-BE49-F238E27FC236}">
              <a16:creationId xmlns:a16="http://schemas.microsoft.com/office/drawing/2014/main" id="{00000000-0008-0000-0200-00008B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96" name="Line 150">
          <a:extLst>
            <a:ext uri="{FF2B5EF4-FFF2-40B4-BE49-F238E27FC236}">
              <a16:creationId xmlns:a16="http://schemas.microsoft.com/office/drawing/2014/main" id="{00000000-0008-0000-0200-00008C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97" name="Line 151">
          <a:extLst>
            <a:ext uri="{FF2B5EF4-FFF2-40B4-BE49-F238E27FC236}">
              <a16:creationId xmlns:a16="http://schemas.microsoft.com/office/drawing/2014/main" id="{00000000-0008-0000-0200-00008D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398" name="Line 154">
          <a:extLst>
            <a:ext uri="{FF2B5EF4-FFF2-40B4-BE49-F238E27FC236}">
              <a16:creationId xmlns:a16="http://schemas.microsoft.com/office/drawing/2014/main" id="{00000000-0008-0000-0200-00008E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399" name="Line 155">
          <a:extLst>
            <a:ext uri="{FF2B5EF4-FFF2-40B4-BE49-F238E27FC236}">
              <a16:creationId xmlns:a16="http://schemas.microsoft.com/office/drawing/2014/main" id="{00000000-0008-0000-0200-00008F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00" name="Line 156">
          <a:extLst>
            <a:ext uri="{FF2B5EF4-FFF2-40B4-BE49-F238E27FC236}">
              <a16:creationId xmlns:a16="http://schemas.microsoft.com/office/drawing/2014/main" id="{00000000-0008-0000-0200-000090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01" name="Line 157">
          <a:extLst>
            <a:ext uri="{FF2B5EF4-FFF2-40B4-BE49-F238E27FC236}">
              <a16:creationId xmlns:a16="http://schemas.microsoft.com/office/drawing/2014/main" id="{00000000-0008-0000-0200-000091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02" name="Line 160">
          <a:extLst>
            <a:ext uri="{FF2B5EF4-FFF2-40B4-BE49-F238E27FC236}">
              <a16:creationId xmlns:a16="http://schemas.microsoft.com/office/drawing/2014/main" id="{00000000-0008-0000-0200-000092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03" name="Line 161">
          <a:extLst>
            <a:ext uri="{FF2B5EF4-FFF2-40B4-BE49-F238E27FC236}">
              <a16:creationId xmlns:a16="http://schemas.microsoft.com/office/drawing/2014/main" id="{00000000-0008-0000-0200-000093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04" name="Line 162">
          <a:extLst>
            <a:ext uri="{FF2B5EF4-FFF2-40B4-BE49-F238E27FC236}">
              <a16:creationId xmlns:a16="http://schemas.microsoft.com/office/drawing/2014/main" id="{00000000-0008-0000-0200-000094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05" name="Line 163">
          <a:extLst>
            <a:ext uri="{FF2B5EF4-FFF2-40B4-BE49-F238E27FC236}">
              <a16:creationId xmlns:a16="http://schemas.microsoft.com/office/drawing/2014/main" id="{00000000-0008-0000-0200-000095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06" name="Line 166">
          <a:extLst>
            <a:ext uri="{FF2B5EF4-FFF2-40B4-BE49-F238E27FC236}">
              <a16:creationId xmlns:a16="http://schemas.microsoft.com/office/drawing/2014/main" id="{00000000-0008-0000-0200-000096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07" name="Line 167">
          <a:extLst>
            <a:ext uri="{FF2B5EF4-FFF2-40B4-BE49-F238E27FC236}">
              <a16:creationId xmlns:a16="http://schemas.microsoft.com/office/drawing/2014/main" id="{00000000-0008-0000-0200-000097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08" name="Line 168">
          <a:extLst>
            <a:ext uri="{FF2B5EF4-FFF2-40B4-BE49-F238E27FC236}">
              <a16:creationId xmlns:a16="http://schemas.microsoft.com/office/drawing/2014/main" id="{00000000-0008-0000-0200-000098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09" name="Line 169">
          <a:extLst>
            <a:ext uri="{FF2B5EF4-FFF2-40B4-BE49-F238E27FC236}">
              <a16:creationId xmlns:a16="http://schemas.microsoft.com/office/drawing/2014/main" id="{00000000-0008-0000-0200-000099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10" name="Line 172">
          <a:extLst>
            <a:ext uri="{FF2B5EF4-FFF2-40B4-BE49-F238E27FC236}">
              <a16:creationId xmlns:a16="http://schemas.microsoft.com/office/drawing/2014/main" id="{00000000-0008-0000-0200-00009A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11" name="Line 173">
          <a:extLst>
            <a:ext uri="{FF2B5EF4-FFF2-40B4-BE49-F238E27FC236}">
              <a16:creationId xmlns:a16="http://schemas.microsoft.com/office/drawing/2014/main" id="{00000000-0008-0000-0200-00009B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12" name="Line 174">
          <a:extLst>
            <a:ext uri="{FF2B5EF4-FFF2-40B4-BE49-F238E27FC236}">
              <a16:creationId xmlns:a16="http://schemas.microsoft.com/office/drawing/2014/main" id="{00000000-0008-0000-0200-00009C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13" name="Line 175">
          <a:extLst>
            <a:ext uri="{FF2B5EF4-FFF2-40B4-BE49-F238E27FC236}">
              <a16:creationId xmlns:a16="http://schemas.microsoft.com/office/drawing/2014/main" id="{00000000-0008-0000-0200-00009D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14" name="Line 178">
          <a:extLst>
            <a:ext uri="{FF2B5EF4-FFF2-40B4-BE49-F238E27FC236}">
              <a16:creationId xmlns:a16="http://schemas.microsoft.com/office/drawing/2014/main" id="{00000000-0008-0000-0200-00009E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15" name="Line 179">
          <a:extLst>
            <a:ext uri="{FF2B5EF4-FFF2-40B4-BE49-F238E27FC236}">
              <a16:creationId xmlns:a16="http://schemas.microsoft.com/office/drawing/2014/main" id="{00000000-0008-0000-0200-00009F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16" name="Line 180">
          <a:extLst>
            <a:ext uri="{FF2B5EF4-FFF2-40B4-BE49-F238E27FC236}">
              <a16:creationId xmlns:a16="http://schemas.microsoft.com/office/drawing/2014/main" id="{00000000-0008-0000-0200-0000A0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17" name="Line 181">
          <a:extLst>
            <a:ext uri="{FF2B5EF4-FFF2-40B4-BE49-F238E27FC236}">
              <a16:creationId xmlns:a16="http://schemas.microsoft.com/office/drawing/2014/main" id="{00000000-0008-0000-0200-0000A1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18" name="Line 184">
          <a:extLst>
            <a:ext uri="{FF2B5EF4-FFF2-40B4-BE49-F238E27FC236}">
              <a16:creationId xmlns:a16="http://schemas.microsoft.com/office/drawing/2014/main" id="{00000000-0008-0000-0200-0000A2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19" name="Line 185">
          <a:extLst>
            <a:ext uri="{FF2B5EF4-FFF2-40B4-BE49-F238E27FC236}">
              <a16:creationId xmlns:a16="http://schemas.microsoft.com/office/drawing/2014/main" id="{00000000-0008-0000-0200-0000A3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20" name="Line 186">
          <a:extLst>
            <a:ext uri="{FF2B5EF4-FFF2-40B4-BE49-F238E27FC236}">
              <a16:creationId xmlns:a16="http://schemas.microsoft.com/office/drawing/2014/main" id="{00000000-0008-0000-0200-0000A4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21" name="Line 187">
          <a:extLst>
            <a:ext uri="{FF2B5EF4-FFF2-40B4-BE49-F238E27FC236}">
              <a16:creationId xmlns:a16="http://schemas.microsoft.com/office/drawing/2014/main" id="{00000000-0008-0000-0200-0000A5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22" name="Line 190">
          <a:extLst>
            <a:ext uri="{FF2B5EF4-FFF2-40B4-BE49-F238E27FC236}">
              <a16:creationId xmlns:a16="http://schemas.microsoft.com/office/drawing/2014/main" id="{00000000-0008-0000-0200-0000A6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23" name="Line 191">
          <a:extLst>
            <a:ext uri="{FF2B5EF4-FFF2-40B4-BE49-F238E27FC236}">
              <a16:creationId xmlns:a16="http://schemas.microsoft.com/office/drawing/2014/main" id="{00000000-0008-0000-0200-0000A7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24" name="Line 192">
          <a:extLst>
            <a:ext uri="{FF2B5EF4-FFF2-40B4-BE49-F238E27FC236}">
              <a16:creationId xmlns:a16="http://schemas.microsoft.com/office/drawing/2014/main" id="{00000000-0008-0000-0200-0000A8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25" name="Line 193">
          <a:extLst>
            <a:ext uri="{FF2B5EF4-FFF2-40B4-BE49-F238E27FC236}">
              <a16:creationId xmlns:a16="http://schemas.microsoft.com/office/drawing/2014/main" id="{00000000-0008-0000-0200-0000A9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26" name="Line 196">
          <a:extLst>
            <a:ext uri="{FF2B5EF4-FFF2-40B4-BE49-F238E27FC236}">
              <a16:creationId xmlns:a16="http://schemas.microsoft.com/office/drawing/2014/main" id="{00000000-0008-0000-0200-0000AA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27" name="Line 197">
          <a:extLst>
            <a:ext uri="{FF2B5EF4-FFF2-40B4-BE49-F238E27FC236}">
              <a16:creationId xmlns:a16="http://schemas.microsoft.com/office/drawing/2014/main" id="{00000000-0008-0000-0200-0000AB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28" name="Line 198">
          <a:extLst>
            <a:ext uri="{FF2B5EF4-FFF2-40B4-BE49-F238E27FC236}">
              <a16:creationId xmlns:a16="http://schemas.microsoft.com/office/drawing/2014/main" id="{00000000-0008-0000-0200-0000AC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29" name="Line 199">
          <a:extLst>
            <a:ext uri="{FF2B5EF4-FFF2-40B4-BE49-F238E27FC236}">
              <a16:creationId xmlns:a16="http://schemas.microsoft.com/office/drawing/2014/main" id="{00000000-0008-0000-0200-0000AD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30" name="Line 202">
          <a:extLst>
            <a:ext uri="{FF2B5EF4-FFF2-40B4-BE49-F238E27FC236}">
              <a16:creationId xmlns:a16="http://schemas.microsoft.com/office/drawing/2014/main" id="{00000000-0008-0000-0200-0000AE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31" name="Line 203">
          <a:extLst>
            <a:ext uri="{FF2B5EF4-FFF2-40B4-BE49-F238E27FC236}">
              <a16:creationId xmlns:a16="http://schemas.microsoft.com/office/drawing/2014/main" id="{00000000-0008-0000-0200-0000AF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32" name="Line 204">
          <a:extLst>
            <a:ext uri="{FF2B5EF4-FFF2-40B4-BE49-F238E27FC236}">
              <a16:creationId xmlns:a16="http://schemas.microsoft.com/office/drawing/2014/main" id="{00000000-0008-0000-0200-0000B0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33" name="Line 205">
          <a:extLst>
            <a:ext uri="{FF2B5EF4-FFF2-40B4-BE49-F238E27FC236}">
              <a16:creationId xmlns:a16="http://schemas.microsoft.com/office/drawing/2014/main" id="{00000000-0008-0000-0200-0000B1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34" name="Line 208">
          <a:extLst>
            <a:ext uri="{FF2B5EF4-FFF2-40B4-BE49-F238E27FC236}">
              <a16:creationId xmlns:a16="http://schemas.microsoft.com/office/drawing/2014/main" id="{00000000-0008-0000-0200-0000B2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35" name="Line 209">
          <a:extLst>
            <a:ext uri="{FF2B5EF4-FFF2-40B4-BE49-F238E27FC236}">
              <a16:creationId xmlns:a16="http://schemas.microsoft.com/office/drawing/2014/main" id="{00000000-0008-0000-0200-0000B3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36" name="Line 210">
          <a:extLst>
            <a:ext uri="{FF2B5EF4-FFF2-40B4-BE49-F238E27FC236}">
              <a16:creationId xmlns:a16="http://schemas.microsoft.com/office/drawing/2014/main" id="{00000000-0008-0000-0200-0000B4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37" name="Line 211">
          <a:extLst>
            <a:ext uri="{FF2B5EF4-FFF2-40B4-BE49-F238E27FC236}">
              <a16:creationId xmlns:a16="http://schemas.microsoft.com/office/drawing/2014/main" id="{00000000-0008-0000-0200-0000B5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38" name="Line 214">
          <a:extLst>
            <a:ext uri="{FF2B5EF4-FFF2-40B4-BE49-F238E27FC236}">
              <a16:creationId xmlns:a16="http://schemas.microsoft.com/office/drawing/2014/main" id="{00000000-0008-0000-0200-0000B6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39" name="Line 215">
          <a:extLst>
            <a:ext uri="{FF2B5EF4-FFF2-40B4-BE49-F238E27FC236}">
              <a16:creationId xmlns:a16="http://schemas.microsoft.com/office/drawing/2014/main" id="{00000000-0008-0000-0200-0000B7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40" name="Line 216">
          <a:extLst>
            <a:ext uri="{FF2B5EF4-FFF2-40B4-BE49-F238E27FC236}">
              <a16:creationId xmlns:a16="http://schemas.microsoft.com/office/drawing/2014/main" id="{00000000-0008-0000-0200-0000B8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41" name="Line 217">
          <a:extLst>
            <a:ext uri="{FF2B5EF4-FFF2-40B4-BE49-F238E27FC236}">
              <a16:creationId xmlns:a16="http://schemas.microsoft.com/office/drawing/2014/main" id="{00000000-0008-0000-0200-0000B9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42" name="Line 220">
          <a:extLst>
            <a:ext uri="{FF2B5EF4-FFF2-40B4-BE49-F238E27FC236}">
              <a16:creationId xmlns:a16="http://schemas.microsoft.com/office/drawing/2014/main" id="{00000000-0008-0000-0200-0000BA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43" name="Line 221">
          <a:extLst>
            <a:ext uri="{FF2B5EF4-FFF2-40B4-BE49-F238E27FC236}">
              <a16:creationId xmlns:a16="http://schemas.microsoft.com/office/drawing/2014/main" id="{00000000-0008-0000-0200-0000BB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44" name="Line 222">
          <a:extLst>
            <a:ext uri="{FF2B5EF4-FFF2-40B4-BE49-F238E27FC236}">
              <a16:creationId xmlns:a16="http://schemas.microsoft.com/office/drawing/2014/main" id="{00000000-0008-0000-0200-0000BC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45" name="Line 224">
          <a:extLst>
            <a:ext uri="{FF2B5EF4-FFF2-40B4-BE49-F238E27FC236}">
              <a16:creationId xmlns:a16="http://schemas.microsoft.com/office/drawing/2014/main" id="{00000000-0008-0000-0200-0000BD010000}"/>
            </a:ext>
          </a:extLst>
        </xdr:cNvPr>
        <xdr:cNvSpPr>
          <a:spLocks noChangeShapeType="1"/>
        </xdr:cNvSpPr>
      </xdr:nvSpPr>
      <xdr:spPr bwMode="auto">
        <a:xfrm>
          <a:off x="3552825" y="10782300"/>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46" name="Line 225">
          <a:extLst>
            <a:ext uri="{FF2B5EF4-FFF2-40B4-BE49-F238E27FC236}">
              <a16:creationId xmlns:a16="http://schemas.microsoft.com/office/drawing/2014/main" id="{00000000-0008-0000-0200-0000BE010000}"/>
            </a:ext>
          </a:extLst>
        </xdr:cNvPr>
        <xdr:cNvSpPr>
          <a:spLocks noChangeShapeType="1"/>
        </xdr:cNvSpPr>
      </xdr:nvSpPr>
      <xdr:spPr bwMode="auto">
        <a:xfrm>
          <a:off x="5619750" y="10782300"/>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47" name="Line 6">
          <a:extLst>
            <a:ext uri="{FF2B5EF4-FFF2-40B4-BE49-F238E27FC236}">
              <a16:creationId xmlns:a16="http://schemas.microsoft.com/office/drawing/2014/main" id="{00000000-0008-0000-0200-0000BF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48" name="Line 7">
          <a:extLst>
            <a:ext uri="{FF2B5EF4-FFF2-40B4-BE49-F238E27FC236}">
              <a16:creationId xmlns:a16="http://schemas.microsoft.com/office/drawing/2014/main" id="{00000000-0008-0000-0200-0000C0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49" name="Line 10">
          <a:extLst>
            <a:ext uri="{FF2B5EF4-FFF2-40B4-BE49-F238E27FC236}">
              <a16:creationId xmlns:a16="http://schemas.microsoft.com/office/drawing/2014/main" id="{00000000-0008-0000-0200-0000C1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50" name="Line 11">
          <a:extLst>
            <a:ext uri="{FF2B5EF4-FFF2-40B4-BE49-F238E27FC236}">
              <a16:creationId xmlns:a16="http://schemas.microsoft.com/office/drawing/2014/main" id="{00000000-0008-0000-0200-0000C2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51" name="Line 12">
          <a:extLst>
            <a:ext uri="{FF2B5EF4-FFF2-40B4-BE49-F238E27FC236}">
              <a16:creationId xmlns:a16="http://schemas.microsoft.com/office/drawing/2014/main" id="{00000000-0008-0000-0200-0000C3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52" name="Line 13">
          <a:extLst>
            <a:ext uri="{FF2B5EF4-FFF2-40B4-BE49-F238E27FC236}">
              <a16:creationId xmlns:a16="http://schemas.microsoft.com/office/drawing/2014/main" id="{00000000-0008-0000-0200-0000C4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53" name="Line 16">
          <a:extLst>
            <a:ext uri="{FF2B5EF4-FFF2-40B4-BE49-F238E27FC236}">
              <a16:creationId xmlns:a16="http://schemas.microsoft.com/office/drawing/2014/main" id="{00000000-0008-0000-0200-0000C5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54" name="Line 17">
          <a:extLst>
            <a:ext uri="{FF2B5EF4-FFF2-40B4-BE49-F238E27FC236}">
              <a16:creationId xmlns:a16="http://schemas.microsoft.com/office/drawing/2014/main" id="{00000000-0008-0000-0200-0000C6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55" name="Line 18">
          <a:extLst>
            <a:ext uri="{FF2B5EF4-FFF2-40B4-BE49-F238E27FC236}">
              <a16:creationId xmlns:a16="http://schemas.microsoft.com/office/drawing/2014/main" id="{00000000-0008-0000-0200-0000C7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56" name="Line 19">
          <a:extLst>
            <a:ext uri="{FF2B5EF4-FFF2-40B4-BE49-F238E27FC236}">
              <a16:creationId xmlns:a16="http://schemas.microsoft.com/office/drawing/2014/main" id="{00000000-0008-0000-0200-0000C8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57" name="Line 22">
          <a:extLst>
            <a:ext uri="{FF2B5EF4-FFF2-40B4-BE49-F238E27FC236}">
              <a16:creationId xmlns:a16="http://schemas.microsoft.com/office/drawing/2014/main" id="{00000000-0008-0000-0200-0000C9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58" name="Line 23">
          <a:extLst>
            <a:ext uri="{FF2B5EF4-FFF2-40B4-BE49-F238E27FC236}">
              <a16:creationId xmlns:a16="http://schemas.microsoft.com/office/drawing/2014/main" id="{00000000-0008-0000-0200-0000CA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59" name="Line 24">
          <a:extLst>
            <a:ext uri="{FF2B5EF4-FFF2-40B4-BE49-F238E27FC236}">
              <a16:creationId xmlns:a16="http://schemas.microsoft.com/office/drawing/2014/main" id="{00000000-0008-0000-0200-0000CB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60" name="Line 25">
          <a:extLst>
            <a:ext uri="{FF2B5EF4-FFF2-40B4-BE49-F238E27FC236}">
              <a16:creationId xmlns:a16="http://schemas.microsoft.com/office/drawing/2014/main" id="{00000000-0008-0000-0200-0000CC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61" name="Line 28">
          <a:extLst>
            <a:ext uri="{FF2B5EF4-FFF2-40B4-BE49-F238E27FC236}">
              <a16:creationId xmlns:a16="http://schemas.microsoft.com/office/drawing/2014/main" id="{00000000-0008-0000-0200-0000CD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62" name="Line 29">
          <a:extLst>
            <a:ext uri="{FF2B5EF4-FFF2-40B4-BE49-F238E27FC236}">
              <a16:creationId xmlns:a16="http://schemas.microsoft.com/office/drawing/2014/main" id="{00000000-0008-0000-0200-0000CE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63" name="Line 30">
          <a:extLst>
            <a:ext uri="{FF2B5EF4-FFF2-40B4-BE49-F238E27FC236}">
              <a16:creationId xmlns:a16="http://schemas.microsoft.com/office/drawing/2014/main" id="{00000000-0008-0000-0200-0000CF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64" name="Line 31">
          <a:extLst>
            <a:ext uri="{FF2B5EF4-FFF2-40B4-BE49-F238E27FC236}">
              <a16:creationId xmlns:a16="http://schemas.microsoft.com/office/drawing/2014/main" id="{00000000-0008-0000-0200-0000D0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65" name="Line 34">
          <a:extLst>
            <a:ext uri="{FF2B5EF4-FFF2-40B4-BE49-F238E27FC236}">
              <a16:creationId xmlns:a16="http://schemas.microsoft.com/office/drawing/2014/main" id="{00000000-0008-0000-0200-0000D1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66" name="Line 35">
          <a:extLst>
            <a:ext uri="{FF2B5EF4-FFF2-40B4-BE49-F238E27FC236}">
              <a16:creationId xmlns:a16="http://schemas.microsoft.com/office/drawing/2014/main" id="{00000000-0008-0000-0200-0000D2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67" name="Line 36">
          <a:extLst>
            <a:ext uri="{FF2B5EF4-FFF2-40B4-BE49-F238E27FC236}">
              <a16:creationId xmlns:a16="http://schemas.microsoft.com/office/drawing/2014/main" id="{00000000-0008-0000-0200-0000D3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68" name="Line 37">
          <a:extLst>
            <a:ext uri="{FF2B5EF4-FFF2-40B4-BE49-F238E27FC236}">
              <a16:creationId xmlns:a16="http://schemas.microsoft.com/office/drawing/2014/main" id="{00000000-0008-0000-0200-0000D4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69" name="Line 40">
          <a:extLst>
            <a:ext uri="{FF2B5EF4-FFF2-40B4-BE49-F238E27FC236}">
              <a16:creationId xmlns:a16="http://schemas.microsoft.com/office/drawing/2014/main" id="{00000000-0008-0000-0200-0000D5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70" name="Line 41">
          <a:extLst>
            <a:ext uri="{FF2B5EF4-FFF2-40B4-BE49-F238E27FC236}">
              <a16:creationId xmlns:a16="http://schemas.microsoft.com/office/drawing/2014/main" id="{00000000-0008-0000-0200-0000D6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71" name="Line 42">
          <a:extLst>
            <a:ext uri="{FF2B5EF4-FFF2-40B4-BE49-F238E27FC236}">
              <a16:creationId xmlns:a16="http://schemas.microsoft.com/office/drawing/2014/main" id="{00000000-0008-0000-0200-0000D7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72" name="Line 43">
          <a:extLst>
            <a:ext uri="{FF2B5EF4-FFF2-40B4-BE49-F238E27FC236}">
              <a16:creationId xmlns:a16="http://schemas.microsoft.com/office/drawing/2014/main" id="{00000000-0008-0000-0200-0000D8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73" name="Line 46">
          <a:extLst>
            <a:ext uri="{FF2B5EF4-FFF2-40B4-BE49-F238E27FC236}">
              <a16:creationId xmlns:a16="http://schemas.microsoft.com/office/drawing/2014/main" id="{00000000-0008-0000-0200-0000D9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74" name="Line 47">
          <a:extLst>
            <a:ext uri="{FF2B5EF4-FFF2-40B4-BE49-F238E27FC236}">
              <a16:creationId xmlns:a16="http://schemas.microsoft.com/office/drawing/2014/main" id="{00000000-0008-0000-0200-0000DA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75" name="Line 48">
          <a:extLst>
            <a:ext uri="{FF2B5EF4-FFF2-40B4-BE49-F238E27FC236}">
              <a16:creationId xmlns:a16="http://schemas.microsoft.com/office/drawing/2014/main" id="{00000000-0008-0000-0200-0000DB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76" name="Line 49">
          <a:extLst>
            <a:ext uri="{FF2B5EF4-FFF2-40B4-BE49-F238E27FC236}">
              <a16:creationId xmlns:a16="http://schemas.microsoft.com/office/drawing/2014/main" id="{00000000-0008-0000-0200-0000DC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77" name="Line 52">
          <a:extLst>
            <a:ext uri="{FF2B5EF4-FFF2-40B4-BE49-F238E27FC236}">
              <a16:creationId xmlns:a16="http://schemas.microsoft.com/office/drawing/2014/main" id="{00000000-0008-0000-0200-0000DD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78" name="Line 53">
          <a:extLst>
            <a:ext uri="{FF2B5EF4-FFF2-40B4-BE49-F238E27FC236}">
              <a16:creationId xmlns:a16="http://schemas.microsoft.com/office/drawing/2014/main" id="{00000000-0008-0000-0200-0000DE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79" name="Line 54">
          <a:extLst>
            <a:ext uri="{FF2B5EF4-FFF2-40B4-BE49-F238E27FC236}">
              <a16:creationId xmlns:a16="http://schemas.microsoft.com/office/drawing/2014/main" id="{00000000-0008-0000-0200-0000DF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80" name="Line 55">
          <a:extLst>
            <a:ext uri="{FF2B5EF4-FFF2-40B4-BE49-F238E27FC236}">
              <a16:creationId xmlns:a16="http://schemas.microsoft.com/office/drawing/2014/main" id="{00000000-0008-0000-0200-0000E0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81" name="Line 58">
          <a:extLst>
            <a:ext uri="{FF2B5EF4-FFF2-40B4-BE49-F238E27FC236}">
              <a16:creationId xmlns:a16="http://schemas.microsoft.com/office/drawing/2014/main" id="{00000000-0008-0000-0200-0000E1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82" name="Line 59">
          <a:extLst>
            <a:ext uri="{FF2B5EF4-FFF2-40B4-BE49-F238E27FC236}">
              <a16:creationId xmlns:a16="http://schemas.microsoft.com/office/drawing/2014/main" id="{00000000-0008-0000-0200-0000E2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83" name="Line 60">
          <a:extLst>
            <a:ext uri="{FF2B5EF4-FFF2-40B4-BE49-F238E27FC236}">
              <a16:creationId xmlns:a16="http://schemas.microsoft.com/office/drawing/2014/main" id="{00000000-0008-0000-0200-0000E3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84" name="Line 61">
          <a:extLst>
            <a:ext uri="{FF2B5EF4-FFF2-40B4-BE49-F238E27FC236}">
              <a16:creationId xmlns:a16="http://schemas.microsoft.com/office/drawing/2014/main" id="{00000000-0008-0000-0200-0000E4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85" name="Line 64">
          <a:extLst>
            <a:ext uri="{FF2B5EF4-FFF2-40B4-BE49-F238E27FC236}">
              <a16:creationId xmlns:a16="http://schemas.microsoft.com/office/drawing/2014/main" id="{00000000-0008-0000-0200-0000E5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86" name="Line 65">
          <a:extLst>
            <a:ext uri="{FF2B5EF4-FFF2-40B4-BE49-F238E27FC236}">
              <a16:creationId xmlns:a16="http://schemas.microsoft.com/office/drawing/2014/main" id="{00000000-0008-0000-0200-0000E6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87" name="Line 66">
          <a:extLst>
            <a:ext uri="{FF2B5EF4-FFF2-40B4-BE49-F238E27FC236}">
              <a16:creationId xmlns:a16="http://schemas.microsoft.com/office/drawing/2014/main" id="{00000000-0008-0000-0200-0000E7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88" name="Line 67">
          <a:extLst>
            <a:ext uri="{FF2B5EF4-FFF2-40B4-BE49-F238E27FC236}">
              <a16:creationId xmlns:a16="http://schemas.microsoft.com/office/drawing/2014/main" id="{00000000-0008-0000-0200-0000E8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89" name="Line 70">
          <a:extLst>
            <a:ext uri="{FF2B5EF4-FFF2-40B4-BE49-F238E27FC236}">
              <a16:creationId xmlns:a16="http://schemas.microsoft.com/office/drawing/2014/main" id="{00000000-0008-0000-0200-0000E9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90" name="Line 71">
          <a:extLst>
            <a:ext uri="{FF2B5EF4-FFF2-40B4-BE49-F238E27FC236}">
              <a16:creationId xmlns:a16="http://schemas.microsoft.com/office/drawing/2014/main" id="{00000000-0008-0000-0200-0000EA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91" name="Line 72">
          <a:extLst>
            <a:ext uri="{FF2B5EF4-FFF2-40B4-BE49-F238E27FC236}">
              <a16:creationId xmlns:a16="http://schemas.microsoft.com/office/drawing/2014/main" id="{00000000-0008-0000-0200-0000EB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92" name="Line 73">
          <a:extLst>
            <a:ext uri="{FF2B5EF4-FFF2-40B4-BE49-F238E27FC236}">
              <a16:creationId xmlns:a16="http://schemas.microsoft.com/office/drawing/2014/main" id="{00000000-0008-0000-0200-0000EC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93" name="Line 76">
          <a:extLst>
            <a:ext uri="{FF2B5EF4-FFF2-40B4-BE49-F238E27FC236}">
              <a16:creationId xmlns:a16="http://schemas.microsoft.com/office/drawing/2014/main" id="{00000000-0008-0000-0200-0000ED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94" name="Line 77">
          <a:extLst>
            <a:ext uri="{FF2B5EF4-FFF2-40B4-BE49-F238E27FC236}">
              <a16:creationId xmlns:a16="http://schemas.microsoft.com/office/drawing/2014/main" id="{00000000-0008-0000-0200-0000EE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95" name="Line 78">
          <a:extLst>
            <a:ext uri="{FF2B5EF4-FFF2-40B4-BE49-F238E27FC236}">
              <a16:creationId xmlns:a16="http://schemas.microsoft.com/office/drawing/2014/main" id="{00000000-0008-0000-0200-0000EF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96" name="Line 79">
          <a:extLst>
            <a:ext uri="{FF2B5EF4-FFF2-40B4-BE49-F238E27FC236}">
              <a16:creationId xmlns:a16="http://schemas.microsoft.com/office/drawing/2014/main" id="{00000000-0008-0000-0200-0000F0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97" name="Line 82">
          <a:extLst>
            <a:ext uri="{FF2B5EF4-FFF2-40B4-BE49-F238E27FC236}">
              <a16:creationId xmlns:a16="http://schemas.microsoft.com/office/drawing/2014/main" id="{00000000-0008-0000-0200-0000F1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498" name="Line 83">
          <a:extLst>
            <a:ext uri="{FF2B5EF4-FFF2-40B4-BE49-F238E27FC236}">
              <a16:creationId xmlns:a16="http://schemas.microsoft.com/office/drawing/2014/main" id="{00000000-0008-0000-0200-0000F2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499" name="Line 84">
          <a:extLst>
            <a:ext uri="{FF2B5EF4-FFF2-40B4-BE49-F238E27FC236}">
              <a16:creationId xmlns:a16="http://schemas.microsoft.com/office/drawing/2014/main" id="{00000000-0008-0000-0200-0000F3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00" name="Line 85">
          <a:extLst>
            <a:ext uri="{FF2B5EF4-FFF2-40B4-BE49-F238E27FC236}">
              <a16:creationId xmlns:a16="http://schemas.microsoft.com/office/drawing/2014/main" id="{00000000-0008-0000-0200-0000F4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01" name="Line 88">
          <a:extLst>
            <a:ext uri="{FF2B5EF4-FFF2-40B4-BE49-F238E27FC236}">
              <a16:creationId xmlns:a16="http://schemas.microsoft.com/office/drawing/2014/main" id="{00000000-0008-0000-0200-0000F5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02" name="Line 89">
          <a:extLst>
            <a:ext uri="{FF2B5EF4-FFF2-40B4-BE49-F238E27FC236}">
              <a16:creationId xmlns:a16="http://schemas.microsoft.com/office/drawing/2014/main" id="{00000000-0008-0000-0200-0000F6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03" name="Line 90">
          <a:extLst>
            <a:ext uri="{FF2B5EF4-FFF2-40B4-BE49-F238E27FC236}">
              <a16:creationId xmlns:a16="http://schemas.microsoft.com/office/drawing/2014/main" id="{00000000-0008-0000-0200-0000F7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04" name="Line 91">
          <a:extLst>
            <a:ext uri="{FF2B5EF4-FFF2-40B4-BE49-F238E27FC236}">
              <a16:creationId xmlns:a16="http://schemas.microsoft.com/office/drawing/2014/main" id="{00000000-0008-0000-0200-0000F8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05" name="Line 94">
          <a:extLst>
            <a:ext uri="{FF2B5EF4-FFF2-40B4-BE49-F238E27FC236}">
              <a16:creationId xmlns:a16="http://schemas.microsoft.com/office/drawing/2014/main" id="{00000000-0008-0000-0200-0000F9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06" name="Line 95">
          <a:extLst>
            <a:ext uri="{FF2B5EF4-FFF2-40B4-BE49-F238E27FC236}">
              <a16:creationId xmlns:a16="http://schemas.microsoft.com/office/drawing/2014/main" id="{00000000-0008-0000-0200-0000FA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07" name="Line 96">
          <a:extLst>
            <a:ext uri="{FF2B5EF4-FFF2-40B4-BE49-F238E27FC236}">
              <a16:creationId xmlns:a16="http://schemas.microsoft.com/office/drawing/2014/main" id="{00000000-0008-0000-0200-0000FB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08" name="Line 97">
          <a:extLst>
            <a:ext uri="{FF2B5EF4-FFF2-40B4-BE49-F238E27FC236}">
              <a16:creationId xmlns:a16="http://schemas.microsoft.com/office/drawing/2014/main" id="{00000000-0008-0000-0200-0000FC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09" name="Line 100">
          <a:extLst>
            <a:ext uri="{FF2B5EF4-FFF2-40B4-BE49-F238E27FC236}">
              <a16:creationId xmlns:a16="http://schemas.microsoft.com/office/drawing/2014/main" id="{00000000-0008-0000-0200-0000FD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10" name="Line 101">
          <a:extLst>
            <a:ext uri="{FF2B5EF4-FFF2-40B4-BE49-F238E27FC236}">
              <a16:creationId xmlns:a16="http://schemas.microsoft.com/office/drawing/2014/main" id="{00000000-0008-0000-0200-0000FE01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11" name="Line 102">
          <a:extLst>
            <a:ext uri="{FF2B5EF4-FFF2-40B4-BE49-F238E27FC236}">
              <a16:creationId xmlns:a16="http://schemas.microsoft.com/office/drawing/2014/main" id="{00000000-0008-0000-0200-0000FF01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12" name="Line 103">
          <a:extLst>
            <a:ext uri="{FF2B5EF4-FFF2-40B4-BE49-F238E27FC236}">
              <a16:creationId xmlns:a16="http://schemas.microsoft.com/office/drawing/2014/main" id="{00000000-0008-0000-0200-000000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13" name="Line 106">
          <a:extLst>
            <a:ext uri="{FF2B5EF4-FFF2-40B4-BE49-F238E27FC236}">
              <a16:creationId xmlns:a16="http://schemas.microsoft.com/office/drawing/2014/main" id="{00000000-0008-0000-0200-000001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14" name="Line 107">
          <a:extLst>
            <a:ext uri="{FF2B5EF4-FFF2-40B4-BE49-F238E27FC236}">
              <a16:creationId xmlns:a16="http://schemas.microsoft.com/office/drawing/2014/main" id="{00000000-0008-0000-0200-000002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15" name="Line 108">
          <a:extLst>
            <a:ext uri="{FF2B5EF4-FFF2-40B4-BE49-F238E27FC236}">
              <a16:creationId xmlns:a16="http://schemas.microsoft.com/office/drawing/2014/main" id="{00000000-0008-0000-0200-000003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16" name="Line 109">
          <a:extLst>
            <a:ext uri="{FF2B5EF4-FFF2-40B4-BE49-F238E27FC236}">
              <a16:creationId xmlns:a16="http://schemas.microsoft.com/office/drawing/2014/main" id="{00000000-0008-0000-0200-000004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17" name="Line 112">
          <a:extLst>
            <a:ext uri="{FF2B5EF4-FFF2-40B4-BE49-F238E27FC236}">
              <a16:creationId xmlns:a16="http://schemas.microsoft.com/office/drawing/2014/main" id="{00000000-0008-0000-0200-000005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18" name="Line 113">
          <a:extLst>
            <a:ext uri="{FF2B5EF4-FFF2-40B4-BE49-F238E27FC236}">
              <a16:creationId xmlns:a16="http://schemas.microsoft.com/office/drawing/2014/main" id="{00000000-0008-0000-0200-000006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19" name="Line 114">
          <a:extLst>
            <a:ext uri="{FF2B5EF4-FFF2-40B4-BE49-F238E27FC236}">
              <a16:creationId xmlns:a16="http://schemas.microsoft.com/office/drawing/2014/main" id="{00000000-0008-0000-0200-000007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20" name="Line 115">
          <a:extLst>
            <a:ext uri="{FF2B5EF4-FFF2-40B4-BE49-F238E27FC236}">
              <a16:creationId xmlns:a16="http://schemas.microsoft.com/office/drawing/2014/main" id="{00000000-0008-0000-0200-000008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21" name="Line 118">
          <a:extLst>
            <a:ext uri="{FF2B5EF4-FFF2-40B4-BE49-F238E27FC236}">
              <a16:creationId xmlns:a16="http://schemas.microsoft.com/office/drawing/2014/main" id="{00000000-0008-0000-0200-000009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22" name="Line 119">
          <a:extLst>
            <a:ext uri="{FF2B5EF4-FFF2-40B4-BE49-F238E27FC236}">
              <a16:creationId xmlns:a16="http://schemas.microsoft.com/office/drawing/2014/main" id="{00000000-0008-0000-0200-00000A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23" name="Line 120">
          <a:extLst>
            <a:ext uri="{FF2B5EF4-FFF2-40B4-BE49-F238E27FC236}">
              <a16:creationId xmlns:a16="http://schemas.microsoft.com/office/drawing/2014/main" id="{00000000-0008-0000-0200-00000B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24" name="Line 121">
          <a:extLst>
            <a:ext uri="{FF2B5EF4-FFF2-40B4-BE49-F238E27FC236}">
              <a16:creationId xmlns:a16="http://schemas.microsoft.com/office/drawing/2014/main" id="{00000000-0008-0000-0200-00000C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25" name="Line 124">
          <a:extLst>
            <a:ext uri="{FF2B5EF4-FFF2-40B4-BE49-F238E27FC236}">
              <a16:creationId xmlns:a16="http://schemas.microsoft.com/office/drawing/2014/main" id="{00000000-0008-0000-0200-00000D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26" name="Line 125">
          <a:extLst>
            <a:ext uri="{FF2B5EF4-FFF2-40B4-BE49-F238E27FC236}">
              <a16:creationId xmlns:a16="http://schemas.microsoft.com/office/drawing/2014/main" id="{00000000-0008-0000-0200-00000E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27" name="Line 126">
          <a:extLst>
            <a:ext uri="{FF2B5EF4-FFF2-40B4-BE49-F238E27FC236}">
              <a16:creationId xmlns:a16="http://schemas.microsoft.com/office/drawing/2014/main" id="{00000000-0008-0000-0200-00000F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28" name="Line 127">
          <a:extLst>
            <a:ext uri="{FF2B5EF4-FFF2-40B4-BE49-F238E27FC236}">
              <a16:creationId xmlns:a16="http://schemas.microsoft.com/office/drawing/2014/main" id="{00000000-0008-0000-0200-000010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29" name="Line 130">
          <a:extLst>
            <a:ext uri="{FF2B5EF4-FFF2-40B4-BE49-F238E27FC236}">
              <a16:creationId xmlns:a16="http://schemas.microsoft.com/office/drawing/2014/main" id="{00000000-0008-0000-0200-000011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30" name="Line 131">
          <a:extLst>
            <a:ext uri="{FF2B5EF4-FFF2-40B4-BE49-F238E27FC236}">
              <a16:creationId xmlns:a16="http://schemas.microsoft.com/office/drawing/2014/main" id="{00000000-0008-0000-0200-000012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31" name="Line 132">
          <a:extLst>
            <a:ext uri="{FF2B5EF4-FFF2-40B4-BE49-F238E27FC236}">
              <a16:creationId xmlns:a16="http://schemas.microsoft.com/office/drawing/2014/main" id="{00000000-0008-0000-0200-000013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32" name="Line 133">
          <a:extLst>
            <a:ext uri="{FF2B5EF4-FFF2-40B4-BE49-F238E27FC236}">
              <a16:creationId xmlns:a16="http://schemas.microsoft.com/office/drawing/2014/main" id="{00000000-0008-0000-0200-000014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33" name="Line 136">
          <a:extLst>
            <a:ext uri="{FF2B5EF4-FFF2-40B4-BE49-F238E27FC236}">
              <a16:creationId xmlns:a16="http://schemas.microsoft.com/office/drawing/2014/main" id="{00000000-0008-0000-0200-000015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34" name="Line 137">
          <a:extLst>
            <a:ext uri="{FF2B5EF4-FFF2-40B4-BE49-F238E27FC236}">
              <a16:creationId xmlns:a16="http://schemas.microsoft.com/office/drawing/2014/main" id="{00000000-0008-0000-0200-000016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35" name="Line 138">
          <a:extLst>
            <a:ext uri="{FF2B5EF4-FFF2-40B4-BE49-F238E27FC236}">
              <a16:creationId xmlns:a16="http://schemas.microsoft.com/office/drawing/2014/main" id="{00000000-0008-0000-0200-000017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36" name="Line 139">
          <a:extLst>
            <a:ext uri="{FF2B5EF4-FFF2-40B4-BE49-F238E27FC236}">
              <a16:creationId xmlns:a16="http://schemas.microsoft.com/office/drawing/2014/main" id="{00000000-0008-0000-0200-000018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37" name="Line 142">
          <a:extLst>
            <a:ext uri="{FF2B5EF4-FFF2-40B4-BE49-F238E27FC236}">
              <a16:creationId xmlns:a16="http://schemas.microsoft.com/office/drawing/2014/main" id="{00000000-0008-0000-0200-000019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38" name="Line 143">
          <a:extLst>
            <a:ext uri="{FF2B5EF4-FFF2-40B4-BE49-F238E27FC236}">
              <a16:creationId xmlns:a16="http://schemas.microsoft.com/office/drawing/2014/main" id="{00000000-0008-0000-0200-00001A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39" name="Line 144">
          <a:extLst>
            <a:ext uri="{FF2B5EF4-FFF2-40B4-BE49-F238E27FC236}">
              <a16:creationId xmlns:a16="http://schemas.microsoft.com/office/drawing/2014/main" id="{00000000-0008-0000-0200-00001B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40" name="Line 145">
          <a:extLst>
            <a:ext uri="{FF2B5EF4-FFF2-40B4-BE49-F238E27FC236}">
              <a16:creationId xmlns:a16="http://schemas.microsoft.com/office/drawing/2014/main" id="{00000000-0008-0000-0200-00001C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41" name="Line 148">
          <a:extLst>
            <a:ext uri="{FF2B5EF4-FFF2-40B4-BE49-F238E27FC236}">
              <a16:creationId xmlns:a16="http://schemas.microsoft.com/office/drawing/2014/main" id="{00000000-0008-0000-0200-00001D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42" name="Line 149">
          <a:extLst>
            <a:ext uri="{FF2B5EF4-FFF2-40B4-BE49-F238E27FC236}">
              <a16:creationId xmlns:a16="http://schemas.microsoft.com/office/drawing/2014/main" id="{00000000-0008-0000-0200-00001E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43" name="Line 150">
          <a:extLst>
            <a:ext uri="{FF2B5EF4-FFF2-40B4-BE49-F238E27FC236}">
              <a16:creationId xmlns:a16="http://schemas.microsoft.com/office/drawing/2014/main" id="{00000000-0008-0000-0200-00001F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44" name="Line 151">
          <a:extLst>
            <a:ext uri="{FF2B5EF4-FFF2-40B4-BE49-F238E27FC236}">
              <a16:creationId xmlns:a16="http://schemas.microsoft.com/office/drawing/2014/main" id="{00000000-0008-0000-0200-000020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45" name="Line 154">
          <a:extLst>
            <a:ext uri="{FF2B5EF4-FFF2-40B4-BE49-F238E27FC236}">
              <a16:creationId xmlns:a16="http://schemas.microsoft.com/office/drawing/2014/main" id="{00000000-0008-0000-0200-000021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46" name="Line 155">
          <a:extLst>
            <a:ext uri="{FF2B5EF4-FFF2-40B4-BE49-F238E27FC236}">
              <a16:creationId xmlns:a16="http://schemas.microsoft.com/office/drawing/2014/main" id="{00000000-0008-0000-0200-000022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47" name="Line 156">
          <a:extLst>
            <a:ext uri="{FF2B5EF4-FFF2-40B4-BE49-F238E27FC236}">
              <a16:creationId xmlns:a16="http://schemas.microsoft.com/office/drawing/2014/main" id="{00000000-0008-0000-0200-000023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48" name="Line 157">
          <a:extLst>
            <a:ext uri="{FF2B5EF4-FFF2-40B4-BE49-F238E27FC236}">
              <a16:creationId xmlns:a16="http://schemas.microsoft.com/office/drawing/2014/main" id="{00000000-0008-0000-0200-000024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49" name="Line 160">
          <a:extLst>
            <a:ext uri="{FF2B5EF4-FFF2-40B4-BE49-F238E27FC236}">
              <a16:creationId xmlns:a16="http://schemas.microsoft.com/office/drawing/2014/main" id="{00000000-0008-0000-0200-000025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50" name="Line 161">
          <a:extLst>
            <a:ext uri="{FF2B5EF4-FFF2-40B4-BE49-F238E27FC236}">
              <a16:creationId xmlns:a16="http://schemas.microsoft.com/office/drawing/2014/main" id="{00000000-0008-0000-0200-000026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51" name="Line 162">
          <a:extLst>
            <a:ext uri="{FF2B5EF4-FFF2-40B4-BE49-F238E27FC236}">
              <a16:creationId xmlns:a16="http://schemas.microsoft.com/office/drawing/2014/main" id="{00000000-0008-0000-0200-000027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52" name="Line 163">
          <a:extLst>
            <a:ext uri="{FF2B5EF4-FFF2-40B4-BE49-F238E27FC236}">
              <a16:creationId xmlns:a16="http://schemas.microsoft.com/office/drawing/2014/main" id="{00000000-0008-0000-0200-000028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53" name="Line 166">
          <a:extLst>
            <a:ext uri="{FF2B5EF4-FFF2-40B4-BE49-F238E27FC236}">
              <a16:creationId xmlns:a16="http://schemas.microsoft.com/office/drawing/2014/main" id="{00000000-0008-0000-0200-000029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54" name="Line 167">
          <a:extLst>
            <a:ext uri="{FF2B5EF4-FFF2-40B4-BE49-F238E27FC236}">
              <a16:creationId xmlns:a16="http://schemas.microsoft.com/office/drawing/2014/main" id="{00000000-0008-0000-0200-00002A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55" name="Line 168">
          <a:extLst>
            <a:ext uri="{FF2B5EF4-FFF2-40B4-BE49-F238E27FC236}">
              <a16:creationId xmlns:a16="http://schemas.microsoft.com/office/drawing/2014/main" id="{00000000-0008-0000-0200-00002B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56" name="Line 169">
          <a:extLst>
            <a:ext uri="{FF2B5EF4-FFF2-40B4-BE49-F238E27FC236}">
              <a16:creationId xmlns:a16="http://schemas.microsoft.com/office/drawing/2014/main" id="{00000000-0008-0000-0200-00002C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57" name="Line 172">
          <a:extLst>
            <a:ext uri="{FF2B5EF4-FFF2-40B4-BE49-F238E27FC236}">
              <a16:creationId xmlns:a16="http://schemas.microsoft.com/office/drawing/2014/main" id="{00000000-0008-0000-0200-00002D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58" name="Line 173">
          <a:extLst>
            <a:ext uri="{FF2B5EF4-FFF2-40B4-BE49-F238E27FC236}">
              <a16:creationId xmlns:a16="http://schemas.microsoft.com/office/drawing/2014/main" id="{00000000-0008-0000-0200-00002E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59" name="Line 174">
          <a:extLst>
            <a:ext uri="{FF2B5EF4-FFF2-40B4-BE49-F238E27FC236}">
              <a16:creationId xmlns:a16="http://schemas.microsoft.com/office/drawing/2014/main" id="{00000000-0008-0000-0200-00002F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60" name="Line 175">
          <a:extLst>
            <a:ext uri="{FF2B5EF4-FFF2-40B4-BE49-F238E27FC236}">
              <a16:creationId xmlns:a16="http://schemas.microsoft.com/office/drawing/2014/main" id="{00000000-0008-0000-0200-000030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61" name="Line 178">
          <a:extLst>
            <a:ext uri="{FF2B5EF4-FFF2-40B4-BE49-F238E27FC236}">
              <a16:creationId xmlns:a16="http://schemas.microsoft.com/office/drawing/2014/main" id="{00000000-0008-0000-0200-000031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62" name="Line 179">
          <a:extLst>
            <a:ext uri="{FF2B5EF4-FFF2-40B4-BE49-F238E27FC236}">
              <a16:creationId xmlns:a16="http://schemas.microsoft.com/office/drawing/2014/main" id="{00000000-0008-0000-0200-000032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63" name="Line 180">
          <a:extLst>
            <a:ext uri="{FF2B5EF4-FFF2-40B4-BE49-F238E27FC236}">
              <a16:creationId xmlns:a16="http://schemas.microsoft.com/office/drawing/2014/main" id="{00000000-0008-0000-0200-000033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64" name="Line 181">
          <a:extLst>
            <a:ext uri="{FF2B5EF4-FFF2-40B4-BE49-F238E27FC236}">
              <a16:creationId xmlns:a16="http://schemas.microsoft.com/office/drawing/2014/main" id="{00000000-0008-0000-0200-000034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65" name="Line 184">
          <a:extLst>
            <a:ext uri="{FF2B5EF4-FFF2-40B4-BE49-F238E27FC236}">
              <a16:creationId xmlns:a16="http://schemas.microsoft.com/office/drawing/2014/main" id="{00000000-0008-0000-0200-000035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66" name="Line 185">
          <a:extLst>
            <a:ext uri="{FF2B5EF4-FFF2-40B4-BE49-F238E27FC236}">
              <a16:creationId xmlns:a16="http://schemas.microsoft.com/office/drawing/2014/main" id="{00000000-0008-0000-0200-000036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67" name="Line 186">
          <a:extLst>
            <a:ext uri="{FF2B5EF4-FFF2-40B4-BE49-F238E27FC236}">
              <a16:creationId xmlns:a16="http://schemas.microsoft.com/office/drawing/2014/main" id="{00000000-0008-0000-0200-000037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68" name="Line 187">
          <a:extLst>
            <a:ext uri="{FF2B5EF4-FFF2-40B4-BE49-F238E27FC236}">
              <a16:creationId xmlns:a16="http://schemas.microsoft.com/office/drawing/2014/main" id="{00000000-0008-0000-0200-000038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69" name="Line 190">
          <a:extLst>
            <a:ext uri="{FF2B5EF4-FFF2-40B4-BE49-F238E27FC236}">
              <a16:creationId xmlns:a16="http://schemas.microsoft.com/office/drawing/2014/main" id="{00000000-0008-0000-0200-000039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70" name="Line 191">
          <a:extLst>
            <a:ext uri="{FF2B5EF4-FFF2-40B4-BE49-F238E27FC236}">
              <a16:creationId xmlns:a16="http://schemas.microsoft.com/office/drawing/2014/main" id="{00000000-0008-0000-0200-00003A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71" name="Line 192">
          <a:extLst>
            <a:ext uri="{FF2B5EF4-FFF2-40B4-BE49-F238E27FC236}">
              <a16:creationId xmlns:a16="http://schemas.microsoft.com/office/drawing/2014/main" id="{00000000-0008-0000-0200-00003B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72" name="Line 193">
          <a:extLst>
            <a:ext uri="{FF2B5EF4-FFF2-40B4-BE49-F238E27FC236}">
              <a16:creationId xmlns:a16="http://schemas.microsoft.com/office/drawing/2014/main" id="{00000000-0008-0000-0200-00003C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73" name="Line 196">
          <a:extLst>
            <a:ext uri="{FF2B5EF4-FFF2-40B4-BE49-F238E27FC236}">
              <a16:creationId xmlns:a16="http://schemas.microsoft.com/office/drawing/2014/main" id="{00000000-0008-0000-0200-00003D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74" name="Line 197">
          <a:extLst>
            <a:ext uri="{FF2B5EF4-FFF2-40B4-BE49-F238E27FC236}">
              <a16:creationId xmlns:a16="http://schemas.microsoft.com/office/drawing/2014/main" id="{00000000-0008-0000-0200-00003E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75" name="Line 198">
          <a:extLst>
            <a:ext uri="{FF2B5EF4-FFF2-40B4-BE49-F238E27FC236}">
              <a16:creationId xmlns:a16="http://schemas.microsoft.com/office/drawing/2014/main" id="{00000000-0008-0000-0200-00003F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76" name="Line 199">
          <a:extLst>
            <a:ext uri="{FF2B5EF4-FFF2-40B4-BE49-F238E27FC236}">
              <a16:creationId xmlns:a16="http://schemas.microsoft.com/office/drawing/2014/main" id="{00000000-0008-0000-0200-000040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77" name="Line 202">
          <a:extLst>
            <a:ext uri="{FF2B5EF4-FFF2-40B4-BE49-F238E27FC236}">
              <a16:creationId xmlns:a16="http://schemas.microsoft.com/office/drawing/2014/main" id="{00000000-0008-0000-0200-000041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78" name="Line 203">
          <a:extLst>
            <a:ext uri="{FF2B5EF4-FFF2-40B4-BE49-F238E27FC236}">
              <a16:creationId xmlns:a16="http://schemas.microsoft.com/office/drawing/2014/main" id="{00000000-0008-0000-0200-000042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79" name="Line 204">
          <a:extLst>
            <a:ext uri="{FF2B5EF4-FFF2-40B4-BE49-F238E27FC236}">
              <a16:creationId xmlns:a16="http://schemas.microsoft.com/office/drawing/2014/main" id="{00000000-0008-0000-0200-000043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80" name="Line 205">
          <a:extLst>
            <a:ext uri="{FF2B5EF4-FFF2-40B4-BE49-F238E27FC236}">
              <a16:creationId xmlns:a16="http://schemas.microsoft.com/office/drawing/2014/main" id="{00000000-0008-0000-0200-000044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81" name="Line 208">
          <a:extLst>
            <a:ext uri="{FF2B5EF4-FFF2-40B4-BE49-F238E27FC236}">
              <a16:creationId xmlns:a16="http://schemas.microsoft.com/office/drawing/2014/main" id="{00000000-0008-0000-0200-000045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82" name="Line 209">
          <a:extLst>
            <a:ext uri="{FF2B5EF4-FFF2-40B4-BE49-F238E27FC236}">
              <a16:creationId xmlns:a16="http://schemas.microsoft.com/office/drawing/2014/main" id="{00000000-0008-0000-0200-000046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83" name="Line 210">
          <a:extLst>
            <a:ext uri="{FF2B5EF4-FFF2-40B4-BE49-F238E27FC236}">
              <a16:creationId xmlns:a16="http://schemas.microsoft.com/office/drawing/2014/main" id="{00000000-0008-0000-0200-000047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84" name="Line 211">
          <a:extLst>
            <a:ext uri="{FF2B5EF4-FFF2-40B4-BE49-F238E27FC236}">
              <a16:creationId xmlns:a16="http://schemas.microsoft.com/office/drawing/2014/main" id="{00000000-0008-0000-0200-000048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85" name="Line 214">
          <a:extLst>
            <a:ext uri="{FF2B5EF4-FFF2-40B4-BE49-F238E27FC236}">
              <a16:creationId xmlns:a16="http://schemas.microsoft.com/office/drawing/2014/main" id="{00000000-0008-0000-0200-000049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86" name="Line 215">
          <a:extLst>
            <a:ext uri="{FF2B5EF4-FFF2-40B4-BE49-F238E27FC236}">
              <a16:creationId xmlns:a16="http://schemas.microsoft.com/office/drawing/2014/main" id="{00000000-0008-0000-0200-00004A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87" name="Line 216">
          <a:extLst>
            <a:ext uri="{FF2B5EF4-FFF2-40B4-BE49-F238E27FC236}">
              <a16:creationId xmlns:a16="http://schemas.microsoft.com/office/drawing/2014/main" id="{00000000-0008-0000-0200-00004B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88" name="Line 217">
          <a:extLst>
            <a:ext uri="{FF2B5EF4-FFF2-40B4-BE49-F238E27FC236}">
              <a16:creationId xmlns:a16="http://schemas.microsoft.com/office/drawing/2014/main" id="{00000000-0008-0000-0200-00004C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89" name="Line 220">
          <a:extLst>
            <a:ext uri="{FF2B5EF4-FFF2-40B4-BE49-F238E27FC236}">
              <a16:creationId xmlns:a16="http://schemas.microsoft.com/office/drawing/2014/main" id="{00000000-0008-0000-0200-00004D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90" name="Line 221">
          <a:extLst>
            <a:ext uri="{FF2B5EF4-FFF2-40B4-BE49-F238E27FC236}">
              <a16:creationId xmlns:a16="http://schemas.microsoft.com/office/drawing/2014/main" id="{00000000-0008-0000-0200-00004E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91" name="Line 222">
          <a:extLst>
            <a:ext uri="{FF2B5EF4-FFF2-40B4-BE49-F238E27FC236}">
              <a16:creationId xmlns:a16="http://schemas.microsoft.com/office/drawing/2014/main" id="{00000000-0008-0000-0200-00004F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92" name="Line 224">
          <a:extLst>
            <a:ext uri="{FF2B5EF4-FFF2-40B4-BE49-F238E27FC236}">
              <a16:creationId xmlns:a16="http://schemas.microsoft.com/office/drawing/2014/main" id="{00000000-0008-0000-0200-000050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93" name="Line 225">
          <a:extLst>
            <a:ext uri="{FF2B5EF4-FFF2-40B4-BE49-F238E27FC236}">
              <a16:creationId xmlns:a16="http://schemas.microsoft.com/office/drawing/2014/main" id="{00000000-0008-0000-0200-000051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94" name="Line 6">
          <a:extLst>
            <a:ext uri="{FF2B5EF4-FFF2-40B4-BE49-F238E27FC236}">
              <a16:creationId xmlns:a16="http://schemas.microsoft.com/office/drawing/2014/main" id="{00000000-0008-0000-0200-000052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95" name="Line 7">
          <a:extLst>
            <a:ext uri="{FF2B5EF4-FFF2-40B4-BE49-F238E27FC236}">
              <a16:creationId xmlns:a16="http://schemas.microsoft.com/office/drawing/2014/main" id="{00000000-0008-0000-0200-000053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96" name="Line 10">
          <a:extLst>
            <a:ext uri="{FF2B5EF4-FFF2-40B4-BE49-F238E27FC236}">
              <a16:creationId xmlns:a16="http://schemas.microsoft.com/office/drawing/2014/main" id="{00000000-0008-0000-0200-000054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97" name="Line 11">
          <a:extLst>
            <a:ext uri="{FF2B5EF4-FFF2-40B4-BE49-F238E27FC236}">
              <a16:creationId xmlns:a16="http://schemas.microsoft.com/office/drawing/2014/main" id="{00000000-0008-0000-0200-000055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598" name="Line 12">
          <a:extLst>
            <a:ext uri="{FF2B5EF4-FFF2-40B4-BE49-F238E27FC236}">
              <a16:creationId xmlns:a16="http://schemas.microsoft.com/office/drawing/2014/main" id="{00000000-0008-0000-0200-000056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599" name="Line 13">
          <a:extLst>
            <a:ext uri="{FF2B5EF4-FFF2-40B4-BE49-F238E27FC236}">
              <a16:creationId xmlns:a16="http://schemas.microsoft.com/office/drawing/2014/main" id="{00000000-0008-0000-0200-000057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00" name="Line 16">
          <a:extLst>
            <a:ext uri="{FF2B5EF4-FFF2-40B4-BE49-F238E27FC236}">
              <a16:creationId xmlns:a16="http://schemas.microsoft.com/office/drawing/2014/main" id="{00000000-0008-0000-0200-000058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01" name="Line 17">
          <a:extLst>
            <a:ext uri="{FF2B5EF4-FFF2-40B4-BE49-F238E27FC236}">
              <a16:creationId xmlns:a16="http://schemas.microsoft.com/office/drawing/2014/main" id="{00000000-0008-0000-0200-000059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02" name="Line 18">
          <a:extLst>
            <a:ext uri="{FF2B5EF4-FFF2-40B4-BE49-F238E27FC236}">
              <a16:creationId xmlns:a16="http://schemas.microsoft.com/office/drawing/2014/main" id="{00000000-0008-0000-0200-00005A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03" name="Line 19">
          <a:extLst>
            <a:ext uri="{FF2B5EF4-FFF2-40B4-BE49-F238E27FC236}">
              <a16:creationId xmlns:a16="http://schemas.microsoft.com/office/drawing/2014/main" id="{00000000-0008-0000-0200-00005B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04" name="Line 22">
          <a:extLst>
            <a:ext uri="{FF2B5EF4-FFF2-40B4-BE49-F238E27FC236}">
              <a16:creationId xmlns:a16="http://schemas.microsoft.com/office/drawing/2014/main" id="{00000000-0008-0000-0200-00005C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05" name="Line 23">
          <a:extLst>
            <a:ext uri="{FF2B5EF4-FFF2-40B4-BE49-F238E27FC236}">
              <a16:creationId xmlns:a16="http://schemas.microsoft.com/office/drawing/2014/main" id="{00000000-0008-0000-0200-00005D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06" name="Line 24">
          <a:extLst>
            <a:ext uri="{FF2B5EF4-FFF2-40B4-BE49-F238E27FC236}">
              <a16:creationId xmlns:a16="http://schemas.microsoft.com/office/drawing/2014/main" id="{00000000-0008-0000-0200-00005E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07" name="Line 25">
          <a:extLst>
            <a:ext uri="{FF2B5EF4-FFF2-40B4-BE49-F238E27FC236}">
              <a16:creationId xmlns:a16="http://schemas.microsoft.com/office/drawing/2014/main" id="{00000000-0008-0000-0200-00005F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08" name="Line 28">
          <a:extLst>
            <a:ext uri="{FF2B5EF4-FFF2-40B4-BE49-F238E27FC236}">
              <a16:creationId xmlns:a16="http://schemas.microsoft.com/office/drawing/2014/main" id="{00000000-0008-0000-0200-000060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09" name="Line 29">
          <a:extLst>
            <a:ext uri="{FF2B5EF4-FFF2-40B4-BE49-F238E27FC236}">
              <a16:creationId xmlns:a16="http://schemas.microsoft.com/office/drawing/2014/main" id="{00000000-0008-0000-0200-000061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10" name="Line 30">
          <a:extLst>
            <a:ext uri="{FF2B5EF4-FFF2-40B4-BE49-F238E27FC236}">
              <a16:creationId xmlns:a16="http://schemas.microsoft.com/office/drawing/2014/main" id="{00000000-0008-0000-0200-000062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11" name="Line 31">
          <a:extLst>
            <a:ext uri="{FF2B5EF4-FFF2-40B4-BE49-F238E27FC236}">
              <a16:creationId xmlns:a16="http://schemas.microsoft.com/office/drawing/2014/main" id="{00000000-0008-0000-0200-000063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12" name="Line 34">
          <a:extLst>
            <a:ext uri="{FF2B5EF4-FFF2-40B4-BE49-F238E27FC236}">
              <a16:creationId xmlns:a16="http://schemas.microsoft.com/office/drawing/2014/main" id="{00000000-0008-0000-0200-000064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13" name="Line 35">
          <a:extLst>
            <a:ext uri="{FF2B5EF4-FFF2-40B4-BE49-F238E27FC236}">
              <a16:creationId xmlns:a16="http://schemas.microsoft.com/office/drawing/2014/main" id="{00000000-0008-0000-0200-000065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14" name="Line 36">
          <a:extLst>
            <a:ext uri="{FF2B5EF4-FFF2-40B4-BE49-F238E27FC236}">
              <a16:creationId xmlns:a16="http://schemas.microsoft.com/office/drawing/2014/main" id="{00000000-0008-0000-0200-000066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15" name="Line 37">
          <a:extLst>
            <a:ext uri="{FF2B5EF4-FFF2-40B4-BE49-F238E27FC236}">
              <a16:creationId xmlns:a16="http://schemas.microsoft.com/office/drawing/2014/main" id="{00000000-0008-0000-0200-000067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16" name="Line 40">
          <a:extLst>
            <a:ext uri="{FF2B5EF4-FFF2-40B4-BE49-F238E27FC236}">
              <a16:creationId xmlns:a16="http://schemas.microsoft.com/office/drawing/2014/main" id="{00000000-0008-0000-0200-000068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17" name="Line 41">
          <a:extLst>
            <a:ext uri="{FF2B5EF4-FFF2-40B4-BE49-F238E27FC236}">
              <a16:creationId xmlns:a16="http://schemas.microsoft.com/office/drawing/2014/main" id="{00000000-0008-0000-0200-000069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18" name="Line 42">
          <a:extLst>
            <a:ext uri="{FF2B5EF4-FFF2-40B4-BE49-F238E27FC236}">
              <a16:creationId xmlns:a16="http://schemas.microsoft.com/office/drawing/2014/main" id="{00000000-0008-0000-0200-00006A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19" name="Line 43">
          <a:extLst>
            <a:ext uri="{FF2B5EF4-FFF2-40B4-BE49-F238E27FC236}">
              <a16:creationId xmlns:a16="http://schemas.microsoft.com/office/drawing/2014/main" id="{00000000-0008-0000-0200-00006B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20" name="Line 46">
          <a:extLst>
            <a:ext uri="{FF2B5EF4-FFF2-40B4-BE49-F238E27FC236}">
              <a16:creationId xmlns:a16="http://schemas.microsoft.com/office/drawing/2014/main" id="{00000000-0008-0000-0200-00006C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21" name="Line 47">
          <a:extLst>
            <a:ext uri="{FF2B5EF4-FFF2-40B4-BE49-F238E27FC236}">
              <a16:creationId xmlns:a16="http://schemas.microsoft.com/office/drawing/2014/main" id="{00000000-0008-0000-0200-00006D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22" name="Line 48">
          <a:extLst>
            <a:ext uri="{FF2B5EF4-FFF2-40B4-BE49-F238E27FC236}">
              <a16:creationId xmlns:a16="http://schemas.microsoft.com/office/drawing/2014/main" id="{00000000-0008-0000-0200-00006E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23" name="Line 49">
          <a:extLst>
            <a:ext uri="{FF2B5EF4-FFF2-40B4-BE49-F238E27FC236}">
              <a16:creationId xmlns:a16="http://schemas.microsoft.com/office/drawing/2014/main" id="{00000000-0008-0000-0200-00006F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24" name="Line 52">
          <a:extLst>
            <a:ext uri="{FF2B5EF4-FFF2-40B4-BE49-F238E27FC236}">
              <a16:creationId xmlns:a16="http://schemas.microsoft.com/office/drawing/2014/main" id="{00000000-0008-0000-0200-000070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25" name="Line 53">
          <a:extLst>
            <a:ext uri="{FF2B5EF4-FFF2-40B4-BE49-F238E27FC236}">
              <a16:creationId xmlns:a16="http://schemas.microsoft.com/office/drawing/2014/main" id="{00000000-0008-0000-0200-000071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26" name="Line 54">
          <a:extLst>
            <a:ext uri="{FF2B5EF4-FFF2-40B4-BE49-F238E27FC236}">
              <a16:creationId xmlns:a16="http://schemas.microsoft.com/office/drawing/2014/main" id="{00000000-0008-0000-0200-000072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27" name="Line 55">
          <a:extLst>
            <a:ext uri="{FF2B5EF4-FFF2-40B4-BE49-F238E27FC236}">
              <a16:creationId xmlns:a16="http://schemas.microsoft.com/office/drawing/2014/main" id="{00000000-0008-0000-0200-000073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28" name="Line 58">
          <a:extLst>
            <a:ext uri="{FF2B5EF4-FFF2-40B4-BE49-F238E27FC236}">
              <a16:creationId xmlns:a16="http://schemas.microsoft.com/office/drawing/2014/main" id="{00000000-0008-0000-0200-000074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29" name="Line 59">
          <a:extLst>
            <a:ext uri="{FF2B5EF4-FFF2-40B4-BE49-F238E27FC236}">
              <a16:creationId xmlns:a16="http://schemas.microsoft.com/office/drawing/2014/main" id="{00000000-0008-0000-0200-000075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30" name="Line 60">
          <a:extLst>
            <a:ext uri="{FF2B5EF4-FFF2-40B4-BE49-F238E27FC236}">
              <a16:creationId xmlns:a16="http://schemas.microsoft.com/office/drawing/2014/main" id="{00000000-0008-0000-0200-000076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31" name="Line 61">
          <a:extLst>
            <a:ext uri="{FF2B5EF4-FFF2-40B4-BE49-F238E27FC236}">
              <a16:creationId xmlns:a16="http://schemas.microsoft.com/office/drawing/2014/main" id="{00000000-0008-0000-0200-000077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32" name="Line 64">
          <a:extLst>
            <a:ext uri="{FF2B5EF4-FFF2-40B4-BE49-F238E27FC236}">
              <a16:creationId xmlns:a16="http://schemas.microsoft.com/office/drawing/2014/main" id="{00000000-0008-0000-0200-000078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33" name="Line 65">
          <a:extLst>
            <a:ext uri="{FF2B5EF4-FFF2-40B4-BE49-F238E27FC236}">
              <a16:creationId xmlns:a16="http://schemas.microsoft.com/office/drawing/2014/main" id="{00000000-0008-0000-0200-000079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34" name="Line 66">
          <a:extLst>
            <a:ext uri="{FF2B5EF4-FFF2-40B4-BE49-F238E27FC236}">
              <a16:creationId xmlns:a16="http://schemas.microsoft.com/office/drawing/2014/main" id="{00000000-0008-0000-0200-00007A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35" name="Line 67">
          <a:extLst>
            <a:ext uri="{FF2B5EF4-FFF2-40B4-BE49-F238E27FC236}">
              <a16:creationId xmlns:a16="http://schemas.microsoft.com/office/drawing/2014/main" id="{00000000-0008-0000-0200-00007B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36" name="Line 70">
          <a:extLst>
            <a:ext uri="{FF2B5EF4-FFF2-40B4-BE49-F238E27FC236}">
              <a16:creationId xmlns:a16="http://schemas.microsoft.com/office/drawing/2014/main" id="{00000000-0008-0000-0200-00007C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37" name="Line 71">
          <a:extLst>
            <a:ext uri="{FF2B5EF4-FFF2-40B4-BE49-F238E27FC236}">
              <a16:creationId xmlns:a16="http://schemas.microsoft.com/office/drawing/2014/main" id="{00000000-0008-0000-0200-00007D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38" name="Line 72">
          <a:extLst>
            <a:ext uri="{FF2B5EF4-FFF2-40B4-BE49-F238E27FC236}">
              <a16:creationId xmlns:a16="http://schemas.microsoft.com/office/drawing/2014/main" id="{00000000-0008-0000-0200-00007E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39" name="Line 73">
          <a:extLst>
            <a:ext uri="{FF2B5EF4-FFF2-40B4-BE49-F238E27FC236}">
              <a16:creationId xmlns:a16="http://schemas.microsoft.com/office/drawing/2014/main" id="{00000000-0008-0000-0200-00007F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40" name="Line 76">
          <a:extLst>
            <a:ext uri="{FF2B5EF4-FFF2-40B4-BE49-F238E27FC236}">
              <a16:creationId xmlns:a16="http://schemas.microsoft.com/office/drawing/2014/main" id="{00000000-0008-0000-0200-000080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41" name="Line 77">
          <a:extLst>
            <a:ext uri="{FF2B5EF4-FFF2-40B4-BE49-F238E27FC236}">
              <a16:creationId xmlns:a16="http://schemas.microsoft.com/office/drawing/2014/main" id="{00000000-0008-0000-0200-000081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42" name="Line 78">
          <a:extLst>
            <a:ext uri="{FF2B5EF4-FFF2-40B4-BE49-F238E27FC236}">
              <a16:creationId xmlns:a16="http://schemas.microsoft.com/office/drawing/2014/main" id="{00000000-0008-0000-0200-000082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43" name="Line 79">
          <a:extLst>
            <a:ext uri="{FF2B5EF4-FFF2-40B4-BE49-F238E27FC236}">
              <a16:creationId xmlns:a16="http://schemas.microsoft.com/office/drawing/2014/main" id="{00000000-0008-0000-0200-000083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44" name="Line 82">
          <a:extLst>
            <a:ext uri="{FF2B5EF4-FFF2-40B4-BE49-F238E27FC236}">
              <a16:creationId xmlns:a16="http://schemas.microsoft.com/office/drawing/2014/main" id="{00000000-0008-0000-0200-000084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45" name="Line 83">
          <a:extLst>
            <a:ext uri="{FF2B5EF4-FFF2-40B4-BE49-F238E27FC236}">
              <a16:creationId xmlns:a16="http://schemas.microsoft.com/office/drawing/2014/main" id="{00000000-0008-0000-0200-000085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46" name="Line 84">
          <a:extLst>
            <a:ext uri="{FF2B5EF4-FFF2-40B4-BE49-F238E27FC236}">
              <a16:creationId xmlns:a16="http://schemas.microsoft.com/office/drawing/2014/main" id="{00000000-0008-0000-0200-000086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47" name="Line 85">
          <a:extLst>
            <a:ext uri="{FF2B5EF4-FFF2-40B4-BE49-F238E27FC236}">
              <a16:creationId xmlns:a16="http://schemas.microsoft.com/office/drawing/2014/main" id="{00000000-0008-0000-0200-000087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48" name="Line 88">
          <a:extLst>
            <a:ext uri="{FF2B5EF4-FFF2-40B4-BE49-F238E27FC236}">
              <a16:creationId xmlns:a16="http://schemas.microsoft.com/office/drawing/2014/main" id="{00000000-0008-0000-0200-000088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49" name="Line 89">
          <a:extLst>
            <a:ext uri="{FF2B5EF4-FFF2-40B4-BE49-F238E27FC236}">
              <a16:creationId xmlns:a16="http://schemas.microsoft.com/office/drawing/2014/main" id="{00000000-0008-0000-0200-000089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50" name="Line 90">
          <a:extLst>
            <a:ext uri="{FF2B5EF4-FFF2-40B4-BE49-F238E27FC236}">
              <a16:creationId xmlns:a16="http://schemas.microsoft.com/office/drawing/2014/main" id="{00000000-0008-0000-0200-00008A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51" name="Line 91">
          <a:extLst>
            <a:ext uri="{FF2B5EF4-FFF2-40B4-BE49-F238E27FC236}">
              <a16:creationId xmlns:a16="http://schemas.microsoft.com/office/drawing/2014/main" id="{00000000-0008-0000-0200-00008B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52" name="Line 94">
          <a:extLst>
            <a:ext uri="{FF2B5EF4-FFF2-40B4-BE49-F238E27FC236}">
              <a16:creationId xmlns:a16="http://schemas.microsoft.com/office/drawing/2014/main" id="{00000000-0008-0000-0200-00008C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53" name="Line 95">
          <a:extLst>
            <a:ext uri="{FF2B5EF4-FFF2-40B4-BE49-F238E27FC236}">
              <a16:creationId xmlns:a16="http://schemas.microsoft.com/office/drawing/2014/main" id="{00000000-0008-0000-0200-00008D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54" name="Line 96">
          <a:extLst>
            <a:ext uri="{FF2B5EF4-FFF2-40B4-BE49-F238E27FC236}">
              <a16:creationId xmlns:a16="http://schemas.microsoft.com/office/drawing/2014/main" id="{00000000-0008-0000-0200-00008E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55" name="Line 97">
          <a:extLst>
            <a:ext uri="{FF2B5EF4-FFF2-40B4-BE49-F238E27FC236}">
              <a16:creationId xmlns:a16="http://schemas.microsoft.com/office/drawing/2014/main" id="{00000000-0008-0000-0200-00008F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56" name="Line 100">
          <a:extLst>
            <a:ext uri="{FF2B5EF4-FFF2-40B4-BE49-F238E27FC236}">
              <a16:creationId xmlns:a16="http://schemas.microsoft.com/office/drawing/2014/main" id="{00000000-0008-0000-0200-000090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57" name="Line 101">
          <a:extLst>
            <a:ext uri="{FF2B5EF4-FFF2-40B4-BE49-F238E27FC236}">
              <a16:creationId xmlns:a16="http://schemas.microsoft.com/office/drawing/2014/main" id="{00000000-0008-0000-0200-000091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58" name="Line 102">
          <a:extLst>
            <a:ext uri="{FF2B5EF4-FFF2-40B4-BE49-F238E27FC236}">
              <a16:creationId xmlns:a16="http://schemas.microsoft.com/office/drawing/2014/main" id="{00000000-0008-0000-0200-000092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59" name="Line 103">
          <a:extLst>
            <a:ext uri="{FF2B5EF4-FFF2-40B4-BE49-F238E27FC236}">
              <a16:creationId xmlns:a16="http://schemas.microsoft.com/office/drawing/2014/main" id="{00000000-0008-0000-0200-000093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60" name="Line 106">
          <a:extLst>
            <a:ext uri="{FF2B5EF4-FFF2-40B4-BE49-F238E27FC236}">
              <a16:creationId xmlns:a16="http://schemas.microsoft.com/office/drawing/2014/main" id="{00000000-0008-0000-0200-000094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61" name="Line 107">
          <a:extLst>
            <a:ext uri="{FF2B5EF4-FFF2-40B4-BE49-F238E27FC236}">
              <a16:creationId xmlns:a16="http://schemas.microsoft.com/office/drawing/2014/main" id="{00000000-0008-0000-0200-000095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62" name="Line 108">
          <a:extLst>
            <a:ext uri="{FF2B5EF4-FFF2-40B4-BE49-F238E27FC236}">
              <a16:creationId xmlns:a16="http://schemas.microsoft.com/office/drawing/2014/main" id="{00000000-0008-0000-0200-000096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63" name="Line 109">
          <a:extLst>
            <a:ext uri="{FF2B5EF4-FFF2-40B4-BE49-F238E27FC236}">
              <a16:creationId xmlns:a16="http://schemas.microsoft.com/office/drawing/2014/main" id="{00000000-0008-0000-0200-000097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64" name="Line 112">
          <a:extLst>
            <a:ext uri="{FF2B5EF4-FFF2-40B4-BE49-F238E27FC236}">
              <a16:creationId xmlns:a16="http://schemas.microsoft.com/office/drawing/2014/main" id="{00000000-0008-0000-0200-000098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65" name="Line 113">
          <a:extLst>
            <a:ext uri="{FF2B5EF4-FFF2-40B4-BE49-F238E27FC236}">
              <a16:creationId xmlns:a16="http://schemas.microsoft.com/office/drawing/2014/main" id="{00000000-0008-0000-0200-000099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66" name="Line 114">
          <a:extLst>
            <a:ext uri="{FF2B5EF4-FFF2-40B4-BE49-F238E27FC236}">
              <a16:creationId xmlns:a16="http://schemas.microsoft.com/office/drawing/2014/main" id="{00000000-0008-0000-0200-00009A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67" name="Line 115">
          <a:extLst>
            <a:ext uri="{FF2B5EF4-FFF2-40B4-BE49-F238E27FC236}">
              <a16:creationId xmlns:a16="http://schemas.microsoft.com/office/drawing/2014/main" id="{00000000-0008-0000-0200-00009B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68" name="Line 118">
          <a:extLst>
            <a:ext uri="{FF2B5EF4-FFF2-40B4-BE49-F238E27FC236}">
              <a16:creationId xmlns:a16="http://schemas.microsoft.com/office/drawing/2014/main" id="{00000000-0008-0000-0200-00009C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69" name="Line 119">
          <a:extLst>
            <a:ext uri="{FF2B5EF4-FFF2-40B4-BE49-F238E27FC236}">
              <a16:creationId xmlns:a16="http://schemas.microsoft.com/office/drawing/2014/main" id="{00000000-0008-0000-0200-00009D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70" name="Line 120">
          <a:extLst>
            <a:ext uri="{FF2B5EF4-FFF2-40B4-BE49-F238E27FC236}">
              <a16:creationId xmlns:a16="http://schemas.microsoft.com/office/drawing/2014/main" id="{00000000-0008-0000-0200-00009E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71" name="Line 121">
          <a:extLst>
            <a:ext uri="{FF2B5EF4-FFF2-40B4-BE49-F238E27FC236}">
              <a16:creationId xmlns:a16="http://schemas.microsoft.com/office/drawing/2014/main" id="{00000000-0008-0000-0200-00009F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72" name="Line 124">
          <a:extLst>
            <a:ext uri="{FF2B5EF4-FFF2-40B4-BE49-F238E27FC236}">
              <a16:creationId xmlns:a16="http://schemas.microsoft.com/office/drawing/2014/main" id="{00000000-0008-0000-0200-0000A0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73" name="Line 125">
          <a:extLst>
            <a:ext uri="{FF2B5EF4-FFF2-40B4-BE49-F238E27FC236}">
              <a16:creationId xmlns:a16="http://schemas.microsoft.com/office/drawing/2014/main" id="{00000000-0008-0000-0200-0000A1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74" name="Line 126">
          <a:extLst>
            <a:ext uri="{FF2B5EF4-FFF2-40B4-BE49-F238E27FC236}">
              <a16:creationId xmlns:a16="http://schemas.microsoft.com/office/drawing/2014/main" id="{00000000-0008-0000-0200-0000A2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75" name="Line 127">
          <a:extLst>
            <a:ext uri="{FF2B5EF4-FFF2-40B4-BE49-F238E27FC236}">
              <a16:creationId xmlns:a16="http://schemas.microsoft.com/office/drawing/2014/main" id="{00000000-0008-0000-0200-0000A3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76" name="Line 130">
          <a:extLst>
            <a:ext uri="{FF2B5EF4-FFF2-40B4-BE49-F238E27FC236}">
              <a16:creationId xmlns:a16="http://schemas.microsoft.com/office/drawing/2014/main" id="{00000000-0008-0000-0200-0000A4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77" name="Line 131">
          <a:extLst>
            <a:ext uri="{FF2B5EF4-FFF2-40B4-BE49-F238E27FC236}">
              <a16:creationId xmlns:a16="http://schemas.microsoft.com/office/drawing/2014/main" id="{00000000-0008-0000-0200-0000A5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78" name="Line 132">
          <a:extLst>
            <a:ext uri="{FF2B5EF4-FFF2-40B4-BE49-F238E27FC236}">
              <a16:creationId xmlns:a16="http://schemas.microsoft.com/office/drawing/2014/main" id="{00000000-0008-0000-0200-0000A6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79" name="Line 133">
          <a:extLst>
            <a:ext uri="{FF2B5EF4-FFF2-40B4-BE49-F238E27FC236}">
              <a16:creationId xmlns:a16="http://schemas.microsoft.com/office/drawing/2014/main" id="{00000000-0008-0000-0200-0000A7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80" name="Line 136">
          <a:extLst>
            <a:ext uri="{FF2B5EF4-FFF2-40B4-BE49-F238E27FC236}">
              <a16:creationId xmlns:a16="http://schemas.microsoft.com/office/drawing/2014/main" id="{00000000-0008-0000-0200-0000A8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81" name="Line 137">
          <a:extLst>
            <a:ext uri="{FF2B5EF4-FFF2-40B4-BE49-F238E27FC236}">
              <a16:creationId xmlns:a16="http://schemas.microsoft.com/office/drawing/2014/main" id="{00000000-0008-0000-0200-0000A9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82" name="Line 138">
          <a:extLst>
            <a:ext uri="{FF2B5EF4-FFF2-40B4-BE49-F238E27FC236}">
              <a16:creationId xmlns:a16="http://schemas.microsoft.com/office/drawing/2014/main" id="{00000000-0008-0000-0200-0000AA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83" name="Line 139">
          <a:extLst>
            <a:ext uri="{FF2B5EF4-FFF2-40B4-BE49-F238E27FC236}">
              <a16:creationId xmlns:a16="http://schemas.microsoft.com/office/drawing/2014/main" id="{00000000-0008-0000-0200-0000AB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84" name="Line 142">
          <a:extLst>
            <a:ext uri="{FF2B5EF4-FFF2-40B4-BE49-F238E27FC236}">
              <a16:creationId xmlns:a16="http://schemas.microsoft.com/office/drawing/2014/main" id="{00000000-0008-0000-0200-0000AC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85" name="Line 143">
          <a:extLst>
            <a:ext uri="{FF2B5EF4-FFF2-40B4-BE49-F238E27FC236}">
              <a16:creationId xmlns:a16="http://schemas.microsoft.com/office/drawing/2014/main" id="{00000000-0008-0000-0200-0000AD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86" name="Line 144">
          <a:extLst>
            <a:ext uri="{FF2B5EF4-FFF2-40B4-BE49-F238E27FC236}">
              <a16:creationId xmlns:a16="http://schemas.microsoft.com/office/drawing/2014/main" id="{00000000-0008-0000-0200-0000AE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87" name="Line 145">
          <a:extLst>
            <a:ext uri="{FF2B5EF4-FFF2-40B4-BE49-F238E27FC236}">
              <a16:creationId xmlns:a16="http://schemas.microsoft.com/office/drawing/2014/main" id="{00000000-0008-0000-0200-0000AF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88" name="Line 148">
          <a:extLst>
            <a:ext uri="{FF2B5EF4-FFF2-40B4-BE49-F238E27FC236}">
              <a16:creationId xmlns:a16="http://schemas.microsoft.com/office/drawing/2014/main" id="{00000000-0008-0000-0200-0000B0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89" name="Line 149">
          <a:extLst>
            <a:ext uri="{FF2B5EF4-FFF2-40B4-BE49-F238E27FC236}">
              <a16:creationId xmlns:a16="http://schemas.microsoft.com/office/drawing/2014/main" id="{00000000-0008-0000-0200-0000B1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90" name="Line 150">
          <a:extLst>
            <a:ext uri="{FF2B5EF4-FFF2-40B4-BE49-F238E27FC236}">
              <a16:creationId xmlns:a16="http://schemas.microsoft.com/office/drawing/2014/main" id="{00000000-0008-0000-0200-0000B2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91" name="Line 151">
          <a:extLst>
            <a:ext uri="{FF2B5EF4-FFF2-40B4-BE49-F238E27FC236}">
              <a16:creationId xmlns:a16="http://schemas.microsoft.com/office/drawing/2014/main" id="{00000000-0008-0000-0200-0000B3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92" name="Line 154">
          <a:extLst>
            <a:ext uri="{FF2B5EF4-FFF2-40B4-BE49-F238E27FC236}">
              <a16:creationId xmlns:a16="http://schemas.microsoft.com/office/drawing/2014/main" id="{00000000-0008-0000-0200-0000B4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93" name="Line 155">
          <a:extLst>
            <a:ext uri="{FF2B5EF4-FFF2-40B4-BE49-F238E27FC236}">
              <a16:creationId xmlns:a16="http://schemas.microsoft.com/office/drawing/2014/main" id="{00000000-0008-0000-0200-0000B5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94" name="Line 156">
          <a:extLst>
            <a:ext uri="{FF2B5EF4-FFF2-40B4-BE49-F238E27FC236}">
              <a16:creationId xmlns:a16="http://schemas.microsoft.com/office/drawing/2014/main" id="{00000000-0008-0000-0200-0000B6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95" name="Line 157">
          <a:extLst>
            <a:ext uri="{FF2B5EF4-FFF2-40B4-BE49-F238E27FC236}">
              <a16:creationId xmlns:a16="http://schemas.microsoft.com/office/drawing/2014/main" id="{00000000-0008-0000-0200-0000B7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96" name="Line 160">
          <a:extLst>
            <a:ext uri="{FF2B5EF4-FFF2-40B4-BE49-F238E27FC236}">
              <a16:creationId xmlns:a16="http://schemas.microsoft.com/office/drawing/2014/main" id="{00000000-0008-0000-0200-0000B8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97" name="Line 161">
          <a:extLst>
            <a:ext uri="{FF2B5EF4-FFF2-40B4-BE49-F238E27FC236}">
              <a16:creationId xmlns:a16="http://schemas.microsoft.com/office/drawing/2014/main" id="{00000000-0008-0000-0200-0000B9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698" name="Line 162">
          <a:extLst>
            <a:ext uri="{FF2B5EF4-FFF2-40B4-BE49-F238E27FC236}">
              <a16:creationId xmlns:a16="http://schemas.microsoft.com/office/drawing/2014/main" id="{00000000-0008-0000-0200-0000BA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699" name="Line 163">
          <a:extLst>
            <a:ext uri="{FF2B5EF4-FFF2-40B4-BE49-F238E27FC236}">
              <a16:creationId xmlns:a16="http://schemas.microsoft.com/office/drawing/2014/main" id="{00000000-0008-0000-0200-0000BB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00" name="Line 166">
          <a:extLst>
            <a:ext uri="{FF2B5EF4-FFF2-40B4-BE49-F238E27FC236}">
              <a16:creationId xmlns:a16="http://schemas.microsoft.com/office/drawing/2014/main" id="{00000000-0008-0000-0200-0000BC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01" name="Line 167">
          <a:extLst>
            <a:ext uri="{FF2B5EF4-FFF2-40B4-BE49-F238E27FC236}">
              <a16:creationId xmlns:a16="http://schemas.microsoft.com/office/drawing/2014/main" id="{00000000-0008-0000-0200-0000BD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02" name="Line 168">
          <a:extLst>
            <a:ext uri="{FF2B5EF4-FFF2-40B4-BE49-F238E27FC236}">
              <a16:creationId xmlns:a16="http://schemas.microsoft.com/office/drawing/2014/main" id="{00000000-0008-0000-0200-0000BE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03" name="Line 169">
          <a:extLst>
            <a:ext uri="{FF2B5EF4-FFF2-40B4-BE49-F238E27FC236}">
              <a16:creationId xmlns:a16="http://schemas.microsoft.com/office/drawing/2014/main" id="{00000000-0008-0000-0200-0000BF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04" name="Line 172">
          <a:extLst>
            <a:ext uri="{FF2B5EF4-FFF2-40B4-BE49-F238E27FC236}">
              <a16:creationId xmlns:a16="http://schemas.microsoft.com/office/drawing/2014/main" id="{00000000-0008-0000-0200-0000C0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05" name="Line 173">
          <a:extLst>
            <a:ext uri="{FF2B5EF4-FFF2-40B4-BE49-F238E27FC236}">
              <a16:creationId xmlns:a16="http://schemas.microsoft.com/office/drawing/2014/main" id="{00000000-0008-0000-0200-0000C1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06" name="Line 174">
          <a:extLst>
            <a:ext uri="{FF2B5EF4-FFF2-40B4-BE49-F238E27FC236}">
              <a16:creationId xmlns:a16="http://schemas.microsoft.com/office/drawing/2014/main" id="{00000000-0008-0000-0200-0000C2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07" name="Line 175">
          <a:extLst>
            <a:ext uri="{FF2B5EF4-FFF2-40B4-BE49-F238E27FC236}">
              <a16:creationId xmlns:a16="http://schemas.microsoft.com/office/drawing/2014/main" id="{00000000-0008-0000-0200-0000C3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08" name="Line 178">
          <a:extLst>
            <a:ext uri="{FF2B5EF4-FFF2-40B4-BE49-F238E27FC236}">
              <a16:creationId xmlns:a16="http://schemas.microsoft.com/office/drawing/2014/main" id="{00000000-0008-0000-0200-0000C4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09" name="Line 179">
          <a:extLst>
            <a:ext uri="{FF2B5EF4-FFF2-40B4-BE49-F238E27FC236}">
              <a16:creationId xmlns:a16="http://schemas.microsoft.com/office/drawing/2014/main" id="{00000000-0008-0000-0200-0000C5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10" name="Line 180">
          <a:extLst>
            <a:ext uri="{FF2B5EF4-FFF2-40B4-BE49-F238E27FC236}">
              <a16:creationId xmlns:a16="http://schemas.microsoft.com/office/drawing/2014/main" id="{00000000-0008-0000-0200-0000C6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11" name="Line 181">
          <a:extLst>
            <a:ext uri="{FF2B5EF4-FFF2-40B4-BE49-F238E27FC236}">
              <a16:creationId xmlns:a16="http://schemas.microsoft.com/office/drawing/2014/main" id="{00000000-0008-0000-0200-0000C7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12" name="Line 184">
          <a:extLst>
            <a:ext uri="{FF2B5EF4-FFF2-40B4-BE49-F238E27FC236}">
              <a16:creationId xmlns:a16="http://schemas.microsoft.com/office/drawing/2014/main" id="{00000000-0008-0000-0200-0000C8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13" name="Line 185">
          <a:extLst>
            <a:ext uri="{FF2B5EF4-FFF2-40B4-BE49-F238E27FC236}">
              <a16:creationId xmlns:a16="http://schemas.microsoft.com/office/drawing/2014/main" id="{00000000-0008-0000-0200-0000C9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14" name="Line 186">
          <a:extLst>
            <a:ext uri="{FF2B5EF4-FFF2-40B4-BE49-F238E27FC236}">
              <a16:creationId xmlns:a16="http://schemas.microsoft.com/office/drawing/2014/main" id="{00000000-0008-0000-0200-0000CA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15" name="Line 187">
          <a:extLst>
            <a:ext uri="{FF2B5EF4-FFF2-40B4-BE49-F238E27FC236}">
              <a16:creationId xmlns:a16="http://schemas.microsoft.com/office/drawing/2014/main" id="{00000000-0008-0000-0200-0000CB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16" name="Line 190">
          <a:extLst>
            <a:ext uri="{FF2B5EF4-FFF2-40B4-BE49-F238E27FC236}">
              <a16:creationId xmlns:a16="http://schemas.microsoft.com/office/drawing/2014/main" id="{00000000-0008-0000-0200-0000CC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17" name="Line 191">
          <a:extLst>
            <a:ext uri="{FF2B5EF4-FFF2-40B4-BE49-F238E27FC236}">
              <a16:creationId xmlns:a16="http://schemas.microsoft.com/office/drawing/2014/main" id="{00000000-0008-0000-0200-0000CD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18" name="Line 192">
          <a:extLst>
            <a:ext uri="{FF2B5EF4-FFF2-40B4-BE49-F238E27FC236}">
              <a16:creationId xmlns:a16="http://schemas.microsoft.com/office/drawing/2014/main" id="{00000000-0008-0000-0200-0000CE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19" name="Line 193">
          <a:extLst>
            <a:ext uri="{FF2B5EF4-FFF2-40B4-BE49-F238E27FC236}">
              <a16:creationId xmlns:a16="http://schemas.microsoft.com/office/drawing/2014/main" id="{00000000-0008-0000-0200-0000CF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20" name="Line 196">
          <a:extLst>
            <a:ext uri="{FF2B5EF4-FFF2-40B4-BE49-F238E27FC236}">
              <a16:creationId xmlns:a16="http://schemas.microsoft.com/office/drawing/2014/main" id="{00000000-0008-0000-0200-0000D0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21" name="Line 197">
          <a:extLst>
            <a:ext uri="{FF2B5EF4-FFF2-40B4-BE49-F238E27FC236}">
              <a16:creationId xmlns:a16="http://schemas.microsoft.com/office/drawing/2014/main" id="{00000000-0008-0000-0200-0000D1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22" name="Line 198">
          <a:extLst>
            <a:ext uri="{FF2B5EF4-FFF2-40B4-BE49-F238E27FC236}">
              <a16:creationId xmlns:a16="http://schemas.microsoft.com/office/drawing/2014/main" id="{00000000-0008-0000-0200-0000D2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23" name="Line 199">
          <a:extLst>
            <a:ext uri="{FF2B5EF4-FFF2-40B4-BE49-F238E27FC236}">
              <a16:creationId xmlns:a16="http://schemas.microsoft.com/office/drawing/2014/main" id="{00000000-0008-0000-0200-0000D3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24" name="Line 202">
          <a:extLst>
            <a:ext uri="{FF2B5EF4-FFF2-40B4-BE49-F238E27FC236}">
              <a16:creationId xmlns:a16="http://schemas.microsoft.com/office/drawing/2014/main" id="{00000000-0008-0000-0200-0000D4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25" name="Line 203">
          <a:extLst>
            <a:ext uri="{FF2B5EF4-FFF2-40B4-BE49-F238E27FC236}">
              <a16:creationId xmlns:a16="http://schemas.microsoft.com/office/drawing/2014/main" id="{00000000-0008-0000-0200-0000D5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26" name="Line 204">
          <a:extLst>
            <a:ext uri="{FF2B5EF4-FFF2-40B4-BE49-F238E27FC236}">
              <a16:creationId xmlns:a16="http://schemas.microsoft.com/office/drawing/2014/main" id="{00000000-0008-0000-0200-0000D6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27" name="Line 205">
          <a:extLst>
            <a:ext uri="{FF2B5EF4-FFF2-40B4-BE49-F238E27FC236}">
              <a16:creationId xmlns:a16="http://schemas.microsoft.com/office/drawing/2014/main" id="{00000000-0008-0000-0200-0000D7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28" name="Line 208">
          <a:extLst>
            <a:ext uri="{FF2B5EF4-FFF2-40B4-BE49-F238E27FC236}">
              <a16:creationId xmlns:a16="http://schemas.microsoft.com/office/drawing/2014/main" id="{00000000-0008-0000-0200-0000D8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29" name="Line 209">
          <a:extLst>
            <a:ext uri="{FF2B5EF4-FFF2-40B4-BE49-F238E27FC236}">
              <a16:creationId xmlns:a16="http://schemas.microsoft.com/office/drawing/2014/main" id="{00000000-0008-0000-0200-0000D9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30" name="Line 210">
          <a:extLst>
            <a:ext uri="{FF2B5EF4-FFF2-40B4-BE49-F238E27FC236}">
              <a16:creationId xmlns:a16="http://schemas.microsoft.com/office/drawing/2014/main" id="{00000000-0008-0000-0200-0000DA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31" name="Line 211">
          <a:extLst>
            <a:ext uri="{FF2B5EF4-FFF2-40B4-BE49-F238E27FC236}">
              <a16:creationId xmlns:a16="http://schemas.microsoft.com/office/drawing/2014/main" id="{00000000-0008-0000-0200-0000DB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32" name="Line 214">
          <a:extLst>
            <a:ext uri="{FF2B5EF4-FFF2-40B4-BE49-F238E27FC236}">
              <a16:creationId xmlns:a16="http://schemas.microsoft.com/office/drawing/2014/main" id="{00000000-0008-0000-0200-0000DC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33" name="Line 215">
          <a:extLst>
            <a:ext uri="{FF2B5EF4-FFF2-40B4-BE49-F238E27FC236}">
              <a16:creationId xmlns:a16="http://schemas.microsoft.com/office/drawing/2014/main" id="{00000000-0008-0000-0200-0000DD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34" name="Line 216">
          <a:extLst>
            <a:ext uri="{FF2B5EF4-FFF2-40B4-BE49-F238E27FC236}">
              <a16:creationId xmlns:a16="http://schemas.microsoft.com/office/drawing/2014/main" id="{00000000-0008-0000-0200-0000DE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35" name="Line 217">
          <a:extLst>
            <a:ext uri="{FF2B5EF4-FFF2-40B4-BE49-F238E27FC236}">
              <a16:creationId xmlns:a16="http://schemas.microsoft.com/office/drawing/2014/main" id="{00000000-0008-0000-0200-0000DF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36" name="Line 220">
          <a:extLst>
            <a:ext uri="{FF2B5EF4-FFF2-40B4-BE49-F238E27FC236}">
              <a16:creationId xmlns:a16="http://schemas.microsoft.com/office/drawing/2014/main" id="{00000000-0008-0000-0200-0000E0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37" name="Line 221">
          <a:extLst>
            <a:ext uri="{FF2B5EF4-FFF2-40B4-BE49-F238E27FC236}">
              <a16:creationId xmlns:a16="http://schemas.microsoft.com/office/drawing/2014/main" id="{00000000-0008-0000-0200-0000E1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38" name="Line 222">
          <a:extLst>
            <a:ext uri="{FF2B5EF4-FFF2-40B4-BE49-F238E27FC236}">
              <a16:creationId xmlns:a16="http://schemas.microsoft.com/office/drawing/2014/main" id="{00000000-0008-0000-0200-0000E2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39" name="Line 224">
          <a:extLst>
            <a:ext uri="{FF2B5EF4-FFF2-40B4-BE49-F238E27FC236}">
              <a16:creationId xmlns:a16="http://schemas.microsoft.com/office/drawing/2014/main" id="{00000000-0008-0000-0200-0000E3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40" name="Line 225">
          <a:extLst>
            <a:ext uri="{FF2B5EF4-FFF2-40B4-BE49-F238E27FC236}">
              <a16:creationId xmlns:a16="http://schemas.microsoft.com/office/drawing/2014/main" id="{00000000-0008-0000-0200-0000E4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41" name="Line 6">
          <a:extLst>
            <a:ext uri="{FF2B5EF4-FFF2-40B4-BE49-F238E27FC236}">
              <a16:creationId xmlns:a16="http://schemas.microsoft.com/office/drawing/2014/main" id="{00000000-0008-0000-0200-0000E5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42" name="Line 7">
          <a:extLst>
            <a:ext uri="{FF2B5EF4-FFF2-40B4-BE49-F238E27FC236}">
              <a16:creationId xmlns:a16="http://schemas.microsoft.com/office/drawing/2014/main" id="{00000000-0008-0000-0200-0000E6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43" name="Line 10">
          <a:extLst>
            <a:ext uri="{FF2B5EF4-FFF2-40B4-BE49-F238E27FC236}">
              <a16:creationId xmlns:a16="http://schemas.microsoft.com/office/drawing/2014/main" id="{00000000-0008-0000-0200-0000E7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44" name="Line 11">
          <a:extLst>
            <a:ext uri="{FF2B5EF4-FFF2-40B4-BE49-F238E27FC236}">
              <a16:creationId xmlns:a16="http://schemas.microsoft.com/office/drawing/2014/main" id="{00000000-0008-0000-0200-0000E8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45" name="Line 12">
          <a:extLst>
            <a:ext uri="{FF2B5EF4-FFF2-40B4-BE49-F238E27FC236}">
              <a16:creationId xmlns:a16="http://schemas.microsoft.com/office/drawing/2014/main" id="{00000000-0008-0000-0200-0000E9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46" name="Line 13">
          <a:extLst>
            <a:ext uri="{FF2B5EF4-FFF2-40B4-BE49-F238E27FC236}">
              <a16:creationId xmlns:a16="http://schemas.microsoft.com/office/drawing/2014/main" id="{00000000-0008-0000-0200-0000EA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47" name="Line 16">
          <a:extLst>
            <a:ext uri="{FF2B5EF4-FFF2-40B4-BE49-F238E27FC236}">
              <a16:creationId xmlns:a16="http://schemas.microsoft.com/office/drawing/2014/main" id="{00000000-0008-0000-0200-0000EB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48" name="Line 17">
          <a:extLst>
            <a:ext uri="{FF2B5EF4-FFF2-40B4-BE49-F238E27FC236}">
              <a16:creationId xmlns:a16="http://schemas.microsoft.com/office/drawing/2014/main" id="{00000000-0008-0000-0200-0000EC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49" name="Line 18">
          <a:extLst>
            <a:ext uri="{FF2B5EF4-FFF2-40B4-BE49-F238E27FC236}">
              <a16:creationId xmlns:a16="http://schemas.microsoft.com/office/drawing/2014/main" id="{00000000-0008-0000-0200-0000ED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50" name="Line 19">
          <a:extLst>
            <a:ext uri="{FF2B5EF4-FFF2-40B4-BE49-F238E27FC236}">
              <a16:creationId xmlns:a16="http://schemas.microsoft.com/office/drawing/2014/main" id="{00000000-0008-0000-0200-0000EE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51" name="Line 22">
          <a:extLst>
            <a:ext uri="{FF2B5EF4-FFF2-40B4-BE49-F238E27FC236}">
              <a16:creationId xmlns:a16="http://schemas.microsoft.com/office/drawing/2014/main" id="{00000000-0008-0000-0200-0000EF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52" name="Line 23">
          <a:extLst>
            <a:ext uri="{FF2B5EF4-FFF2-40B4-BE49-F238E27FC236}">
              <a16:creationId xmlns:a16="http://schemas.microsoft.com/office/drawing/2014/main" id="{00000000-0008-0000-0200-0000F0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53" name="Line 24">
          <a:extLst>
            <a:ext uri="{FF2B5EF4-FFF2-40B4-BE49-F238E27FC236}">
              <a16:creationId xmlns:a16="http://schemas.microsoft.com/office/drawing/2014/main" id="{00000000-0008-0000-0200-0000F1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54" name="Line 25">
          <a:extLst>
            <a:ext uri="{FF2B5EF4-FFF2-40B4-BE49-F238E27FC236}">
              <a16:creationId xmlns:a16="http://schemas.microsoft.com/office/drawing/2014/main" id="{00000000-0008-0000-0200-0000F2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55" name="Line 28">
          <a:extLst>
            <a:ext uri="{FF2B5EF4-FFF2-40B4-BE49-F238E27FC236}">
              <a16:creationId xmlns:a16="http://schemas.microsoft.com/office/drawing/2014/main" id="{00000000-0008-0000-0200-0000F3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56" name="Line 29">
          <a:extLst>
            <a:ext uri="{FF2B5EF4-FFF2-40B4-BE49-F238E27FC236}">
              <a16:creationId xmlns:a16="http://schemas.microsoft.com/office/drawing/2014/main" id="{00000000-0008-0000-0200-0000F4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57" name="Line 30">
          <a:extLst>
            <a:ext uri="{FF2B5EF4-FFF2-40B4-BE49-F238E27FC236}">
              <a16:creationId xmlns:a16="http://schemas.microsoft.com/office/drawing/2014/main" id="{00000000-0008-0000-0200-0000F5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58" name="Line 31">
          <a:extLst>
            <a:ext uri="{FF2B5EF4-FFF2-40B4-BE49-F238E27FC236}">
              <a16:creationId xmlns:a16="http://schemas.microsoft.com/office/drawing/2014/main" id="{00000000-0008-0000-0200-0000F6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59" name="Line 34">
          <a:extLst>
            <a:ext uri="{FF2B5EF4-FFF2-40B4-BE49-F238E27FC236}">
              <a16:creationId xmlns:a16="http://schemas.microsoft.com/office/drawing/2014/main" id="{00000000-0008-0000-0200-0000F7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60" name="Line 35">
          <a:extLst>
            <a:ext uri="{FF2B5EF4-FFF2-40B4-BE49-F238E27FC236}">
              <a16:creationId xmlns:a16="http://schemas.microsoft.com/office/drawing/2014/main" id="{00000000-0008-0000-0200-0000F8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61" name="Line 36">
          <a:extLst>
            <a:ext uri="{FF2B5EF4-FFF2-40B4-BE49-F238E27FC236}">
              <a16:creationId xmlns:a16="http://schemas.microsoft.com/office/drawing/2014/main" id="{00000000-0008-0000-0200-0000F9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62" name="Line 37">
          <a:extLst>
            <a:ext uri="{FF2B5EF4-FFF2-40B4-BE49-F238E27FC236}">
              <a16:creationId xmlns:a16="http://schemas.microsoft.com/office/drawing/2014/main" id="{00000000-0008-0000-0200-0000FA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63" name="Line 40">
          <a:extLst>
            <a:ext uri="{FF2B5EF4-FFF2-40B4-BE49-F238E27FC236}">
              <a16:creationId xmlns:a16="http://schemas.microsoft.com/office/drawing/2014/main" id="{00000000-0008-0000-0200-0000FB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64" name="Line 41">
          <a:extLst>
            <a:ext uri="{FF2B5EF4-FFF2-40B4-BE49-F238E27FC236}">
              <a16:creationId xmlns:a16="http://schemas.microsoft.com/office/drawing/2014/main" id="{00000000-0008-0000-0200-0000FC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65" name="Line 42">
          <a:extLst>
            <a:ext uri="{FF2B5EF4-FFF2-40B4-BE49-F238E27FC236}">
              <a16:creationId xmlns:a16="http://schemas.microsoft.com/office/drawing/2014/main" id="{00000000-0008-0000-0200-0000FD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66" name="Line 43">
          <a:extLst>
            <a:ext uri="{FF2B5EF4-FFF2-40B4-BE49-F238E27FC236}">
              <a16:creationId xmlns:a16="http://schemas.microsoft.com/office/drawing/2014/main" id="{00000000-0008-0000-0200-0000FE02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67" name="Line 46">
          <a:extLst>
            <a:ext uri="{FF2B5EF4-FFF2-40B4-BE49-F238E27FC236}">
              <a16:creationId xmlns:a16="http://schemas.microsoft.com/office/drawing/2014/main" id="{00000000-0008-0000-0200-0000FF02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68" name="Line 47">
          <a:extLst>
            <a:ext uri="{FF2B5EF4-FFF2-40B4-BE49-F238E27FC236}">
              <a16:creationId xmlns:a16="http://schemas.microsoft.com/office/drawing/2014/main" id="{00000000-0008-0000-0200-000000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69" name="Line 48">
          <a:extLst>
            <a:ext uri="{FF2B5EF4-FFF2-40B4-BE49-F238E27FC236}">
              <a16:creationId xmlns:a16="http://schemas.microsoft.com/office/drawing/2014/main" id="{00000000-0008-0000-0200-000001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70" name="Line 49">
          <a:extLst>
            <a:ext uri="{FF2B5EF4-FFF2-40B4-BE49-F238E27FC236}">
              <a16:creationId xmlns:a16="http://schemas.microsoft.com/office/drawing/2014/main" id="{00000000-0008-0000-0200-000002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71" name="Line 52">
          <a:extLst>
            <a:ext uri="{FF2B5EF4-FFF2-40B4-BE49-F238E27FC236}">
              <a16:creationId xmlns:a16="http://schemas.microsoft.com/office/drawing/2014/main" id="{00000000-0008-0000-0200-000003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72" name="Line 53">
          <a:extLst>
            <a:ext uri="{FF2B5EF4-FFF2-40B4-BE49-F238E27FC236}">
              <a16:creationId xmlns:a16="http://schemas.microsoft.com/office/drawing/2014/main" id="{00000000-0008-0000-0200-000004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73" name="Line 54">
          <a:extLst>
            <a:ext uri="{FF2B5EF4-FFF2-40B4-BE49-F238E27FC236}">
              <a16:creationId xmlns:a16="http://schemas.microsoft.com/office/drawing/2014/main" id="{00000000-0008-0000-0200-000005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74" name="Line 55">
          <a:extLst>
            <a:ext uri="{FF2B5EF4-FFF2-40B4-BE49-F238E27FC236}">
              <a16:creationId xmlns:a16="http://schemas.microsoft.com/office/drawing/2014/main" id="{00000000-0008-0000-0200-000006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75" name="Line 58">
          <a:extLst>
            <a:ext uri="{FF2B5EF4-FFF2-40B4-BE49-F238E27FC236}">
              <a16:creationId xmlns:a16="http://schemas.microsoft.com/office/drawing/2014/main" id="{00000000-0008-0000-0200-000007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76" name="Line 59">
          <a:extLst>
            <a:ext uri="{FF2B5EF4-FFF2-40B4-BE49-F238E27FC236}">
              <a16:creationId xmlns:a16="http://schemas.microsoft.com/office/drawing/2014/main" id="{00000000-0008-0000-0200-000008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77" name="Line 60">
          <a:extLst>
            <a:ext uri="{FF2B5EF4-FFF2-40B4-BE49-F238E27FC236}">
              <a16:creationId xmlns:a16="http://schemas.microsoft.com/office/drawing/2014/main" id="{00000000-0008-0000-0200-000009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78" name="Line 61">
          <a:extLst>
            <a:ext uri="{FF2B5EF4-FFF2-40B4-BE49-F238E27FC236}">
              <a16:creationId xmlns:a16="http://schemas.microsoft.com/office/drawing/2014/main" id="{00000000-0008-0000-0200-00000A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79" name="Line 64">
          <a:extLst>
            <a:ext uri="{FF2B5EF4-FFF2-40B4-BE49-F238E27FC236}">
              <a16:creationId xmlns:a16="http://schemas.microsoft.com/office/drawing/2014/main" id="{00000000-0008-0000-0200-00000B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80" name="Line 65">
          <a:extLst>
            <a:ext uri="{FF2B5EF4-FFF2-40B4-BE49-F238E27FC236}">
              <a16:creationId xmlns:a16="http://schemas.microsoft.com/office/drawing/2014/main" id="{00000000-0008-0000-0200-00000C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81" name="Line 66">
          <a:extLst>
            <a:ext uri="{FF2B5EF4-FFF2-40B4-BE49-F238E27FC236}">
              <a16:creationId xmlns:a16="http://schemas.microsoft.com/office/drawing/2014/main" id="{00000000-0008-0000-0200-00000D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82" name="Line 67">
          <a:extLst>
            <a:ext uri="{FF2B5EF4-FFF2-40B4-BE49-F238E27FC236}">
              <a16:creationId xmlns:a16="http://schemas.microsoft.com/office/drawing/2014/main" id="{00000000-0008-0000-0200-00000E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83" name="Line 70">
          <a:extLst>
            <a:ext uri="{FF2B5EF4-FFF2-40B4-BE49-F238E27FC236}">
              <a16:creationId xmlns:a16="http://schemas.microsoft.com/office/drawing/2014/main" id="{00000000-0008-0000-0200-00000F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84" name="Line 71">
          <a:extLst>
            <a:ext uri="{FF2B5EF4-FFF2-40B4-BE49-F238E27FC236}">
              <a16:creationId xmlns:a16="http://schemas.microsoft.com/office/drawing/2014/main" id="{00000000-0008-0000-0200-000010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85" name="Line 72">
          <a:extLst>
            <a:ext uri="{FF2B5EF4-FFF2-40B4-BE49-F238E27FC236}">
              <a16:creationId xmlns:a16="http://schemas.microsoft.com/office/drawing/2014/main" id="{00000000-0008-0000-0200-000011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86" name="Line 73">
          <a:extLst>
            <a:ext uri="{FF2B5EF4-FFF2-40B4-BE49-F238E27FC236}">
              <a16:creationId xmlns:a16="http://schemas.microsoft.com/office/drawing/2014/main" id="{00000000-0008-0000-0200-000012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87" name="Line 76">
          <a:extLst>
            <a:ext uri="{FF2B5EF4-FFF2-40B4-BE49-F238E27FC236}">
              <a16:creationId xmlns:a16="http://schemas.microsoft.com/office/drawing/2014/main" id="{00000000-0008-0000-0200-000013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88" name="Line 77">
          <a:extLst>
            <a:ext uri="{FF2B5EF4-FFF2-40B4-BE49-F238E27FC236}">
              <a16:creationId xmlns:a16="http://schemas.microsoft.com/office/drawing/2014/main" id="{00000000-0008-0000-0200-000014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89" name="Line 78">
          <a:extLst>
            <a:ext uri="{FF2B5EF4-FFF2-40B4-BE49-F238E27FC236}">
              <a16:creationId xmlns:a16="http://schemas.microsoft.com/office/drawing/2014/main" id="{00000000-0008-0000-0200-000015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90" name="Line 79">
          <a:extLst>
            <a:ext uri="{FF2B5EF4-FFF2-40B4-BE49-F238E27FC236}">
              <a16:creationId xmlns:a16="http://schemas.microsoft.com/office/drawing/2014/main" id="{00000000-0008-0000-0200-000016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91" name="Line 82">
          <a:extLst>
            <a:ext uri="{FF2B5EF4-FFF2-40B4-BE49-F238E27FC236}">
              <a16:creationId xmlns:a16="http://schemas.microsoft.com/office/drawing/2014/main" id="{00000000-0008-0000-0200-000017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92" name="Line 83">
          <a:extLst>
            <a:ext uri="{FF2B5EF4-FFF2-40B4-BE49-F238E27FC236}">
              <a16:creationId xmlns:a16="http://schemas.microsoft.com/office/drawing/2014/main" id="{00000000-0008-0000-0200-000018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93" name="Line 84">
          <a:extLst>
            <a:ext uri="{FF2B5EF4-FFF2-40B4-BE49-F238E27FC236}">
              <a16:creationId xmlns:a16="http://schemas.microsoft.com/office/drawing/2014/main" id="{00000000-0008-0000-0200-000019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94" name="Line 85">
          <a:extLst>
            <a:ext uri="{FF2B5EF4-FFF2-40B4-BE49-F238E27FC236}">
              <a16:creationId xmlns:a16="http://schemas.microsoft.com/office/drawing/2014/main" id="{00000000-0008-0000-0200-00001A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95" name="Line 88">
          <a:extLst>
            <a:ext uri="{FF2B5EF4-FFF2-40B4-BE49-F238E27FC236}">
              <a16:creationId xmlns:a16="http://schemas.microsoft.com/office/drawing/2014/main" id="{00000000-0008-0000-0200-00001B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96" name="Line 89">
          <a:extLst>
            <a:ext uri="{FF2B5EF4-FFF2-40B4-BE49-F238E27FC236}">
              <a16:creationId xmlns:a16="http://schemas.microsoft.com/office/drawing/2014/main" id="{00000000-0008-0000-0200-00001C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97" name="Line 90">
          <a:extLst>
            <a:ext uri="{FF2B5EF4-FFF2-40B4-BE49-F238E27FC236}">
              <a16:creationId xmlns:a16="http://schemas.microsoft.com/office/drawing/2014/main" id="{00000000-0008-0000-0200-00001D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798" name="Line 91">
          <a:extLst>
            <a:ext uri="{FF2B5EF4-FFF2-40B4-BE49-F238E27FC236}">
              <a16:creationId xmlns:a16="http://schemas.microsoft.com/office/drawing/2014/main" id="{00000000-0008-0000-0200-00001E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799" name="Line 94">
          <a:extLst>
            <a:ext uri="{FF2B5EF4-FFF2-40B4-BE49-F238E27FC236}">
              <a16:creationId xmlns:a16="http://schemas.microsoft.com/office/drawing/2014/main" id="{00000000-0008-0000-0200-00001F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00" name="Line 95">
          <a:extLst>
            <a:ext uri="{FF2B5EF4-FFF2-40B4-BE49-F238E27FC236}">
              <a16:creationId xmlns:a16="http://schemas.microsoft.com/office/drawing/2014/main" id="{00000000-0008-0000-0200-000020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01" name="Line 96">
          <a:extLst>
            <a:ext uri="{FF2B5EF4-FFF2-40B4-BE49-F238E27FC236}">
              <a16:creationId xmlns:a16="http://schemas.microsoft.com/office/drawing/2014/main" id="{00000000-0008-0000-0200-000021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02" name="Line 97">
          <a:extLst>
            <a:ext uri="{FF2B5EF4-FFF2-40B4-BE49-F238E27FC236}">
              <a16:creationId xmlns:a16="http://schemas.microsoft.com/office/drawing/2014/main" id="{00000000-0008-0000-0200-000022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03" name="Line 100">
          <a:extLst>
            <a:ext uri="{FF2B5EF4-FFF2-40B4-BE49-F238E27FC236}">
              <a16:creationId xmlns:a16="http://schemas.microsoft.com/office/drawing/2014/main" id="{00000000-0008-0000-0200-000023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04" name="Line 101">
          <a:extLst>
            <a:ext uri="{FF2B5EF4-FFF2-40B4-BE49-F238E27FC236}">
              <a16:creationId xmlns:a16="http://schemas.microsoft.com/office/drawing/2014/main" id="{00000000-0008-0000-0200-000024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05" name="Line 102">
          <a:extLst>
            <a:ext uri="{FF2B5EF4-FFF2-40B4-BE49-F238E27FC236}">
              <a16:creationId xmlns:a16="http://schemas.microsoft.com/office/drawing/2014/main" id="{00000000-0008-0000-0200-000025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06" name="Line 103">
          <a:extLst>
            <a:ext uri="{FF2B5EF4-FFF2-40B4-BE49-F238E27FC236}">
              <a16:creationId xmlns:a16="http://schemas.microsoft.com/office/drawing/2014/main" id="{00000000-0008-0000-0200-000026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07" name="Line 106">
          <a:extLst>
            <a:ext uri="{FF2B5EF4-FFF2-40B4-BE49-F238E27FC236}">
              <a16:creationId xmlns:a16="http://schemas.microsoft.com/office/drawing/2014/main" id="{00000000-0008-0000-0200-000027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08" name="Line 107">
          <a:extLst>
            <a:ext uri="{FF2B5EF4-FFF2-40B4-BE49-F238E27FC236}">
              <a16:creationId xmlns:a16="http://schemas.microsoft.com/office/drawing/2014/main" id="{00000000-0008-0000-0200-000028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09" name="Line 108">
          <a:extLst>
            <a:ext uri="{FF2B5EF4-FFF2-40B4-BE49-F238E27FC236}">
              <a16:creationId xmlns:a16="http://schemas.microsoft.com/office/drawing/2014/main" id="{00000000-0008-0000-0200-000029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10" name="Line 109">
          <a:extLst>
            <a:ext uri="{FF2B5EF4-FFF2-40B4-BE49-F238E27FC236}">
              <a16:creationId xmlns:a16="http://schemas.microsoft.com/office/drawing/2014/main" id="{00000000-0008-0000-0200-00002A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11" name="Line 112">
          <a:extLst>
            <a:ext uri="{FF2B5EF4-FFF2-40B4-BE49-F238E27FC236}">
              <a16:creationId xmlns:a16="http://schemas.microsoft.com/office/drawing/2014/main" id="{00000000-0008-0000-0200-00002B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12" name="Line 113">
          <a:extLst>
            <a:ext uri="{FF2B5EF4-FFF2-40B4-BE49-F238E27FC236}">
              <a16:creationId xmlns:a16="http://schemas.microsoft.com/office/drawing/2014/main" id="{00000000-0008-0000-0200-00002C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13" name="Line 114">
          <a:extLst>
            <a:ext uri="{FF2B5EF4-FFF2-40B4-BE49-F238E27FC236}">
              <a16:creationId xmlns:a16="http://schemas.microsoft.com/office/drawing/2014/main" id="{00000000-0008-0000-0200-00002D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14" name="Line 115">
          <a:extLst>
            <a:ext uri="{FF2B5EF4-FFF2-40B4-BE49-F238E27FC236}">
              <a16:creationId xmlns:a16="http://schemas.microsoft.com/office/drawing/2014/main" id="{00000000-0008-0000-0200-00002E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15" name="Line 118">
          <a:extLst>
            <a:ext uri="{FF2B5EF4-FFF2-40B4-BE49-F238E27FC236}">
              <a16:creationId xmlns:a16="http://schemas.microsoft.com/office/drawing/2014/main" id="{00000000-0008-0000-0200-00002F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16" name="Line 119">
          <a:extLst>
            <a:ext uri="{FF2B5EF4-FFF2-40B4-BE49-F238E27FC236}">
              <a16:creationId xmlns:a16="http://schemas.microsoft.com/office/drawing/2014/main" id="{00000000-0008-0000-0200-000030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17" name="Line 120">
          <a:extLst>
            <a:ext uri="{FF2B5EF4-FFF2-40B4-BE49-F238E27FC236}">
              <a16:creationId xmlns:a16="http://schemas.microsoft.com/office/drawing/2014/main" id="{00000000-0008-0000-0200-000031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18" name="Line 121">
          <a:extLst>
            <a:ext uri="{FF2B5EF4-FFF2-40B4-BE49-F238E27FC236}">
              <a16:creationId xmlns:a16="http://schemas.microsoft.com/office/drawing/2014/main" id="{00000000-0008-0000-0200-000032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19" name="Line 124">
          <a:extLst>
            <a:ext uri="{FF2B5EF4-FFF2-40B4-BE49-F238E27FC236}">
              <a16:creationId xmlns:a16="http://schemas.microsoft.com/office/drawing/2014/main" id="{00000000-0008-0000-0200-000033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20" name="Line 125">
          <a:extLst>
            <a:ext uri="{FF2B5EF4-FFF2-40B4-BE49-F238E27FC236}">
              <a16:creationId xmlns:a16="http://schemas.microsoft.com/office/drawing/2014/main" id="{00000000-0008-0000-0200-000034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21" name="Line 126">
          <a:extLst>
            <a:ext uri="{FF2B5EF4-FFF2-40B4-BE49-F238E27FC236}">
              <a16:creationId xmlns:a16="http://schemas.microsoft.com/office/drawing/2014/main" id="{00000000-0008-0000-0200-000035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22" name="Line 127">
          <a:extLst>
            <a:ext uri="{FF2B5EF4-FFF2-40B4-BE49-F238E27FC236}">
              <a16:creationId xmlns:a16="http://schemas.microsoft.com/office/drawing/2014/main" id="{00000000-0008-0000-0200-000036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23" name="Line 130">
          <a:extLst>
            <a:ext uri="{FF2B5EF4-FFF2-40B4-BE49-F238E27FC236}">
              <a16:creationId xmlns:a16="http://schemas.microsoft.com/office/drawing/2014/main" id="{00000000-0008-0000-0200-000037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24" name="Line 131">
          <a:extLst>
            <a:ext uri="{FF2B5EF4-FFF2-40B4-BE49-F238E27FC236}">
              <a16:creationId xmlns:a16="http://schemas.microsoft.com/office/drawing/2014/main" id="{00000000-0008-0000-0200-000038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25" name="Line 132">
          <a:extLst>
            <a:ext uri="{FF2B5EF4-FFF2-40B4-BE49-F238E27FC236}">
              <a16:creationId xmlns:a16="http://schemas.microsoft.com/office/drawing/2014/main" id="{00000000-0008-0000-0200-000039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26" name="Line 133">
          <a:extLst>
            <a:ext uri="{FF2B5EF4-FFF2-40B4-BE49-F238E27FC236}">
              <a16:creationId xmlns:a16="http://schemas.microsoft.com/office/drawing/2014/main" id="{00000000-0008-0000-0200-00003A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27" name="Line 136">
          <a:extLst>
            <a:ext uri="{FF2B5EF4-FFF2-40B4-BE49-F238E27FC236}">
              <a16:creationId xmlns:a16="http://schemas.microsoft.com/office/drawing/2014/main" id="{00000000-0008-0000-0200-00003B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28" name="Line 137">
          <a:extLst>
            <a:ext uri="{FF2B5EF4-FFF2-40B4-BE49-F238E27FC236}">
              <a16:creationId xmlns:a16="http://schemas.microsoft.com/office/drawing/2014/main" id="{00000000-0008-0000-0200-00003C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29" name="Line 138">
          <a:extLst>
            <a:ext uri="{FF2B5EF4-FFF2-40B4-BE49-F238E27FC236}">
              <a16:creationId xmlns:a16="http://schemas.microsoft.com/office/drawing/2014/main" id="{00000000-0008-0000-0200-00003D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30" name="Line 139">
          <a:extLst>
            <a:ext uri="{FF2B5EF4-FFF2-40B4-BE49-F238E27FC236}">
              <a16:creationId xmlns:a16="http://schemas.microsoft.com/office/drawing/2014/main" id="{00000000-0008-0000-0200-00003E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31" name="Line 142">
          <a:extLst>
            <a:ext uri="{FF2B5EF4-FFF2-40B4-BE49-F238E27FC236}">
              <a16:creationId xmlns:a16="http://schemas.microsoft.com/office/drawing/2014/main" id="{00000000-0008-0000-0200-00003F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32" name="Line 143">
          <a:extLst>
            <a:ext uri="{FF2B5EF4-FFF2-40B4-BE49-F238E27FC236}">
              <a16:creationId xmlns:a16="http://schemas.microsoft.com/office/drawing/2014/main" id="{00000000-0008-0000-0200-000040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33" name="Line 144">
          <a:extLst>
            <a:ext uri="{FF2B5EF4-FFF2-40B4-BE49-F238E27FC236}">
              <a16:creationId xmlns:a16="http://schemas.microsoft.com/office/drawing/2014/main" id="{00000000-0008-0000-0200-000041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34" name="Line 145">
          <a:extLst>
            <a:ext uri="{FF2B5EF4-FFF2-40B4-BE49-F238E27FC236}">
              <a16:creationId xmlns:a16="http://schemas.microsoft.com/office/drawing/2014/main" id="{00000000-0008-0000-0200-000042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35" name="Line 148">
          <a:extLst>
            <a:ext uri="{FF2B5EF4-FFF2-40B4-BE49-F238E27FC236}">
              <a16:creationId xmlns:a16="http://schemas.microsoft.com/office/drawing/2014/main" id="{00000000-0008-0000-0200-000043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36" name="Line 149">
          <a:extLst>
            <a:ext uri="{FF2B5EF4-FFF2-40B4-BE49-F238E27FC236}">
              <a16:creationId xmlns:a16="http://schemas.microsoft.com/office/drawing/2014/main" id="{00000000-0008-0000-0200-000044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37" name="Line 150">
          <a:extLst>
            <a:ext uri="{FF2B5EF4-FFF2-40B4-BE49-F238E27FC236}">
              <a16:creationId xmlns:a16="http://schemas.microsoft.com/office/drawing/2014/main" id="{00000000-0008-0000-0200-000045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38" name="Line 151">
          <a:extLst>
            <a:ext uri="{FF2B5EF4-FFF2-40B4-BE49-F238E27FC236}">
              <a16:creationId xmlns:a16="http://schemas.microsoft.com/office/drawing/2014/main" id="{00000000-0008-0000-0200-000046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39" name="Line 154">
          <a:extLst>
            <a:ext uri="{FF2B5EF4-FFF2-40B4-BE49-F238E27FC236}">
              <a16:creationId xmlns:a16="http://schemas.microsoft.com/office/drawing/2014/main" id="{00000000-0008-0000-0200-000047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40" name="Line 155">
          <a:extLst>
            <a:ext uri="{FF2B5EF4-FFF2-40B4-BE49-F238E27FC236}">
              <a16:creationId xmlns:a16="http://schemas.microsoft.com/office/drawing/2014/main" id="{00000000-0008-0000-0200-000048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41" name="Line 156">
          <a:extLst>
            <a:ext uri="{FF2B5EF4-FFF2-40B4-BE49-F238E27FC236}">
              <a16:creationId xmlns:a16="http://schemas.microsoft.com/office/drawing/2014/main" id="{00000000-0008-0000-0200-000049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42" name="Line 157">
          <a:extLst>
            <a:ext uri="{FF2B5EF4-FFF2-40B4-BE49-F238E27FC236}">
              <a16:creationId xmlns:a16="http://schemas.microsoft.com/office/drawing/2014/main" id="{00000000-0008-0000-0200-00004A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43" name="Line 160">
          <a:extLst>
            <a:ext uri="{FF2B5EF4-FFF2-40B4-BE49-F238E27FC236}">
              <a16:creationId xmlns:a16="http://schemas.microsoft.com/office/drawing/2014/main" id="{00000000-0008-0000-0200-00004B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44" name="Line 161">
          <a:extLst>
            <a:ext uri="{FF2B5EF4-FFF2-40B4-BE49-F238E27FC236}">
              <a16:creationId xmlns:a16="http://schemas.microsoft.com/office/drawing/2014/main" id="{00000000-0008-0000-0200-00004C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45" name="Line 162">
          <a:extLst>
            <a:ext uri="{FF2B5EF4-FFF2-40B4-BE49-F238E27FC236}">
              <a16:creationId xmlns:a16="http://schemas.microsoft.com/office/drawing/2014/main" id="{00000000-0008-0000-0200-00004D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46" name="Line 163">
          <a:extLst>
            <a:ext uri="{FF2B5EF4-FFF2-40B4-BE49-F238E27FC236}">
              <a16:creationId xmlns:a16="http://schemas.microsoft.com/office/drawing/2014/main" id="{00000000-0008-0000-0200-00004E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47" name="Line 166">
          <a:extLst>
            <a:ext uri="{FF2B5EF4-FFF2-40B4-BE49-F238E27FC236}">
              <a16:creationId xmlns:a16="http://schemas.microsoft.com/office/drawing/2014/main" id="{00000000-0008-0000-0200-00004F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48" name="Line 167">
          <a:extLst>
            <a:ext uri="{FF2B5EF4-FFF2-40B4-BE49-F238E27FC236}">
              <a16:creationId xmlns:a16="http://schemas.microsoft.com/office/drawing/2014/main" id="{00000000-0008-0000-0200-000050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49" name="Line 168">
          <a:extLst>
            <a:ext uri="{FF2B5EF4-FFF2-40B4-BE49-F238E27FC236}">
              <a16:creationId xmlns:a16="http://schemas.microsoft.com/office/drawing/2014/main" id="{00000000-0008-0000-0200-000051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50" name="Line 169">
          <a:extLst>
            <a:ext uri="{FF2B5EF4-FFF2-40B4-BE49-F238E27FC236}">
              <a16:creationId xmlns:a16="http://schemas.microsoft.com/office/drawing/2014/main" id="{00000000-0008-0000-0200-000052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51" name="Line 172">
          <a:extLst>
            <a:ext uri="{FF2B5EF4-FFF2-40B4-BE49-F238E27FC236}">
              <a16:creationId xmlns:a16="http://schemas.microsoft.com/office/drawing/2014/main" id="{00000000-0008-0000-0200-000053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52" name="Line 173">
          <a:extLst>
            <a:ext uri="{FF2B5EF4-FFF2-40B4-BE49-F238E27FC236}">
              <a16:creationId xmlns:a16="http://schemas.microsoft.com/office/drawing/2014/main" id="{00000000-0008-0000-0200-000054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53" name="Line 174">
          <a:extLst>
            <a:ext uri="{FF2B5EF4-FFF2-40B4-BE49-F238E27FC236}">
              <a16:creationId xmlns:a16="http://schemas.microsoft.com/office/drawing/2014/main" id="{00000000-0008-0000-0200-000055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54" name="Line 175">
          <a:extLst>
            <a:ext uri="{FF2B5EF4-FFF2-40B4-BE49-F238E27FC236}">
              <a16:creationId xmlns:a16="http://schemas.microsoft.com/office/drawing/2014/main" id="{00000000-0008-0000-0200-000056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55" name="Line 178">
          <a:extLst>
            <a:ext uri="{FF2B5EF4-FFF2-40B4-BE49-F238E27FC236}">
              <a16:creationId xmlns:a16="http://schemas.microsoft.com/office/drawing/2014/main" id="{00000000-0008-0000-0200-000057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56" name="Line 179">
          <a:extLst>
            <a:ext uri="{FF2B5EF4-FFF2-40B4-BE49-F238E27FC236}">
              <a16:creationId xmlns:a16="http://schemas.microsoft.com/office/drawing/2014/main" id="{00000000-0008-0000-0200-000058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57" name="Line 180">
          <a:extLst>
            <a:ext uri="{FF2B5EF4-FFF2-40B4-BE49-F238E27FC236}">
              <a16:creationId xmlns:a16="http://schemas.microsoft.com/office/drawing/2014/main" id="{00000000-0008-0000-0200-000059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58" name="Line 181">
          <a:extLst>
            <a:ext uri="{FF2B5EF4-FFF2-40B4-BE49-F238E27FC236}">
              <a16:creationId xmlns:a16="http://schemas.microsoft.com/office/drawing/2014/main" id="{00000000-0008-0000-0200-00005A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59" name="Line 184">
          <a:extLst>
            <a:ext uri="{FF2B5EF4-FFF2-40B4-BE49-F238E27FC236}">
              <a16:creationId xmlns:a16="http://schemas.microsoft.com/office/drawing/2014/main" id="{00000000-0008-0000-0200-00005B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60" name="Line 185">
          <a:extLst>
            <a:ext uri="{FF2B5EF4-FFF2-40B4-BE49-F238E27FC236}">
              <a16:creationId xmlns:a16="http://schemas.microsoft.com/office/drawing/2014/main" id="{00000000-0008-0000-0200-00005C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61" name="Line 186">
          <a:extLst>
            <a:ext uri="{FF2B5EF4-FFF2-40B4-BE49-F238E27FC236}">
              <a16:creationId xmlns:a16="http://schemas.microsoft.com/office/drawing/2014/main" id="{00000000-0008-0000-0200-00005D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62" name="Line 187">
          <a:extLst>
            <a:ext uri="{FF2B5EF4-FFF2-40B4-BE49-F238E27FC236}">
              <a16:creationId xmlns:a16="http://schemas.microsoft.com/office/drawing/2014/main" id="{00000000-0008-0000-0200-00005E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63" name="Line 190">
          <a:extLst>
            <a:ext uri="{FF2B5EF4-FFF2-40B4-BE49-F238E27FC236}">
              <a16:creationId xmlns:a16="http://schemas.microsoft.com/office/drawing/2014/main" id="{00000000-0008-0000-0200-00005F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64" name="Line 191">
          <a:extLst>
            <a:ext uri="{FF2B5EF4-FFF2-40B4-BE49-F238E27FC236}">
              <a16:creationId xmlns:a16="http://schemas.microsoft.com/office/drawing/2014/main" id="{00000000-0008-0000-0200-000060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65" name="Line 192">
          <a:extLst>
            <a:ext uri="{FF2B5EF4-FFF2-40B4-BE49-F238E27FC236}">
              <a16:creationId xmlns:a16="http://schemas.microsoft.com/office/drawing/2014/main" id="{00000000-0008-0000-0200-000061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66" name="Line 193">
          <a:extLst>
            <a:ext uri="{FF2B5EF4-FFF2-40B4-BE49-F238E27FC236}">
              <a16:creationId xmlns:a16="http://schemas.microsoft.com/office/drawing/2014/main" id="{00000000-0008-0000-0200-000062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67" name="Line 196">
          <a:extLst>
            <a:ext uri="{FF2B5EF4-FFF2-40B4-BE49-F238E27FC236}">
              <a16:creationId xmlns:a16="http://schemas.microsoft.com/office/drawing/2014/main" id="{00000000-0008-0000-0200-000063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68" name="Line 197">
          <a:extLst>
            <a:ext uri="{FF2B5EF4-FFF2-40B4-BE49-F238E27FC236}">
              <a16:creationId xmlns:a16="http://schemas.microsoft.com/office/drawing/2014/main" id="{00000000-0008-0000-0200-000064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69" name="Line 198">
          <a:extLst>
            <a:ext uri="{FF2B5EF4-FFF2-40B4-BE49-F238E27FC236}">
              <a16:creationId xmlns:a16="http://schemas.microsoft.com/office/drawing/2014/main" id="{00000000-0008-0000-0200-000065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70" name="Line 199">
          <a:extLst>
            <a:ext uri="{FF2B5EF4-FFF2-40B4-BE49-F238E27FC236}">
              <a16:creationId xmlns:a16="http://schemas.microsoft.com/office/drawing/2014/main" id="{00000000-0008-0000-0200-000066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71" name="Line 202">
          <a:extLst>
            <a:ext uri="{FF2B5EF4-FFF2-40B4-BE49-F238E27FC236}">
              <a16:creationId xmlns:a16="http://schemas.microsoft.com/office/drawing/2014/main" id="{00000000-0008-0000-0200-000067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72" name="Line 203">
          <a:extLst>
            <a:ext uri="{FF2B5EF4-FFF2-40B4-BE49-F238E27FC236}">
              <a16:creationId xmlns:a16="http://schemas.microsoft.com/office/drawing/2014/main" id="{00000000-0008-0000-0200-000068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73" name="Line 204">
          <a:extLst>
            <a:ext uri="{FF2B5EF4-FFF2-40B4-BE49-F238E27FC236}">
              <a16:creationId xmlns:a16="http://schemas.microsoft.com/office/drawing/2014/main" id="{00000000-0008-0000-0200-000069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74" name="Line 205">
          <a:extLst>
            <a:ext uri="{FF2B5EF4-FFF2-40B4-BE49-F238E27FC236}">
              <a16:creationId xmlns:a16="http://schemas.microsoft.com/office/drawing/2014/main" id="{00000000-0008-0000-0200-00006A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75" name="Line 208">
          <a:extLst>
            <a:ext uri="{FF2B5EF4-FFF2-40B4-BE49-F238E27FC236}">
              <a16:creationId xmlns:a16="http://schemas.microsoft.com/office/drawing/2014/main" id="{00000000-0008-0000-0200-00006B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76" name="Line 209">
          <a:extLst>
            <a:ext uri="{FF2B5EF4-FFF2-40B4-BE49-F238E27FC236}">
              <a16:creationId xmlns:a16="http://schemas.microsoft.com/office/drawing/2014/main" id="{00000000-0008-0000-0200-00006C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77" name="Line 210">
          <a:extLst>
            <a:ext uri="{FF2B5EF4-FFF2-40B4-BE49-F238E27FC236}">
              <a16:creationId xmlns:a16="http://schemas.microsoft.com/office/drawing/2014/main" id="{00000000-0008-0000-0200-00006D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78" name="Line 211">
          <a:extLst>
            <a:ext uri="{FF2B5EF4-FFF2-40B4-BE49-F238E27FC236}">
              <a16:creationId xmlns:a16="http://schemas.microsoft.com/office/drawing/2014/main" id="{00000000-0008-0000-0200-00006E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79" name="Line 214">
          <a:extLst>
            <a:ext uri="{FF2B5EF4-FFF2-40B4-BE49-F238E27FC236}">
              <a16:creationId xmlns:a16="http://schemas.microsoft.com/office/drawing/2014/main" id="{00000000-0008-0000-0200-00006F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80" name="Line 215">
          <a:extLst>
            <a:ext uri="{FF2B5EF4-FFF2-40B4-BE49-F238E27FC236}">
              <a16:creationId xmlns:a16="http://schemas.microsoft.com/office/drawing/2014/main" id="{00000000-0008-0000-0200-000070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81" name="Line 216">
          <a:extLst>
            <a:ext uri="{FF2B5EF4-FFF2-40B4-BE49-F238E27FC236}">
              <a16:creationId xmlns:a16="http://schemas.microsoft.com/office/drawing/2014/main" id="{00000000-0008-0000-0200-000071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82" name="Line 217">
          <a:extLst>
            <a:ext uri="{FF2B5EF4-FFF2-40B4-BE49-F238E27FC236}">
              <a16:creationId xmlns:a16="http://schemas.microsoft.com/office/drawing/2014/main" id="{00000000-0008-0000-0200-000072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83" name="Line 220">
          <a:extLst>
            <a:ext uri="{FF2B5EF4-FFF2-40B4-BE49-F238E27FC236}">
              <a16:creationId xmlns:a16="http://schemas.microsoft.com/office/drawing/2014/main" id="{00000000-0008-0000-0200-000073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84" name="Line 221">
          <a:extLst>
            <a:ext uri="{FF2B5EF4-FFF2-40B4-BE49-F238E27FC236}">
              <a16:creationId xmlns:a16="http://schemas.microsoft.com/office/drawing/2014/main" id="{00000000-0008-0000-0200-000074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85" name="Line 222">
          <a:extLst>
            <a:ext uri="{FF2B5EF4-FFF2-40B4-BE49-F238E27FC236}">
              <a16:creationId xmlns:a16="http://schemas.microsoft.com/office/drawing/2014/main" id="{00000000-0008-0000-0200-000075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86" name="Line 224">
          <a:extLst>
            <a:ext uri="{FF2B5EF4-FFF2-40B4-BE49-F238E27FC236}">
              <a16:creationId xmlns:a16="http://schemas.microsoft.com/office/drawing/2014/main" id="{00000000-0008-0000-0200-000076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87" name="Line 225">
          <a:extLst>
            <a:ext uri="{FF2B5EF4-FFF2-40B4-BE49-F238E27FC236}">
              <a16:creationId xmlns:a16="http://schemas.microsoft.com/office/drawing/2014/main" id="{00000000-0008-0000-0200-000077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88" name="Line 6">
          <a:extLst>
            <a:ext uri="{FF2B5EF4-FFF2-40B4-BE49-F238E27FC236}">
              <a16:creationId xmlns:a16="http://schemas.microsoft.com/office/drawing/2014/main" id="{00000000-0008-0000-0200-000078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89" name="Line 7">
          <a:extLst>
            <a:ext uri="{FF2B5EF4-FFF2-40B4-BE49-F238E27FC236}">
              <a16:creationId xmlns:a16="http://schemas.microsoft.com/office/drawing/2014/main" id="{00000000-0008-0000-0200-000079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90" name="Line 10">
          <a:extLst>
            <a:ext uri="{FF2B5EF4-FFF2-40B4-BE49-F238E27FC236}">
              <a16:creationId xmlns:a16="http://schemas.microsoft.com/office/drawing/2014/main" id="{00000000-0008-0000-0200-00007A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91" name="Line 11">
          <a:extLst>
            <a:ext uri="{FF2B5EF4-FFF2-40B4-BE49-F238E27FC236}">
              <a16:creationId xmlns:a16="http://schemas.microsoft.com/office/drawing/2014/main" id="{00000000-0008-0000-0200-00007B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92" name="Line 12">
          <a:extLst>
            <a:ext uri="{FF2B5EF4-FFF2-40B4-BE49-F238E27FC236}">
              <a16:creationId xmlns:a16="http://schemas.microsoft.com/office/drawing/2014/main" id="{00000000-0008-0000-0200-00007C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93" name="Line 13">
          <a:extLst>
            <a:ext uri="{FF2B5EF4-FFF2-40B4-BE49-F238E27FC236}">
              <a16:creationId xmlns:a16="http://schemas.microsoft.com/office/drawing/2014/main" id="{00000000-0008-0000-0200-00007D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94" name="Line 16">
          <a:extLst>
            <a:ext uri="{FF2B5EF4-FFF2-40B4-BE49-F238E27FC236}">
              <a16:creationId xmlns:a16="http://schemas.microsoft.com/office/drawing/2014/main" id="{00000000-0008-0000-0200-00007E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95" name="Line 17">
          <a:extLst>
            <a:ext uri="{FF2B5EF4-FFF2-40B4-BE49-F238E27FC236}">
              <a16:creationId xmlns:a16="http://schemas.microsoft.com/office/drawing/2014/main" id="{00000000-0008-0000-0200-00007F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96" name="Line 18">
          <a:extLst>
            <a:ext uri="{FF2B5EF4-FFF2-40B4-BE49-F238E27FC236}">
              <a16:creationId xmlns:a16="http://schemas.microsoft.com/office/drawing/2014/main" id="{00000000-0008-0000-0200-000080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97" name="Line 19">
          <a:extLst>
            <a:ext uri="{FF2B5EF4-FFF2-40B4-BE49-F238E27FC236}">
              <a16:creationId xmlns:a16="http://schemas.microsoft.com/office/drawing/2014/main" id="{00000000-0008-0000-0200-000081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898" name="Line 22">
          <a:extLst>
            <a:ext uri="{FF2B5EF4-FFF2-40B4-BE49-F238E27FC236}">
              <a16:creationId xmlns:a16="http://schemas.microsoft.com/office/drawing/2014/main" id="{00000000-0008-0000-0200-000082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899" name="Line 23">
          <a:extLst>
            <a:ext uri="{FF2B5EF4-FFF2-40B4-BE49-F238E27FC236}">
              <a16:creationId xmlns:a16="http://schemas.microsoft.com/office/drawing/2014/main" id="{00000000-0008-0000-0200-000083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00" name="Line 24">
          <a:extLst>
            <a:ext uri="{FF2B5EF4-FFF2-40B4-BE49-F238E27FC236}">
              <a16:creationId xmlns:a16="http://schemas.microsoft.com/office/drawing/2014/main" id="{00000000-0008-0000-0200-000084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01" name="Line 25">
          <a:extLst>
            <a:ext uri="{FF2B5EF4-FFF2-40B4-BE49-F238E27FC236}">
              <a16:creationId xmlns:a16="http://schemas.microsoft.com/office/drawing/2014/main" id="{00000000-0008-0000-0200-000085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02" name="Line 28">
          <a:extLst>
            <a:ext uri="{FF2B5EF4-FFF2-40B4-BE49-F238E27FC236}">
              <a16:creationId xmlns:a16="http://schemas.microsoft.com/office/drawing/2014/main" id="{00000000-0008-0000-0200-000086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03" name="Line 29">
          <a:extLst>
            <a:ext uri="{FF2B5EF4-FFF2-40B4-BE49-F238E27FC236}">
              <a16:creationId xmlns:a16="http://schemas.microsoft.com/office/drawing/2014/main" id="{00000000-0008-0000-0200-000087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04" name="Line 30">
          <a:extLst>
            <a:ext uri="{FF2B5EF4-FFF2-40B4-BE49-F238E27FC236}">
              <a16:creationId xmlns:a16="http://schemas.microsoft.com/office/drawing/2014/main" id="{00000000-0008-0000-0200-000088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05" name="Line 31">
          <a:extLst>
            <a:ext uri="{FF2B5EF4-FFF2-40B4-BE49-F238E27FC236}">
              <a16:creationId xmlns:a16="http://schemas.microsoft.com/office/drawing/2014/main" id="{00000000-0008-0000-0200-000089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06" name="Line 34">
          <a:extLst>
            <a:ext uri="{FF2B5EF4-FFF2-40B4-BE49-F238E27FC236}">
              <a16:creationId xmlns:a16="http://schemas.microsoft.com/office/drawing/2014/main" id="{00000000-0008-0000-0200-00008A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07" name="Line 35">
          <a:extLst>
            <a:ext uri="{FF2B5EF4-FFF2-40B4-BE49-F238E27FC236}">
              <a16:creationId xmlns:a16="http://schemas.microsoft.com/office/drawing/2014/main" id="{00000000-0008-0000-0200-00008B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08" name="Line 36">
          <a:extLst>
            <a:ext uri="{FF2B5EF4-FFF2-40B4-BE49-F238E27FC236}">
              <a16:creationId xmlns:a16="http://schemas.microsoft.com/office/drawing/2014/main" id="{00000000-0008-0000-0200-00008C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09" name="Line 37">
          <a:extLst>
            <a:ext uri="{FF2B5EF4-FFF2-40B4-BE49-F238E27FC236}">
              <a16:creationId xmlns:a16="http://schemas.microsoft.com/office/drawing/2014/main" id="{00000000-0008-0000-0200-00008D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10" name="Line 40">
          <a:extLst>
            <a:ext uri="{FF2B5EF4-FFF2-40B4-BE49-F238E27FC236}">
              <a16:creationId xmlns:a16="http://schemas.microsoft.com/office/drawing/2014/main" id="{00000000-0008-0000-0200-00008E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11" name="Line 41">
          <a:extLst>
            <a:ext uri="{FF2B5EF4-FFF2-40B4-BE49-F238E27FC236}">
              <a16:creationId xmlns:a16="http://schemas.microsoft.com/office/drawing/2014/main" id="{00000000-0008-0000-0200-00008F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12" name="Line 42">
          <a:extLst>
            <a:ext uri="{FF2B5EF4-FFF2-40B4-BE49-F238E27FC236}">
              <a16:creationId xmlns:a16="http://schemas.microsoft.com/office/drawing/2014/main" id="{00000000-0008-0000-0200-000090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13" name="Line 43">
          <a:extLst>
            <a:ext uri="{FF2B5EF4-FFF2-40B4-BE49-F238E27FC236}">
              <a16:creationId xmlns:a16="http://schemas.microsoft.com/office/drawing/2014/main" id="{00000000-0008-0000-0200-000091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14" name="Line 46">
          <a:extLst>
            <a:ext uri="{FF2B5EF4-FFF2-40B4-BE49-F238E27FC236}">
              <a16:creationId xmlns:a16="http://schemas.microsoft.com/office/drawing/2014/main" id="{00000000-0008-0000-0200-000092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15" name="Line 47">
          <a:extLst>
            <a:ext uri="{FF2B5EF4-FFF2-40B4-BE49-F238E27FC236}">
              <a16:creationId xmlns:a16="http://schemas.microsoft.com/office/drawing/2014/main" id="{00000000-0008-0000-0200-000093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16" name="Line 48">
          <a:extLst>
            <a:ext uri="{FF2B5EF4-FFF2-40B4-BE49-F238E27FC236}">
              <a16:creationId xmlns:a16="http://schemas.microsoft.com/office/drawing/2014/main" id="{00000000-0008-0000-0200-000094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17" name="Line 49">
          <a:extLst>
            <a:ext uri="{FF2B5EF4-FFF2-40B4-BE49-F238E27FC236}">
              <a16:creationId xmlns:a16="http://schemas.microsoft.com/office/drawing/2014/main" id="{00000000-0008-0000-0200-000095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18" name="Line 52">
          <a:extLst>
            <a:ext uri="{FF2B5EF4-FFF2-40B4-BE49-F238E27FC236}">
              <a16:creationId xmlns:a16="http://schemas.microsoft.com/office/drawing/2014/main" id="{00000000-0008-0000-0200-000096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19" name="Line 53">
          <a:extLst>
            <a:ext uri="{FF2B5EF4-FFF2-40B4-BE49-F238E27FC236}">
              <a16:creationId xmlns:a16="http://schemas.microsoft.com/office/drawing/2014/main" id="{00000000-0008-0000-0200-000097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20" name="Line 54">
          <a:extLst>
            <a:ext uri="{FF2B5EF4-FFF2-40B4-BE49-F238E27FC236}">
              <a16:creationId xmlns:a16="http://schemas.microsoft.com/office/drawing/2014/main" id="{00000000-0008-0000-0200-000098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21" name="Line 55">
          <a:extLst>
            <a:ext uri="{FF2B5EF4-FFF2-40B4-BE49-F238E27FC236}">
              <a16:creationId xmlns:a16="http://schemas.microsoft.com/office/drawing/2014/main" id="{00000000-0008-0000-0200-000099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22" name="Line 58">
          <a:extLst>
            <a:ext uri="{FF2B5EF4-FFF2-40B4-BE49-F238E27FC236}">
              <a16:creationId xmlns:a16="http://schemas.microsoft.com/office/drawing/2014/main" id="{00000000-0008-0000-0200-00009A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23" name="Line 59">
          <a:extLst>
            <a:ext uri="{FF2B5EF4-FFF2-40B4-BE49-F238E27FC236}">
              <a16:creationId xmlns:a16="http://schemas.microsoft.com/office/drawing/2014/main" id="{00000000-0008-0000-0200-00009B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24" name="Line 60">
          <a:extLst>
            <a:ext uri="{FF2B5EF4-FFF2-40B4-BE49-F238E27FC236}">
              <a16:creationId xmlns:a16="http://schemas.microsoft.com/office/drawing/2014/main" id="{00000000-0008-0000-0200-00009C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25" name="Line 61">
          <a:extLst>
            <a:ext uri="{FF2B5EF4-FFF2-40B4-BE49-F238E27FC236}">
              <a16:creationId xmlns:a16="http://schemas.microsoft.com/office/drawing/2014/main" id="{00000000-0008-0000-0200-00009D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26" name="Line 64">
          <a:extLst>
            <a:ext uri="{FF2B5EF4-FFF2-40B4-BE49-F238E27FC236}">
              <a16:creationId xmlns:a16="http://schemas.microsoft.com/office/drawing/2014/main" id="{00000000-0008-0000-0200-00009E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27" name="Line 65">
          <a:extLst>
            <a:ext uri="{FF2B5EF4-FFF2-40B4-BE49-F238E27FC236}">
              <a16:creationId xmlns:a16="http://schemas.microsoft.com/office/drawing/2014/main" id="{00000000-0008-0000-0200-00009F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28" name="Line 66">
          <a:extLst>
            <a:ext uri="{FF2B5EF4-FFF2-40B4-BE49-F238E27FC236}">
              <a16:creationId xmlns:a16="http://schemas.microsoft.com/office/drawing/2014/main" id="{00000000-0008-0000-0200-0000A0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29" name="Line 67">
          <a:extLst>
            <a:ext uri="{FF2B5EF4-FFF2-40B4-BE49-F238E27FC236}">
              <a16:creationId xmlns:a16="http://schemas.microsoft.com/office/drawing/2014/main" id="{00000000-0008-0000-0200-0000A1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30" name="Line 70">
          <a:extLst>
            <a:ext uri="{FF2B5EF4-FFF2-40B4-BE49-F238E27FC236}">
              <a16:creationId xmlns:a16="http://schemas.microsoft.com/office/drawing/2014/main" id="{00000000-0008-0000-0200-0000A2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31" name="Line 71">
          <a:extLst>
            <a:ext uri="{FF2B5EF4-FFF2-40B4-BE49-F238E27FC236}">
              <a16:creationId xmlns:a16="http://schemas.microsoft.com/office/drawing/2014/main" id="{00000000-0008-0000-0200-0000A3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32" name="Line 72">
          <a:extLst>
            <a:ext uri="{FF2B5EF4-FFF2-40B4-BE49-F238E27FC236}">
              <a16:creationId xmlns:a16="http://schemas.microsoft.com/office/drawing/2014/main" id="{00000000-0008-0000-0200-0000A4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33" name="Line 73">
          <a:extLst>
            <a:ext uri="{FF2B5EF4-FFF2-40B4-BE49-F238E27FC236}">
              <a16:creationId xmlns:a16="http://schemas.microsoft.com/office/drawing/2014/main" id="{00000000-0008-0000-0200-0000A5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34" name="Line 76">
          <a:extLst>
            <a:ext uri="{FF2B5EF4-FFF2-40B4-BE49-F238E27FC236}">
              <a16:creationId xmlns:a16="http://schemas.microsoft.com/office/drawing/2014/main" id="{00000000-0008-0000-0200-0000A6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35" name="Line 77">
          <a:extLst>
            <a:ext uri="{FF2B5EF4-FFF2-40B4-BE49-F238E27FC236}">
              <a16:creationId xmlns:a16="http://schemas.microsoft.com/office/drawing/2014/main" id="{00000000-0008-0000-0200-0000A7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36" name="Line 78">
          <a:extLst>
            <a:ext uri="{FF2B5EF4-FFF2-40B4-BE49-F238E27FC236}">
              <a16:creationId xmlns:a16="http://schemas.microsoft.com/office/drawing/2014/main" id="{00000000-0008-0000-0200-0000A8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37" name="Line 79">
          <a:extLst>
            <a:ext uri="{FF2B5EF4-FFF2-40B4-BE49-F238E27FC236}">
              <a16:creationId xmlns:a16="http://schemas.microsoft.com/office/drawing/2014/main" id="{00000000-0008-0000-0200-0000A9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38" name="Line 82">
          <a:extLst>
            <a:ext uri="{FF2B5EF4-FFF2-40B4-BE49-F238E27FC236}">
              <a16:creationId xmlns:a16="http://schemas.microsoft.com/office/drawing/2014/main" id="{00000000-0008-0000-0200-0000AA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39" name="Line 83">
          <a:extLst>
            <a:ext uri="{FF2B5EF4-FFF2-40B4-BE49-F238E27FC236}">
              <a16:creationId xmlns:a16="http://schemas.microsoft.com/office/drawing/2014/main" id="{00000000-0008-0000-0200-0000AB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40" name="Line 84">
          <a:extLst>
            <a:ext uri="{FF2B5EF4-FFF2-40B4-BE49-F238E27FC236}">
              <a16:creationId xmlns:a16="http://schemas.microsoft.com/office/drawing/2014/main" id="{00000000-0008-0000-0200-0000AC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41" name="Line 85">
          <a:extLst>
            <a:ext uri="{FF2B5EF4-FFF2-40B4-BE49-F238E27FC236}">
              <a16:creationId xmlns:a16="http://schemas.microsoft.com/office/drawing/2014/main" id="{00000000-0008-0000-0200-0000AD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42" name="Line 88">
          <a:extLst>
            <a:ext uri="{FF2B5EF4-FFF2-40B4-BE49-F238E27FC236}">
              <a16:creationId xmlns:a16="http://schemas.microsoft.com/office/drawing/2014/main" id="{00000000-0008-0000-0200-0000AE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43" name="Line 89">
          <a:extLst>
            <a:ext uri="{FF2B5EF4-FFF2-40B4-BE49-F238E27FC236}">
              <a16:creationId xmlns:a16="http://schemas.microsoft.com/office/drawing/2014/main" id="{00000000-0008-0000-0200-0000AF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44" name="Line 90">
          <a:extLst>
            <a:ext uri="{FF2B5EF4-FFF2-40B4-BE49-F238E27FC236}">
              <a16:creationId xmlns:a16="http://schemas.microsoft.com/office/drawing/2014/main" id="{00000000-0008-0000-0200-0000B0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45" name="Line 91">
          <a:extLst>
            <a:ext uri="{FF2B5EF4-FFF2-40B4-BE49-F238E27FC236}">
              <a16:creationId xmlns:a16="http://schemas.microsoft.com/office/drawing/2014/main" id="{00000000-0008-0000-0200-0000B1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46" name="Line 94">
          <a:extLst>
            <a:ext uri="{FF2B5EF4-FFF2-40B4-BE49-F238E27FC236}">
              <a16:creationId xmlns:a16="http://schemas.microsoft.com/office/drawing/2014/main" id="{00000000-0008-0000-0200-0000B2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47" name="Line 95">
          <a:extLst>
            <a:ext uri="{FF2B5EF4-FFF2-40B4-BE49-F238E27FC236}">
              <a16:creationId xmlns:a16="http://schemas.microsoft.com/office/drawing/2014/main" id="{00000000-0008-0000-0200-0000B3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48" name="Line 96">
          <a:extLst>
            <a:ext uri="{FF2B5EF4-FFF2-40B4-BE49-F238E27FC236}">
              <a16:creationId xmlns:a16="http://schemas.microsoft.com/office/drawing/2014/main" id="{00000000-0008-0000-0200-0000B4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49" name="Line 97">
          <a:extLst>
            <a:ext uri="{FF2B5EF4-FFF2-40B4-BE49-F238E27FC236}">
              <a16:creationId xmlns:a16="http://schemas.microsoft.com/office/drawing/2014/main" id="{00000000-0008-0000-0200-0000B5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50" name="Line 100">
          <a:extLst>
            <a:ext uri="{FF2B5EF4-FFF2-40B4-BE49-F238E27FC236}">
              <a16:creationId xmlns:a16="http://schemas.microsoft.com/office/drawing/2014/main" id="{00000000-0008-0000-0200-0000B6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51" name="Line 101">
          <a:extLst>
            <a:ext uri="{FF2B5EF4-FFF2-40B4-BE49-F238E27FC236}">
              <a16:creationId xmlns:a16="http://schemas.microsoft.com/office/drawing/2014/main" id="{00000000-0008-0000-0200-0000B7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52" name="Line 102">
          <a:extLst>
            <a:ext uri="{FF2B5EF4-FFF2-40B4-BE49-F238E27FC236}">
              <a16:creationId xmlns:a16="http://schemas.microsoft.com/office/drawing/2014/main" id="{00000000-0008-0000-0200-0000B8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53" name="Line 103">
          <a:extLst>
            <a:ext uri="{FF2B5EF4-FFF2-40B4-BE49-F238E27FC236}">
              <a16:creationId xmlns:a16="http://schemas.microsoft.com/office/drawing/2014/main" id="{00000000-0008-0000-0200-0000B9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54" name="Line 106">
          <a:extLst>
            <a:ext uri="{FF2B5EF4-FFF2-40B4-BE49-F238E27FC236}">
              <a16:creationId xmlns:a16="http://schemas.microsoft.com/office/drawing/2014/main" id="{00000000-0008-0000-0200-0000BA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55" name="Line 107">
          <a:extLst>
            <a:ext uri="{FF2B5EF4-FFF2-40B4-BE49-F238E27FC236}">
              <a16:creationId xmlns:a16="http://schemas.microsoft.com/office/drawing/2014/main" id="{00000000-0008-0000-0200-0000BB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56" name="Line 108">
          <a:extLst>
            <a:ext uri="{FF2B5EF4-FFF2-40B4-BE49-F238E27FC236}">
              <a16:creationId xmlns:a16="http://schemas.microsoft.com/office/drawing/2014/main" id="{00000000-0008-0000-0200-0000BC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57" name="Line 109">
          <a:extLst>
            <a:ext uri="{FF2B5EF4-FFF2-40B4-BE49-F238E27FC236}">
              <a16:creationId xmlns:a16="http://schemas.microsoft.com/office/drawing/2014/main" id="{00000000-0008-0000-0200-0000BD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58" name="Line 112">
          <a:extLst>
            <a:ext uri="{FF2B5EF4-FFF2-40B4-BE49-F238E27FC236}">
              <a16:creationId xmlns:a16="http://schemas.microsoft.com/office/drawing/2014/main" id="{00000000-0008-0000-0200-0000BE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59" name="Line 113">
          <a:extLst>
            <a:ext uri="{FF2B5EF4-FFF2-40B4-BE49-F238E27FC236}">
              <a16:creationId xmlns:a16="http://schemas.microsoft.com/office/drawing/2014/main" id="{00000000-0008-0000-0200-0000BF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60" name="Line 114">
          <a:extLst>
            <a:ext uri="{FF2B5EF4-FFF2-40B4-BE49-F238E27FC236}">
              <a16:creationId xmlns:a16="http://schemas.microsoft.com/office/drawing/2014/main" id="{00000000-0008-0000-0200-0000C0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61" name="Line 115">
          <a:extLst>
            <a:ext uri="{FF2B5EF4-FFF2-40B4-BE49-F238E27FC236}">
              <a16:creationId xmlns:a16="http://schemas.microsoft.com/office/drawing/2014/main" id="{00000000-0008-0000-0200-0000C1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62" name="Line 118">
          <a:extLst>
            <a:ext uri="{FF2B5EF4-FFF2-40B4-BE49-F238E27FC236}">
              <a16:creationId xmlns:a16="http://schemas.microsoft.com/office/drawing/2014/main" id="{00000000-0008-0000-0200-0000C2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63" name="Line 119">
          <a:extLst>
            <a:ext uri="{FF2B5EF4-FFF2-40B4-BE49-F238E27FC236}">
              <a16:creationId xmlns:a16="http://schemas.microsoft.com/office/drawing/2014/main" id="{00000000-0008-0000-0200-0000C3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64" name="Line 120">
          <a:extLst>
            <a:ext uri="{FF2B5EF4-FFF2-40B4-BE49-F238E27FC236}">
              <a16:creationId xmlns:a16="http://schemas.microsoft.com/office/drawing/2014/main" id="{00000000-0008-0000-0200-0000C4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65" name="Line 121">
          <a:extLst>
            <a:ext uri="{FF2B5EF4-FFF2-40B4-BE49-F238E27FC236}">
              <a16:creationId xmlns:a16="http://schemas.microsoft.com/office/drawing/2014/main" id="{00000000-0008-0000-0200-0000C5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66" name="Line 124">
          <a:extLst>
            <a:ext uri="{FF2B5EF4-FFF2-40B4-BE49-F238E27FC236}">
              <a16:creationId xmlns:a16="http://schemas.microsoft.com/office/drawing/2014/main" id="{00000000-0008-0000-0200-0000C6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67" name="Line 125">
          <a:extLst>
            <a:ext uri="{FF2B5EF4-FFF2-40B4-BE49-F238E27FC236}">
              <a16:creationId xmlns:a16="http://schemas.microsoft.com/office/drawing/2014/main" id="{00000000-0008-0000-0200-0000C7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68" name="Line 126">
          <a:extLst>
            <a:ext uri="{FF2B5EF4-FFF2-40B4-BE49-F238E27FC236}">
              <a16:creationId xmlns:a16="http://schemas.microsoft.com/office/drawing/2014/main" id="{00000000-0008-0000-0200-0000C8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69" name="Line 127">
          <a:extLst>
            <a:ext uri="{FF2B5EF4-FFF2-40B4-BE49-F238E27FC236}">
              <a16:creationId xmlns:a16="http://schemas.microsoft.com/office/drawing/2014/main" id="{00000000-0008-0000-0200-0000C9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70" name="Line 130">
          <a:extLst>
            <a:ext uri="{FF2B5EF4-FFF2-40B4-BE49-F238E27FC236}">
              <a16:creationId xmlns:a16="http://schemas.microsoft.com/office/drawing/2014/main" id="{00000000-0008-0000-0200-0000CA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71" name="Line 131">
          <a:extLst>
            <a:ext uri="{FF2B5EF4-FFF2-40B4-BE49-F238E27FC236}">
              <a16:creationId xmlns:a16="http://schemas.microsoft.com/office/drawing/2014/main" id="{00000000-0008-0000-0200-0000CB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72" name="Line 132">
          <a:extLst>
            <a:ext uri="{FF2B5EF4-FFF2-40B4-BE49-F238E27FC236}">
              <a16:creationId xmlns:a16="http://schemas.microsoft.com/office/drawing/2014/main" id="{00000000-0008-0000-0200-0000CC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73" name="Line 133">
          <a:extLst>
            <a:ext uri="{FF2B5EF4-FFF2-40B4-BE49-F238E27FC236}">
              <a16:creationId xmlns:a16="http://schemas.microsoft.com/office/drawing/2014/main" id="{00000000-0008-0000-0200-0000CD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74" name="Line 136">
          <a:extLst>
            <a:ext uri="{FF2B5EF4-FFF2-40B4-BE49-F238E27FC236}">
              <a16:creationId xmlns:a16="http://schemas.microsoft.com/office/drawing/2014/main" id="{00000000-0008-0000-0200-0000CE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75" name="Line 137">
          <a:extLst>
            <a:ext uri="{FF2B5EF4-FFF2-40B4-BE49-F238E27FC236}">
              <a16:creationId xmlns:a16="http://schemas.microsoft.com/office/drawing/2014/main" id="{00000000-0008-0000-0200-0000CF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76" name="Line 138">
          <a:extLst>
            <a:ext uri="{FF2B5EF4-FFF2-40B4-BE49-F238E27FC236}">
              <a16:creationId xmlns:a16="http://schemas.microsoft.com/office/drawing/2014/main" id="{00000000-0008-0000-0200-0000D0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77" name="Line 139">
          <a:extLst>
            <a:ext uri="{FF2B5EF4-FFF2-40B4-BE49-F238E27FC236}">
              <a16:creationId xmlns:a16="http://schemas.microsoft.com/office/drawing/2014/main" id="{00000000-0008-0000-0200-0000D1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78" name="Line 142">
          <a:extLst>
            <a:ext uri="{FF2B5EF4-FFF2-40B4-BE49-F238E27FC236}">
              <a16:creationId xmlns:a16="http://schemas.microsoft.com/office/drawing/2014/main" id="{00000000-0008-0000-0200-0000D2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79" name="Line 143">
          <a:extLst>
            <a:ext uri="{FF2B5EF4-FFF2-40B4-BE49-F238E27FC236}">
              <a16:creationId xmlns:a16="http://schemas.microsoft.com/office/drawing/2014/main" id="{00000000-0008-0000-0200-0000D3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80" name="Line 144">
          <a:extLst>
            <a:ext uri="{FF2B5EF4-FFF2-40B4-BE49-F238E27FC236}">
              <a16:creationId xmlns:a16="http://schemas.microsoft.com/office/drawing/2014/main" id="{00000000-0008-0000-0200-0000D4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81" name="Line 145">
          <a:extLst>
            <a:ext uri="{FF2B5EF4-FFF2-40B4-BE49-F238E27FC236}">
              <a16:creationId xmlns:a16="http://schemas.microsoft.com/office/drawing/2014/main" id="{00000000-0008-0000-0200-0000D5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82" name="Line 148">
          <a:extLst>
            <a:ext uri="{FF2B5EF4-FFF2-40B4-BE49-F238E27FC236}">
              <a16:creationId xmlns:a16="http://schemas.microsoft.com/office/drawing/2014/main" id="{00000000-0008-0000-0200-0000D6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83" name="Line 149">
          <a:extLst>
            <a:ext uri="{FF2B5EF4-FFF2-40B4-BE49-F238E27FC236}">
              <a16:creationId xmlns:a16="http://schemas.microsoft.com/office/drawing/2014/main" id="{00000000-0008-0000-0200-0000D7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84" name="Line 150">
          <a:extLst>
            <a:ext uri="{FF2B5EF4-FFF2-40B4-BE49-F238E27FC236}">
              <a16:creationId xmlns:a16="http://schemas.microsoft.com/office/drawing/2014/main" id="{00000000-0008-0000-0200-0000D8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85" name="Line 151">
          <a:extLst>
            <a:ext uri="{FF2B5EF4-FFF2-40B4-BE49-F238E27FC236}">
              <a16:creationId xmlns:a16="http://schemas.microsoft.com/office/drawing/2014/main" id="{00000000-0008-0000-0200-0000D9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86" name="Line 154">
          <a:extLst>
            <a:ext uri="{FF2B5EF4-FFF2-40B4-BE49-F238E27FC236}">
              <a16:creationId xmlns:a16="http://schemas.microsoft.com/office/drawing/2014/main" id="{00000000-0008-0000-0200-0000DA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87" name="Line 155">
          <a:extLst>
            <a:ext uri="{FF2B5EF4-FFF2-40B4-BE49-F238E27FC236}">
              <a16:creationId xmlns:a16="http://schemas.microsoft.com/office/drawing/2014/main" id="{00000000-0008-0000-0200-0000DB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88" name="Line 156">
          <a:extLst>
            <a:ext uri="{FF2B5EF4-FFF2-40B4-BE49-F238E27FC236}">
              <a16:creationId xmlns:a16="http://schemas.microsoft.com/office/drawing/2014/main" id="{00000000-0008-0000-0200-0000DC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89" name="Line 157">
          <a:extLst>
            <a:ext uri="{FF2B5EF4-FFF2-40B4-BE49-F238E27FC236}">
              <a16:creationId xmlns:a16="http://schemas.microsoft.com/office/drawing/2014/main" id="{00000000-0008-0000-0200-0000DD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90" name="Line 160">
          <a:extLst>
            <a:ext uri="{FF2B5EF4-FFF2-40B4-BE49-F238E27FC236}">
              <a16:creationId xmlns:a16="http://schemas.microsoft.com/office/drawing/2014/main" id="{00000000-0008-0000-0200-0000DE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91" name="Line 161">
          <a:extLst>
            <a:ext uri="{FF2B5EF4-FFF2-40B4-BE49-F238E27FC236}">
              <a16:creationId xmlns:a16="http://schemas.microsoft.com/office/drawing/2014/main" id="{00000000-0008-0000-0200-0000DF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92" name="Line 162">
          <a:extLst>
            <a:ext uri="{FF2B5EF4-FFF2-40B4-BE49-F238E27FC236}">
              <a16:creationId xmlns:a16="http://schemas.microsoft.com/office/drawing/2014/main" id="{00000000-0008-0000-0200-0000E0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93" name="Line 163">
          <a:extLst>
            <a:ext uri="{FF2B5EF4-FFF2-40B4-BE49-F238E27FC236}">
              <a16:creationId xmlns:a16="http://schemas.microsoft.com/office/drawing/2014/main" id="{00000000-0008-0000-0200-0000E1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94" name="Line 166">
          <a:extLst>
            <a:ext uri="{FF2B5EF4-FFF2-40B4-BE49-F238E27FC236}">
              <a16:creationId xmlns:a16="http://schemas.microsoft.com/office/drawing/2014/main" id="{00000000-0008-0000-0200-0000E2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95" name="Line 167">
          <a:extLst>
            <a:ext uri="{FF2B5EF4-FFF2-40B4-BE49-F238E27FC236}">
              <a16:creationId xmlns:a16="http://schemas.microsoft.com/office/drawing/2014/main" id="{00000000-0008-0000-0200-0000E3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96" name="Line 168">
          <a:extLst>
            <a:ext uri="{FF2B5EF4-FFF2-40B4-BE49-F238E27FC236}">
              <a16:creationId xmlns:a16="http://schemas.microsoft.com/office/drawing/2014/main" id="{00000000-0008-0000-0200-0000E4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97" name="Line 169">
          <a:extLst>
            <a:ext uri="{FF2B5EF4-FFF2-40B4-BE49-F238E27FC236}">
              <a16:creationId xmlns:a16="http://schemas.microsoft.com/office/drawing/2014/main" id="{00000000-0008-0000-0200-0000E5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998" name="Line 172">
          <a:extLst>
            <a:ext uri="{FF2B5EF4-FFF2-40B4-BE49-F238E27FC236}">
              <a16:creationId xmlns:a16="http://schemas.microsoft.com/office/drawing/2014/main" id="{00000000-0008-0000-0200-0000E6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999" name="Line 173">
          <a:extLst>
            <a:ext uri="{FF2B5EF4-FFF2-40B4-BE49-F238E27FC236}">
              <a16:creationId xmlns:a16="http://schemas.microsoft.com/office/drawing/2014/main" id="{00000000-0008-0000-0200-0000E7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00" name="Line 174">
          <a:extLst>
            <a:ext uri="{FF2B5EF4-FFF2-40B4-BE49-F238E27FC236}">
              <a16:creationId xmlns:a16="http://schemas.microsoft.com/office/drawing/2014/main" id="{00000000-0008-0000-0200-0000E8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01" name="Line 175">
          <a:extLst>
            <a:ext uri="{FF2B5EF4-FFF2-40B4-BE49-F238E27FC236}">
              <a16:creationId xmlns:a16="http://schemas.microsoft.com/office/drawing/2014/main" id="{00000000-0008-0000-0200-0000E9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02" name="Line 178">
          <a:extLst>
            <a:ext uri="{FF2B5EF4-FFF2-40B4-BE49-F238E27FC236}">
              <a16:creationId xmlns:a16="http://schemas.microsoft.com/office/drawing/2014/main" id="{00000000-0008-0000-0200-0000EA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03" name="Line 179">
          <a:extLst>
            <a:ext uri="{FF2B5EF4-FFF2-40B4-BE49-F238E27FC236}">
              <a16:creationId xmlns:a16="http://schemas.microsoft.com/office/drawing/2014/main" id="{00000000-0008-0000-0200-0000EB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04" name="Line 180">
          <a:extLst>
            <a:ext uri="{FF2B5EF4-FFF2-40B4-BE49-F238E27FC236}">
              <a16:creationId xmlns:a16="http://schemas.microsoft.com/office/drawing/2014/main" id="{00000000-0008-0000-0200-0000EC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05" name="Line 181">
          <a:extLst>
            <a:ext uri="{FF2B5EF4-FFF2-40B4-BE49-F238E27FC236}">
              <a16:creationId xmlns:a16="http://schemas.microsoft.com/office/drawing/2014/main" id="{00000000-0008-0000-0200-0000ED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06" name="Line 184">
          <a:extLst>
            <a:ext uri="{FF2B5EF4-FFF2-40B4-BE49-F238E27FC236}">
              <a16:creationId xmlns:a16="http://schemas.microsoft.com/office/drawing/2014/main" id="{00000000-0008-0000-0200-0000EE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07" name="Line 185">
          <a:extLst>
            <a:ext uri="{FF2B5EF4-FFF2-40B4-BE49-F238E27FC236}">
              <a16:creationId xmlns:a16="http://schemas.microsoft.com/office/drawing/2014/main" id="{00000000-0008-0000-0200-0000EF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08" name="Line 186">
          <a:extLst>
            <a:ext uri="{FF2B5EF4-FFF2-40B4-BE49-F238E27FC236}">
              <a16:creationId xmlns:a16="http://schemas.microsoft.com/office/drawing/2014/main" id="{00000000-0008-0000-0200-0000F0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09" name="Line 187">
          <a:extLst>
            <a:ext uri="{FF2B5EF4-FFF2-40B4-BE49-F238E27FC236}">
              <a16:creationId xmlns:a16="http://schemas.microsoft.com/office/drawing/2014/main" id="{00000000-0008-0000-0200-0000F1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10" name="Line 190">
          <a:extLst>
            <a:ext uri="{FF2B5EF4-FFF2-40B4-BE49-F238E27FC236}">
              <a16:creationId xmlns:a16="http://schemas.microsoft.com/office/drawing/2014/main" id="{00000000-0008-0000-0200-0000F2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11" name="Line 191">
          <a:extLst>
            <a:ext uri="{FF2B5EF4-FFF2-40B4-BE49-F238E27FC236}">
              <a16:creationId xmlns:a16="http://schemas.microsoft.com/office/drawing/2014/main" id="{00000000-0008-0000-0200-0000F3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12" name="Line 192">
          <a:extLst>
            <a:ext uri="{FF2B5EF4-FFF2-40B4-BE49-F238E27FC236}">
              <a16:creationId xmlns:a16="http://schemas.microsoft.com/office/drawing/2014/main" id="{00000000-0008-0000-0200-0000F4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13" name="Line 193">
          <a:extLst>
            <a:ext uri="{FF2B5EF4-FFF2-40B4-BE49-F238E27FC236}">
              <a16:creationId xmlns:a16="http://schemas.microsoft.com/office/drawing/2014/main" id="{00000000-0008-0000-0200-0000F5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14" name="Line 196">
          <a:extLst>
            <a:ext uri="{FF2B5EF4-FFF2-40B4-BE49-F238E27FC236}">
              <a16:creationId xmlns:a16="http://schemas.microsoft.com/office/drawing/2014/main" id="{00000000-0008-0000-0200-0000F6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15" name="Line 197">
          <a:extLst>
            <a:ext uri="{FF2B5EF4-FFF2-40B4-BE49-F238E27FC236}">
              <a16:creationId xmlns:a16="http://schemas.microsoft.com/office/drawing/2014/main" id="{00000000-0008-0000-0200-0000F7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16" name="Line 198">
          <a:extLst>
            <a:ext uri="{FF2B5EF4-FFF2-40B4-BE49-F238E27FC236}">
              <a16:creationId xmlns:a16="http://schemas.microsoft.com/office/drawing/2014/main" id="{00000000-0008-0000-0200-0000F8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17" name="Line 199">
          <a:extLst>
            <a:ext uri="{FF2B5EF4-FFF2-40B4-BE49-F238E27FC236}">
              <a16:creationId xmlns:a16="http://schemas.microsoft.com/office/drawing/2014/main" id="{00000000-0008-0000-0200-0000F9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18" name="Line 202">
          <a:extLst>
            <a:ext uri="{FF2B5EF4-FFF2-40B4-BE49-F238E27FC236}">
              <a16:creationId xmlns:a16="http://schemas.microsoft.com/office/drawing/2014/main" id="{00000000-0008-0000-0200-0000FA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19" name="Line 203">
          <a:extLst>
            <a:ext uri="{FF2B5EF4-FFF2-40B4-BE49-F238E27FC236}">
              <a16:creationId xmlns:a16="http://schemas.microsoft.com/office/drawing/2014/main" id="{00000000-0008-0000-0200-0000FB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20" name="Line 204">
          <a:extLst>
            <a:ext uri="{FF2B5EF4-FFF2-40B4-BE49-F238E27FC236}">
              <a16:creationId xmlns:a16="http://schemas.microsoft.com/office/drawing/2014/main" id="{00000000-0008-0000-0200-0000FC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21" name="Line 205">
          <a:extLst>
            <a:ext uri="{FF2B5EF4-FFF2-40B4-BE49-F238E27FC236}">
              <a16:creationId xmlns:a16="http://schemas.microsoft.com/office/drawing/2014/main" id="{00000000-0008-0000-0200-0000FD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22" name="Line 208">
          <a:extLst>
            <a:ext uri="{FF2B5EF4-FFF2-40B4-BE49-F238E27FC236}">
              <a16:creationId xmlns:a16="http://schemas.microsoft.com/office/drawing/2014/main" id="{00000000-0008-0000-0200-0000FE03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23" name="Line 209">
          <a:extLst>
            <a:ext uri="{FF2B5EF4-FFF2-40B4-BE49-F238E27FC236}">
              <a16:creationId xmlns:a16="http://schemas.microsoft.com/office/drawing/2014/main" id="{00000000-0008-0000-0200-0000FF03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24" name="Line 210">
          <a:extLst>
            <a:ext uri="{FF2B5EF4-FFF2-40B4-BE49-F238E27FC236}">
              <a16:creationId xmlns:a16="http://schemas.microsoft.com/office/drawing/2014/main" id="{00000000-0008-0000-0200-000000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25" name="Line 211">
          <a:extLst>
            <a:ext uri="{FF2B5EF4-FFF2-40B4-BE49-F238E27FC236}">
              <a16:creationId xmlns:a16="http://schemas.microsoft.com/office/drawing/2014/main" id="{00000000-0008-0000-0200-000001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26" name="Line 214">
          <a:extLst>
            <a:ext uri="{FF2B5EF4-FFF2-40B4-BE49-F238E27FC236}">
              <a16:creationId xmlns:a16="http://schemas.microsoft.com/office/drawing/2014/main" id="{00000000-0008-0000-0200-000002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27" name="Line 215">
          <a:extLst>
            <a:ext uri="{FF2B5EF4-FFF2-40B4-BE49-F238E27FC236}">
              <a16:creationId xmlns:a16="http://schemas.microsoft.com/office/drawing/2014/main" id="{00000000-0008-0000-0200-000003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28" name="Line 216">
          <a:extLst>
            <a:ext uri="{FF2B5EF4-FFF2-40B4-BE49-F238E27FC236}">
              <a16:creationId xmlns:a16="http://schemas.microsoft.com/office/drawing/2014/main" id="{00000000-0008-0000-0200-000004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29" name="Line 217">
          <a:extLst>
            <a:ext uri="{FF2B5EF4-FFF2-40B4-BE49-F238E27FC236}">
              <a16:creationId xmlns:a16="http://schemas.microsoft.com/office/drawing/2014/main" id="{00000000-0008-0000-0200-000005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30" name="Line 220">
          <a:extLst>
            <a:ext uri="{FF2B5EF4-FFF2-40B4-BE49-F238E27FC236}">
              <a16:creationId xmlns:a16="http://schemas.microsoft.com/office/drawing/2014/main" id="{00000000-0008-0000-0200-000006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31" name="Line 221">
          <a:extLst>
            <a:ext uri="{FF2B5EF4-FFF2-40B4-BE49-F238E27FC236}">
              <a16:creationId xmlns:a16="http://schemas.microsoft.com/office/drawing/2014/main" id="{00000000-0008-0000-0200-000007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32" name="Line 222">
          <a:extLst>
            <a:ext uri="{FF2B5EF4-FFF2-40B4-BE49-F238E27FC236}">
              <a16:creationId xmlns:a16="http://schemas.microsoft.com/office/drawing/2014/main" id="{00000000-0008-0000-0200-000008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33" name="Line 224">
          <a:extLst>
            <a:ext uri="{FF2B5EF4-FFF2-40B4-BE49-F238E27FC236}">
              <a16:creationId xmlns:a16="http://schemas.microsoft.com/office/drawing/2014/main" id="{00000000-0008-0000-0200-000009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34" name="Line 225">
          <a:extLst>
            <a:ext uri="{FF2B5EF4-FFF2-40B4-BE49-F238E27FC236}">
              <a16:creationId xmlns:a16="http://schemas.microsoft.com/office/drawing/2014/main" id="{00000000-0008-0000-0200-00000A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35" name="Line 6">
          <a:extLst>
            <a:ext uri="{FF2B5EF4-FFF2-40B4-BE49-F238E27FC236}">
              <a16:creationId xmlns:a16="http://schemas.microsoft.com/office/drawing/2014/main" id="{00000000-0008-0000-0200-00000B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36" name="Line 7">
          <a:extLst>
            <a:ext uri="{FF2B5EF4-FFF2-40B4-BE49-F238E27FC236}">
              <a16:creationId xmlns:a16="http://schemas.microsoft.com/office/drawing/2014/main" id="{00000000-0008-0000-0200-00000C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37" name="Line 10">
          <a:extLst>
            <a:ext uri="{FF2B5EF4-FFF2-40B4-BE49-F238E27FC236}">
              <a16:creationId xmlns:a16="http://schemas.microsoft.com/office/drawing/2014/main" id="{00000000-0008-0000-0200-00000D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38" name="Line 11">
          <a:extLst>
            <a:ext uri="{FF2B5EF4-FFF2-40B4-BE49-F238E27FC236}">
              <a16:creationId xmlns:a16="http://schemas.microsoft.com/office/drawing/2014/main" id="{00000000-0008-0000-0200-00000E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39" name="Line 12">
          <a:extLst>
            <a:ext uri="{FF2B5EF4-FFF2-40B4-BE49-F238E27FC236}">
              <a16:creationId xmlns:a16="http://schemas.microsoft.com/office/drawing/2014/main" id="{00000000-0008-0000-0200-00000F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40" name="Line 13">
          <a:extLst>
            <a:ext uri="{FF2B5EF4-FFF2-40B4-BE49-F238E27FC236}">
              <a16:creationId xmlns:a16="http://schemas.microsoft.com/office/drawing/2014/main" id="{00000000-0008-0000-0200-000010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41" name="Line 16">
          <a:extLst>
            <a:ext uri="{FF2B5EF4-FFF2-40B4-BE49-F238E27FC236}">
              <a16:creationId xmlns:a16="http://schemas.microsoft.com/office/drawing/2014/main" id="{00000000-0008-0000-0200-000011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42" name="Line 17">
          <a:extLst>
            <a:ext uri="{FF2B5EF4-FFF2-40B4-BE49-F238E27FC236}">
              <a16:creationId xmlns:a16="http://schemas.microsoft.com/office/drawing/2014/main" id="{00000000-0008-0000-0200-000012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43" name="Line 18">
          <a:extLst>
            <a:ext uri="{FF2B5EF4-FFF2-40B4-BE49-F238E27FC236}">
              <a16:creationId xmlns:a16="http://schemas.microsoft.com/office/drawing/2014/main" id="{00000000-0008-0000-0200-000013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44" name="Line 19">
          <a:extLst>
            <a:ext uri="{FF2B5EF4-FFF2-40B4-BE49-F238E27FC236}">
              <a16:creationId xmlns:a16="http://schemas.microsoft.com/office/drawing/2014/main" id="{00000000-0008-0000-0200-000014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45" name="Line 22">
          <a:extLst>
            <a:ext uri="{FF2B5EF4-FFF2-40B4-BE49-F238E27FC236}">
              <a16:creationId xmlns:a16="http://schemas.microsoft.com/office/drawing/2014/main" id="{00000000-0008-0000-0200-000015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46" name="Line 23">
          <a:extLst>
            <a:ext uri="{FF2B5EF4-FFF2-40B4-BE49-F238E27FC236}">
              <a16:creationId xmlns:a16="http://schemas.microsoft.com/office/drawing/2014/main" id="{00000000-0008-0000-0200-000016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47" name="Line 24">
          <a:extLst>
            <a:ext uri="{FF2B5EF4-FFF2-40B4-BE49-F238E27FC236}">
              <a16:creationId xmlns:a16="http://schemas.microsoft.com/office/drawing/2014/main" id="{00000000-0008-0000-0200-000017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48" name="Line 25">
          <a:extLst>
            <a:ext uri="{FF2B5EF4-FFF2-40B4-BE49-F238E27FC236}">
              <a16:creationId xmlns:a16="http://schemas.microsoft.com/office/drawing/2014/main" id="{00000000-0008-0000-0200-000018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49" name="Line 28">
          <a:extLst>
            <a:ext uri="{FF2B5EF4-FFF2-40B4-BE49-F238E27FC236}">
              <a16:creationId xmlns:a16="http://schemas.microsoft.com/office/drawing/2014/main" id="{00000000-0008-0000-0200-000019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50" name="Line 29">
          <a:extLst>
            <a:ext uri="{FF2B5EF4-FFF2-40B4-BE49-F238E27FC236}">
              <a16:creationId xmlns:a16="http://schemas.microsoft.com/office/drawing/2014/main" id="{00000000-0008-0000-0200-00001A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51" name="Line 30">
          <a:extLst>
            <a:ext uri="{FF2B5EF4-FFF2-40B4-BE49-F238E27FC236}">
              <a16:creationId xmlns:a16="http://schemas.microsoft.com/office/drawing/2014/main" id="{00000000-0008-0000-0200-00001B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52" name="Line 31">
          <a:extLst>
            <a:ext uri="{FF2B5EF4-FFF2-40B4-BE49-F238E27FC236}">
              <a16:creationId xmlns:a16="http://schemas.microsoft.com/office/drawing/2014/main" id="{00000000-0008-0000-0200-00001C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53" name="Line 34">
          <a:extLst>
            <a:ext uri="{FF2B5EF4-FFF2-40B4-BE49-F238E27FC236}">
              <a16:creationId xmlns:a16="http://schemas.microsoft.com/office/drawing/2014/main" id="{00000000-0008-0000-0200-00001D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54" name="Line 35">
          <a:extLst>
            <a:ext uri="{FF2B5EF4-FFF2-40B4-BE49-F238E27FC236}">
              <a16:creationId xmlns:a16="http://schemas.microsoft.com/office/drawing/2014/main" id="{00000000-0008-0000-0200-00001E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55" name="Line 36">
          <a:extLst>
            <a:ext uri="{FF2B5EF4-FFF2-40B4-BE49-F238E27FC236}">
              <a16:creationId xmlns:a16="http://schemas.microsoft.com/office/drawing/2014/main" id="{00000000-0008-0000-0200-00001F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56" name="Line 37">
          <a:extLst>
            <a:ext uri="{FF2B5EF4-FFF2-40B4-BE49-F238E27FC236}">
              <a16:creationId xmlns:a16="http://schemas.microsoft.com/office/drawing/2014/main" id="{00000000-0008-0000-0200-000020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57" name="Line 40">
          <a:extLst>
            <a:ext uri="{FF2B5EF4-FFF2-40B4-BE49-F238E27FC236}">
              <a16:creationId xmlns:a16="http://schemas.microsoft.com/office/drawing/2014/main" id="{00000000-0008-0000-0200-000021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58" name="Line 41">
          <a:extLst>
            <a:ext uri="{FF2B5EF4-FFF2-40B4-BE49-F238E27FC236}">
              <a16:creationId xmlns:a16="http://schemas.microsoft.com/office/drawing/2014/main" id="{00000000-0008-0000-0200-000022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59" name="Line 42">
          <a:extLst>
            <a:ext uri="{FF2B5EF4-FFF2-40B4-BE49-F238E27FC236}">
              <a16:creationId xmlns:a16="http://schemas.microsoft.com/office/drawing/2014/main" id="{00000000-0008-0000-0200-000023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60" name="Line 43">
          <a:extLst>
            <a:ext uri="{FF2B5EF4-FFF2-40B4-BE49-F238E27FC236}">
              <a16:creationId xmlns:a16="http://schemas.microsoft.com/office/drawing/2014/main" id="{00000000-0008-0000-0200-000024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61" name="Line 46">
          <a:extLst>
            <a:ext uri="{FF2B5EF4-FFF2-40B4-BE49-F238E27FC236}">
              <a16:creationId xmlns:a16="http://schemas.microsoft.com/office/drawing/2014/main" id="{00000000-0008-0000-0200-000025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62" name="Line 47">
          <a:extLst>
            <a:ext uri="{FF2B5EF4-FFF2-40B4-BE49-F238E27FC236}">
              <a16:creationId xmlns:a16="http://schemas.microsoft.com/office/drawing/2014/main" id="{00000000-0008-0000-0200-000026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63" name="Line 48">
          <a:extLst>
            <a:ext uri="{FF2B5EF4-FFF2-40B4-BE49-F238E27FC236}">
              <a16:creationId xmlns:a16="http://schemas.microsoft.com/office/drawing/2014/main" id="{00000000-0008-0000-0200-000027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64" name="Line 49">
          <a:extLst>
            <a:ext uri="{FF2B5EF4-FFF2-40B4-BE49-F238E27FC236}">
              <a16:creationId xmlns:a16="http://schemas.microsoft.com/office/drawing/2014/main" id="{00000000-0008-0000-0200-000028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65" name="Line 52">
          <a:extLst>
            <a:ext uri="{FF2B5EF4-FFF2-40B4-BE49-F238E27FC236}">
              <a16:creationId xmlns:a16="http://schemas.microsoft.com/office/drawing/2014/main" id="{00000000-0008-0000-0200-000029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66" name="Line 53">
          <a:extLst>
            <a:ext uri="{FF2B5EF4-FFF2-40B4-BE49-F238E27FC236}">
              <a16:creationId xmlns:a16="http://schemas.microsoft.com/office/drawing/2014/main" id="{00000000-0008-0000-0200-00002A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67" name="Line 54">
          <a:extLst>
            <a:ext uri="{FF2B5EF4-FFF2-40B4-BE49-F238E27FC236}">
              <a16:creationId xmlns:a16="http://schemas.microsoft.com/office/drawing/2014/main" id="{00000000-0008-0000-0200-00002B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68" name="Line 55">
          <a:extLst>
            <a:ext uri="{FF2B5EF4-FFF2-40B4-BE49-F238E27FC236}">
              <a16:creationId xmlns:a16="http://schemas.microsoft.com/office/drawing/2014/main" id="{00000000-0008-0000-0200-00002C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69" name="Line 58">
          <a:extLst>
            <a:ext uri="{FF2B5EF4-FFF2-40B4-BE49-F238E27FC236}">
              <a16:creationId xmlns:a16="http://schemas.microsoft.com/office/drawing/2014/main" id="{00000000-0008-0000-0200-00002D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70" name="Line 59">
          <a:extLst>
            <a:ext uri="{FF2B5EF4-FFF2-40B4-BE49-F238E27FC236}">
              <a16:creationId xmlns:a16="http://schemas.microsoft.com/office/drawing/2014/main" id="{00000000-0008-0000-0200-00002E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71" name="Line 60">
          <a:extLst>
            <a:ext uri="{FF2B5EF4-FFF2-40B4-BE49-F238E27FC236}">
              <a16:creationId xmlns:a16="http://schemas.microsoft.com/office/drawing/2014/main" id="{00000000-0008-0000-0200-00002F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72" name="Line 61">
          <a:extLst>
            <a:ext uri="{FF2B5EF4-FFF2-40B4-BE49-F238E27FC236}">
              <a16:creationId xmlns:a16="http://schemas.microsoft.com/office/drawing/2014/main" id="{00000000-0008-0000-0200-000030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73" name="Line 64">
          <a:extLst>
            <a:ext uri="{FF2B5EF4-FFF2-40B4-BE49-F238E27FC236}">
              <a16:creationId xmlns:a16="http://schemas.microsoft.com/office/drawing/2014/main" id="{00000000-0008-0000-0200-000031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74" name="Line 65">
          <a:extLst>
            <a:ext uri="{FF2B5EF4-FFF2-40B4-BE49-F238E27FC236}">
              <a16:creationId xmlns:a16="http://schemas.microsoft.com/office/drawing/2014/main" id="{00000000-0008-0000-0200-000032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75" name="Line 66">
          <a:extLst>
            <a:ext uri="{FF2B5EF4-FFF2-40B4-BE49-F238E27FC236}">
              <a16:creationId xmlns:a16="http://schemas.microsoft.com/office/drawing/2014/main" id="{00000000-0008-0000-0200-000033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76" name="Line 67">
          <a:extLst>
            <a:ext uri="{FF2B5EF4-FFF2-40B4-BE49-F238E27FC236}">
              <a16:creationId xmlns:a16="http://schemas.microsoft.com/office/drawing/2014/main" id="{00000000-0008-0000-0200-000034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77" name="Line 70">
          <a:extLst>
            <a:ext uri="{FF2B5EF4-FFF2-40B4-BE49-F238E27FC236}">
              <a16:creationId xmlns:a16="http://schemas.microsoft.com/office/drawing/2014/main" id="{00000000-0008-0000-0200-000035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78" name="Line 71">
          <a:extLst>
            <a:ext uri="{FF2B5EF4-FFF2-40B4-BE49-F238E27FC236}">
              <a16:creationId xmlns:a16="http://schemas.microsoft.com/office/drawing/2014/main" id="{00000000-0008-0000-0200-000036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79" name="Line 72">
          <a:extLst>
            <a:ext uri="{FF2B5EF4-FFF2-40B4-BE49-F238E27FC236}">
              <a16:creationId xmlns:a16="http://schemas.microsoft.com/office/drawing/2014/main" id="{00000000-0008-0000-0200-000037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80" name="Line 73">
          <a:extLst>
            <a:ext uri="{FF2B5EF4-FFF2-40B4-BE49-F238E27FC236}">
              <a16:creationId xmlns:a16="http://schemas.microsoft.com/office/drawing/2014/main" id="{00000000-0008-0000-0200-000038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81" name="Line 76">
          <a:extLst>
            <a:ext uri="{FF2B5EF4-FFF2-40B4-BE49-F238E27FC236}">
              <a16:creationId xmlns:a16="http://schemas.microsoft.com/office/drawing/2014/main" id="{00000000-0008-0000-0200-000039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82" name="Line 77">
          <a:extLst>
            <a:ext uri="{FF2B5EF4-FFF2-40B4-BE49-F238E27FC236}">
              <a16:creationId xmlns:a16="http://schemas.microsoft.com/office/drawing/2014/main" id="{00000000-0008-0000-0200-00003A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83" name="Line 78">
          <a:extLst>
            <a:ext uri="{FF2B5EF4-FFF2-40B4-BE49-F238E27FC236}">
              <a16:creationId xmlns:a16="http://schemas.microsoft.com/office/drawing/2014/main" id="{00000000-0008-0000-0200-00003B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84" name="Line 79">
          <a:extLst>
            <a:ext uri="{FF2B5EF4-FFF2-40B4-BE49-F238E27FC236}">
              <a16:creationId xmlns:a16="http://schemas.microsoft.com/office/drawing/2014/main" id="{00000000-0008-0000-0200-00003C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85" name="Line 82">
          <a:extLst>
            <a:ext uri="{FF2B5EF4-FFF2-40B4-BE49-F238E27FC236}">
              <a16:creationId xmlns:a16="http://schemas.microsoft.com/office/drawing/2014/main" id="{00000000-0008-0000-0200-00003D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86" name="Line 83">
          <a:extLst>
            <a:ext uri="{FF2B5EF4-FFF2-40B4-BE49-F238E27FC236}">
              <a16:creationId xmlns:a16="http://schemas.microsoft.com/office/drawing/2014/main" id="{00000000-0008-0000-0200-00003E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87" name="Line 84">
          <a:extLst>
            <a:ext uri="{FF2B5EF4-FFF2-40B4-BE49-F238E27FC236}">
              <a16:creationId xmlns:a16="http://schemas.microsoft.com/office/drawing/2014/main" id="{00000000-0008-0000-0200-00003F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88" name="Line 85">
          <a:extLst>
            <a:ext uri="{FF2B5EF4-FFF2-40B4-BE49-F238E27FC236}">
              <a16:creationId xmlns:a16="http://schemas.microsoft.com/office/drawing/2014/main" id="{00000000-0008-0000-0200-000040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89" name="Line 88">
          <a:extLst>
            <a:ext uri="{FF2B5EF4-FFF2-40B4-BE49-F238E27FC236}">
              <a16:creationId xmlns:a16="http://schemas.microsoft.com/office/drawing/2014/main" id="{00000000-0008-0000-0200-000041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90" name="Line 89">
          <a:extLst>
            <a:ext uri="{FF2B5EF4-FFF2-40B4-BE49-F238E27FC236}">
              <a16:creationId xmlns:a16="http://schemas.microsoft.com/office/drawing/2014/main" id="{00000000-0008-0000-0200-000042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91" name="Line 90">
          <a:extLst>
            <a:ext uri="{FF2B5EF4-FFF2-40B4-BE49-F238E27FC236}">
              <a16:creationId xmlns:a16="http://schemas.microsoft.com/office/drawing/2014/main" id="{00000000-0008-0000-0200-000043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92" name="Line 91">
          <a:extLst>
            <a:ext uri="{FF2B5EF4-FFF2-40B4-BE49-F238E27FC236}">
              <a16:creationId xmlns:a16="http://schemas.microsoft.com/office/drawing/2014/main" id="{00000000-0008-0000-0200-000044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93" name="Line 94">
          <a:extLst>
            <a:ext uri="{FF2B5EF4-FFF2-40B4-BE49-F238E27FC236}">
              <a16:creationId xmlns:a16="http://schemas.microsoft.com/office/drawing/2014/main" id="{00000000-0008-0000-0200-000045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94" name="Line 95">
          <a:extLst>
            <a:ext uri="{FF2B5EF4-FFF2-40B4-BE49-F238E27FC236}">
              <a16:creationId xmlns:a16="http://schemas.microsoft.com/office/drawing/2014/main" id="{00000000-0008-0000-0200-000046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95" name="Line 96">
          <a:extLst>
            <a:ext uri="{FF2B5EF4-FFF2-40B4-BE49-F238E27FC236}">
              <a16:creationId xmlns:a16="http://schemas.microsoft.com/office/drawing/2014/main" id="{00000000-0008-0000-0200-000047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96" name="Line 97">
          <a:extLst>
            <a:ext uri="{FF2B5EF4-FFF2-40B4-BE49-F238E27FC236}">
              <a16:creationId xmlns:a16="http://schemas.microsoft.com/office/drawing/2014/main" id="{00000000-0008-0000-0200-000048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97" name="Line 100">
          <a:extLst>
            <a:ext uri="{FF2B5EF4-FFF2-40B4-BE49-F238E27FC236}">
              <a16:creationId xmlns:a16="http://schemas.microsoft.com/office/drawing/2014/main" id="{00000000-0008-0000-0200-000049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098" name="Line 101">
          <a:extLst>
            <a:ext uri="{FF2B5EF4-FFF2-40B4-BE49-F238E27FC236}">
              <a16:creationId xmlns:a16="http://schemas.microsoft.com/office/drawing/2014/main" id="{00000000-0008-0000-0200-00004A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099" name="Line 102">
          <a:extLst>
            <a:ext uri="{FF2B5EF4-FFF2-40B4-BE49-F238E27FC236}">
              <a16:creationId xmlns:a16="http://schemas.microsoft.com/office/drawing/2014/main" id="{00000000-0008-0000-0200-00004B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00" name="Line 103">
          <a:extLst>
            <a:ext uri="{FF2B5EF4-FFF2-40B4-BE49-F238E27FC236}">
              <a16:creationId xmlns:a16="http://schemas.microsoft.com/office/drawing/2014/main" id="{00000000-0008-0000-0200-00004C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01" name="Line 106">
          <a:extLst>
            <a:ext uri="{FF2B5EF4-FFF2-40B4-BE49-F238E27FC236}">
              <a16:creationId xmlns:a16="http://schemas.microsoft.com/office/drawing/2014/main" id="{00000000-0008-0000-0200-00004D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02" name="Line 107">
          <a:extLst>
            <a:ext uri="{FF2B5EF4-FFF2-40B4-BE49-F238E27FC236}">
              <a16:creationId xmlns:a16="http://schemas.microsoft.com/office/drawing/2014/main" id="{00000000-0008-0000-0200-00004E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03" name="Line 108">
          <a:extLst>
            <a:ext uri="{FF2B5EF4-FFF2-40B4-BE49-F238E27FC236}">
              <a16:creationId xmlns:a16="http://schemas.microsoft.com/office/drawing/2014/main" id="{00000000-0008-0000-0200-00004F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04" name="Line 109">
          <a:extLst>
            <a:ext uri="{FF2B5EF4-FFF2-40B4-BE49-F238E27FC236}">
              <a16:creationId xmlns:a16="http://schemas.microsoft.com/office/drawing/2014/main" id="{00000000-0008-0000-0200-000050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05" name="Line 112">
          <a:extLst>
            <a:ext uri="{FF2B5EF4-FFF2-40B4-BE49-F238E27FC236}">
              <a16:creationId xmlns:a16="http://schemas.microsoft.com/office/drawing/2014/main" id="{00000000-0008-0000-0200-000051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06" name="Line 113">
          <a:extLst>
            <a:ext uri="{FF2B5EF4-FFF2-40B4-BE49-F238E27FC236}">
              <a16:creationId xmlns:a16="http://schemas.microsoft.com/office/drawing/2014/main" id="{00000000-0008-0000-0200-000052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07" name="Line 114">
          <a:extLst>
            <a:ext uri="{FF2B5EF4-FFF2-40B4-BE49-F238E27FC236}">
              <a16:creationId xmlns:a16="http://schemas.microsoft.com/office/drawing/2014/main" id="{00000000-0008-0000-0200-000053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08" name="Line 115">
          <a:extLst>
            <a:ext uri="{FF2B5EF4-FFF2-40B4-BE49-F238E27FC236}">
              <a16:creationId xmlns:a16="http://schemas.microsoft.com/office/drawing/2014/main" id="{00000000-0008-0000-0200-000054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09" name="Line 118">
          <a:extLst>
            <a:ext uri="{FF2B5EF4-FFF2-40B4-BE49-F238E27FC236}">
              <a16:creationId xmlns:a16="http://schemas.microsoft.com/office/drawing/2014/main" id="{00000000-0008-0000-0200-000055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10" name="Line 119">
          <a:extLst>
            <a:ext uri="{FF2B5EF4-FFF2-40B4-BE49-F238E27FC236}">
              <a16:creationId xmlns:a16="http://schemas.microsoft.com/office/drawing/2014/main" id="{00000000-0008-0000-0200-000056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11" name="Line 120">
          <a:extLst>
            <a:ext uri="{FF2B5EF4-FFF2-40B4-BE49-F238E27FC236}">
              <a16:creationId xmlns:a16="http://schemas.microsoft.com/office/drawing/2014/main" id="{00000000-0008-0000-0200-000057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12" name="Line 121">
          <a:extLst>
            <a:ext uri="{FF2B5EF4-FFF2-40B4-BE49-F238E27FC236}">
              <a16:creationId xmlns:a16="http://schemas.microsoft.com/office/drawing/2014/main" id="{00000000-0008-0000-0200-000058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13" name="Line 124">
          <a:extLst>
            <a:ext uri="{FF2B5EF4-FFF2-40B4-BE49-F238E27FC236}">
              <a16:creationId xmlns:a16="http://schemas.microsoft.com/office/drawing/2014/main" id="{00000000-0008-0000-0200-000059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14" name="Line 125">
          <a:extLst>
            <a:ext uri="{FF2B5EF4-FFF2-40B4-BE49-F238E27FC236}">
              <a16:creationId xmlns:a16="http://schemas.microsoft.com/office/drawing/2014/main" id="{00000000-0008-0000-0200-00005A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15" name="Line 126">
          <a:extLst>
            <a:ext uri="{FF2B5EF4-FFF2-40B4-BE49-F238E27FC236}">
              <a16:creationId xmlns:a16="http://schemas.microsoft.com/office/drawing/2014/main" id="{00000000-0008-0000-0200-00005B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16" name="Line 127">
          <a:extLst>
            <a:ext uri="{FF2B5EF4-FFF2-40B4-BE49-F238E27FC236}">
              <a16:creationId xmlns:a16="http://schemas.microsoft.com/office/drawing/2014/main" id="{00000000-0008-0000-0200-00005C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17" name="Line 130">
          <a:extLst>
            <a:ext uri="{FF2B5EF4-FFF2-40B4-BE49-F238E27FC236}">
              <a16:creationId xmlns:a16="http://schemas.microsoft.com/office/drawing/2014/main" id="{00000000-0008-0000-0200-00005D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18" name="Line 131">
          <a:extLst>
            <a:ext uri="{FF2B5EF4-FFF2-40B4-BE49-F238E27FC236}">
              <a16:creationId xmlns:a16="http://schemas.microsoft.com/office/drawing/2014/main" id="{00000000-0008-0000-0200-00005E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19" name="Line 132">
          <a:extLst>
            <a:ext uri="{FF2B5EF4-FFF2-40B4-BE49-F238E27FC236}">
              <a16:creationId xmlns:a16="http://schemas.microsoft.com/office/drawing/2014/main" id="{00000000-0008-0000-0200-00005F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20" name="Line 133">
          <a:extLst>
            <a:ext uri="{FF2B5EF4-FFF2-40B4-BE49-F238E27FC236}">
              <a16:creationId xmlns:a16="http://schemas.microsoft.com/office/drawing/2014/main" id="{00000000-0008-0000-0200-000060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21" name="Line 136">
          <a:extLst>
            <a:ext uri="{FF2B5EF4-FFF2-40B4-BE49-F238E27FC236}">
              <a16:creationId xmlns:a16="http://schemas.microsoft.com/office/drawing/2014/main" id="{00000000-0008-0000-0200-000061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22" name="Line 137">
          <a:extLst>
            <a:ext uri="{FF2B5EF4-FFF2-40B4-BE49-F238E27FC236}">
              <a16:creationId xmlns:a16="http://schemas.microsoft.com/office/drawing/2014/main" id="{00000000-0008-0000-0200-000062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23" name="Line 138">
          <a:extLst>
            <a:ext uri="{FF2B5EF4-FFF2-40B4-BE49-F238E27FC236}">
              <a16:creationId xmlns:a16="http://schemas.microsoft.com/office/drawing/2014/main" id="{00000000-0008-0000-0200-000063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24" name="Line 139">
          <a:extLst>
            <a:ext uri="{FF2B5EF4-FFF2-40B4-BE49-F238E27FC236}">
              <a16:creationId xmlns:a16="http://schemas.microsoft.com/office/drawing/2014/main" id="{00000000-0008-0000-0200-000064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25" name="Line 142">
          <a:extLst>
            <a:ext uri="{FF2B5EF4-FFF2-40B4-BE49-F238E27FC236}">
              <a16:creationId xmlns:a16="http://schemas.microsoft.com/office/drawing/2014/main" id="{00000000-0008-0000-0200-000065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26" name="Line 143">
          <a:extLst>
            <a:ext uri="{FF2B5EF4-FFF2-40B4-BE49-F238E27FC236}">
              <a16:creationId xmlns:a16="http://schemas.microsoft.com/office/drawing/2014/main" id="{00000000-0008-0000-0200-000066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27" name="Line 144">
          <a:extLst>
            <a:ext uri="{FF2B5EF4-FFF2-40B4-BE49-F238E27FC236}">
              <a16:creationId xmlns:a16="http://schemas.microsoft.com/office/drawing/2014/main" id="{00000000-0008-0000-0200-000067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28" name="Line 145">
          <a:extLst>
            <a:ext uri="{FF2B5EF4-FFF2-40B4-BE49-F238E27FC236}">
              <a16:creationId xmlns:a16="http://schemas.microsoft.com/office/drawing/2014/main" id="{00000000-0008-0000-0200-000068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29" name="Line 148">
          <a:extLst>
            <a:ext uri="{FF2B5EF4-FFF2-40B4-BE49-F238E27FC236}">
              <a16:creationId xmlns:a16="http://schemas.microsoft.com/office/drawing/2014/main" id="{00000000-0008-0000-0200-000069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30" name="Line 149">
          <a:extLst>
            <a:ext uri="{FF2B5EF4-FFF2-40B4-BE49-F238E27FC236}">
              <a16:creationId xmlns:a16="http://schemas.microsoft.com/office/drawing/2014/main" id="{00000000-0008-0000-0200-00006A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31" name="Line 150">
          <a:extLst>
            <a:ext uri="{FF2B5EF4-FFF2-40B4-BE49-F238E27FC236}">
              <a16:creationId xmlns:a16="http://schemas.microsoft.com/office/drawing/2014/main" id="{00000000-0008-0000-0200-00006B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32" name="Line 151">
          <a:extLst>
            <a:ext uri="{FF2B5EF4-FFF2-40B4-BE49-F238E27FC236}">
              <a16:creationId xmlns:a16="http://schemas.microsoft.com/office/drawing/2014/main" id="{00000000-0008-0000-0200-00006C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33" name="Line 154">
          <a:extLst>
            <a:ext uri="{FF2B5EF4-FFF2-40B4-BE49-F238E27FC236}">
              <a16:creationId xmlns:a16="http://schemas.microsoft.com/office/drawing/2014/main" id="{00000000-0008-0000-0200-00006D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34" name="Line 155">
          <a:extLst>
            <a:ext uri="{FF2B5EF4-FFF2-40B4-BE49-F238E27FC236}">
              <a16:creationId xmlns:a16="http://schemas.microsoft.com/office/drawing/2014/main" id="{00000000-0008-0000-0200-00006E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35" name="Line 156">
          <a:extLst>
            <a:ext uri="{FF2B5EF4-FFF2-40B4-BE49-F238E27FC236}">
              <a16:creationId xmlns:a16="http://schemas.microsoft.com/office/drawing/2014/main" id="{00000000-0008-0000-0200-00006F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36" name="Line 157">
          <a:extLst>
            <a:ext uri="{FF2B5EF4-FFF2-40B4-BE49-F238E27FC236}">
              <a16:creationId xmlns:a16="http://schemas.microsoft.com/office/drawing/2014/main" id="{00000000-0008-0000-0200-000070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37" name="Line 160">
          <a:extLst>
            <a:ext uri="{FF2B5EF4-FFF2-40B4-BE49-F238E27FC236}">
              <a16:creationId xmlns:a16="http://schemas.microsoft.com/office/drawing/2014/main" id="{00000000-0008-0000-0200-000071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38" name="Line 161">
          <a:extLst>
            <a:ext uri="{FF2B5EF4-FFF2-40B4-BE49-F238E27FC236}">
              <a16:creationId xmlns:a16="http://schemas.microsoft.com/office/drawing/2014/main" id="{00000000-0008-0000-0200-000072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39" name="Line 162">
          <a:extLst>
            <a:ext uri="{FF2B5EF4-FFF2-40B4-BE49-F238E27FC236}">
              <a16:creationId xmlns:a16="http://schemas.microsoft.com/office/drawing/2014/main" id="{00000000-0008-0000-0200-000073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40" name="Line 163">
          <a:extLst>
            <a:ext uri="{FF2B5EF4-FFF2-40B4-BE49-F238E27FC236}">
              <a16:creationId xmlns:a16="http://schemas.microsoft.com/office/drawing/2014/main" id="{00000000-0008-0000-0200-000074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41" name="Line 166">
          <a:extLst>
            <a:ext uri="{FF2B5EF4-FFF2-40B4-BE49-F238E27FC236}">
              <a16:creationId xmlns:a16="http://schemas.microsoft.com/office/drawing/2014/main" id="{00000000-0008-0000-0200-000075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42" name="Line 167">
          <a:extLst>
            <a:ext uri="{FF2B5EF4-FFF2-40B4-BE49-F238E27FC236}">
              <a16:creationId xmlns:a16="http://schemas.microsoft.com/office/drawing/2014/main" id="{00000000-0008-0000-0200-000076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43" name="Line 168">
          <a:extLst>
            <a:ext uri="{FF2B5EF4-FFF2-40B4-BE49-F238E27FC236}">
              <a16:creationId xmlns:a16="http://schemas.microsoft.com/office/drawing/2014/main" id="{00000000-0008-0000-0200-000077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44" name="Line 169">
          <a:extLst>
            <a:ext uri="{FF2B5EF4-FFF2-40B4-BE49-F238E27FC236}">
              <a16:creationId xmlns:a16="http://schemas.microsoft.com/office/drawing/2014/main" id="{00000000-0008-0000-0200-000078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45" name="Line 172">
          <a:extLst>
            <a:ext uri="{FF2B5EF4-FFF2-40B4-BE49-F238E27FC236}">
              <a16:creationId xmlns:a16="http://schemas.microsoft.com/office/drawing/2014/main" id="{00000000-0008-0000-0200-000079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46" name="Line 173">
          <a:extLst>
            <a:ext uri="{FF2B5EF4-FFF2-40B4-BE49-F238E27FC236}">
              <a16:creationId xmlns:a16="http://schemas.microsoft.com/office/drawing/2014/main" id="{00000000-0008-0000-0200-00007A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47" name="Line 174">
          <a:extLst>
            <a:ext uri="{FF2B5EF4-FFF2-40B4-BE49-F238E27FC236}">
              <a16:creationId xmlns:a16="http://schemas.microsoft.com/office/drawing/2014/main" id="{00000000-0008-0000-0200-00007B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48" name="Line 175">
          <a:extLst>
            <a:ext uri="{FF2B5EF4-FFF2-40B4-BE49-F238E27FC236}">
              <a16:creationId xmlns:a16="http://schemas.microsoft.com/office/drawing/2014/main" id="{00000000-0008-0000-0200-00007C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49" name="Line 178">
          <a:extLst>
            <a:ext uri="{FF2B5EF4-FFF2-40B4-BE49-F238E27FC236}">
              <a16:creationId xmlns:a16="http://schemas.microsoft.com/office/drawing/2014/main" id="{00000000-0008-0000-0200-00007D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50" name="Line 179">
          <a:extLst>
            <a:ext uri="{FF2B5EF4-FFF2-40B4-BE49-F238E27FC236}">
              <a16:creationId xmlns:a16="http://schemas.microsoft.com/office/drawing/2014/main" id="{00000000-0008-0000-0200-00007E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51" name="Line 180">
          <a:extLst>
            <a:ext uri="{FF2B5EF4-FFF2-40B4-BE49-F238E27FC236}">
              <a16:creationId xmlns:a16="http://schemas.microsoft.com/office/drawing/2014/main" id="{00000000-0008-0000-0200-00007F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52" name="Line 181">
          <a:extLst>
            <a:ext uri="{FF2B5EF4-FFF2-40B4-BE49-F238E27FC236}">
              <a16:creationId xmlns:a16="http://schemas.microsoft.com/office/drawing/2014/main" id="{00000000-0008-0000-0200-000080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53" name="Line 184">
          <a:extLst>
            <a:ext uri="{FF2B5EF4-FFF2-40B4-BE49-F238E27FC236}">
              <a16:creationId xmlns:a16="http://schemas.microsoft.com/office/drawing/2014/main" id="{00000000-0008-0000-0200-000081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54" name="Line 185">
          <a:extLst>
            <a:ext uri="{FF2B5EF4-FFF2-40B4-BE49-F238E27FC236}">
              <a16:creationId xmlns:a16="http://schemas.microsoft.com/office/drawing/2014/main" id="{00000000-0008-0000-0200-000082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55" name="Line 186">
          <a:extLst>
            <a:ext uri="{FF2B5EF4-FFF2-40B4-BE49-F238E27FC236}">
              <a16:creationId xmlns:a16="http://schemas.microsoft.com/office/drawing/2014/main" id="{00000000-0008-0000-0200-000083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56" name="Line 187">
          <a:extLst>
            <a:ext uri="{FF2B5EF4-FFF2-40B4-BE49-F238E27FC236}">
              <a16:creationId xmlns:a16="http://schemas.microsoft.com/office/drawing/2014/main" id="{00000000-0008-0000-0200-000084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57" name="Line 190">
          <a:extLst>
            <a:ext uri="{FF2B5EF4-FFF2-40B4-BE49-F238E27FC236}">
              <a16:creationId xmlns:a16="http://schemas.microsoft.com/office/drawing/2014/main" id="{00000000-0008-0000-0200-000085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58" name="Line 191">
          <a:extLst>
            <a:ext uri="{FF2B5EF4-FFF2-40B4-BE49-F238E27FC236}">
              <a16:creationId xmlns:a16="http://schemas.microsoft.com/office/drawing/2014/main" id="{00000000-0008-0000-0200-000086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59" name="Line 192">
          <a:extLst>
            <a:ext uri="{FF2B5EF4-FFF2-40B4-BE49-F238E27FC236}">
              <a16:creationId xmlns:a16="http://schemas.microsoft.com/office/drawing/2014/main" id="{00000000-0008-0000-0200-000087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60" name="Line 193">
          <a:extLst>
            <a:ext uri="{FF2B5EF4-FFF2-40B4-BE49-F238E27FC236}">
              <a16:creationId xmlns:a16="http://schemas.microsoft.com/office/drawing/2014/main" id="{00000000-0008-0000-0200-000088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61" name="Line 196">
          <a:extLst>
            <a:ext uri="{FF2B5EF4-FFF2-40B4-BE49-F238E27FC236}">
              <a16:creationId xmlns:a16="http://schemas.microsoft.com/office/drawing/2014/main" id="{00000000-0008-0000-0200-000089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62" name="Line 197">
          <a:extLst>
            <a:ext uri="{FF2B5EF4-FFF2-40B4-BE49-F238E27FC236}">
              <a16:creationId xmlns:a16="http://schemas.microsoft.com/office/drawing/2014/main" id="{00000000-0008-0000-0200-00008A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63" name="Line 198">
          <a:extLst>
            <a:ext uri="{FF2B5EF4-FFF2-40B4-BE49-F238E27FC236}">
              <a16:creationId xmlns:a16="http://schemas.microsoft.com/office/drawing/2014/main" id="{00000000-0008-0000-0200-00008B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64" name="Line 199">
          <a:extLst>
            <a:ext uri="{FF2B5EF4-FFF2-40B4-BE49-F238E27FC236}">
              <a16:creationId xmlns:a16="http://schemas.microsoft.com/office/drawing/2014/main" id="{00000000-0008-0000-0200-00008C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65" name="Line 202">
          <a:extLst>
            <a:ext uri="{FF2B5EF4-FFF2-40B4-BE49-F238E27FC236}">
              <a16:creationId xmlns:a16="http://schemas.microsoft.com/office/drawing/2014/main" id="{00000000-0008-0000-0200-00008D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66" name="Line 203">
          <a:extLst>
            <a:ext uri="{FF2B5EF4-FFF2-40B4-BE49-F238E27FC236}">
              <a16:creationId xmlns:a16="http://schemas.microsoft.com/office/drawing/2014/main" id="{00000000-0008-0000-0200-00008E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67" name="Line 204">
          <a:extLst>
            <a:ext uri="{FF2B5EF4-FFF2-40B4-BE49-F238E27FC236}">
              <a16:creationId xmlns:a16="http://schemas.microsoft.com/office/drawing/2014/main" id="{00000000-0008-0000-0200-00008F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68" name="Line 205">
          <a:extLst>
            <a:ext uri="{FF2B5EF4-FFF2-40B4-BE49-F238E27FC236}">
              <a16:creationId xmlns:a16="http://schemas.microsoft.com/office/drawing/2014/main" id="{00000000-0008-0000-0200-000090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69" name="Line 208">
          <a:extLst>
            <a:ext uri="{FF2B5EF4-FFF2-40B4-BE49-F238E27FC236}">
              <a16:creationId xmlns:a16="http://schemas.microsoft.com/office/drawing/2014/main" id="{00000000-0008-0000-0200-000091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70" name="Line 209">
          <a:extLst>
            <a:ext uri="{FF2B5EF4-FFF2-40B4-BE49-F238E27FC236}">
              <a16:creationId xmlns:a16="http://schemas.microsoft.com/office/drawing/2014/main" id="{00000000-0008-0000-0200-000092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71" name="Line 210">
          <a:extLst>
            <a:ext uri="{FF2B5EF4-FFF2-40B4-BE49-F238E27FC236}">
              <a16:creationId xmlns:a16="http://schemas.microsoft.com/office/drawing/2014/main" id="{00000000-0008-0000-0200-000093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72" name="Line 211">
          <a:extLst>
            <a:ext uri="{FF2B5EF4-FFF2-40B4-BE49-F238E27FC236}">
              <a16:creationId xmlns:a16="http://schemas.microsoft.com/office/drawing/2014/main" id="{00000000-0008-0000-0200-000094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73" name="Line 214">
          <a:extLst>
            <a:ext uri="{FF2B5EF4-FFF2-40B4-BE49-F238E27FC236}">
              <a16:creationId xmlns:a16="http://schemas.microsoft.com/office/drawing/2014/main" id="{00000000-0008-0000-0200-000095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74" name="Line 215">
          <a:extLst>
            <a:ext uri="{FF2B5EF4-FFF2-40B4-BE49-F238E27FC236}">
              <a16:creationId xmlns:a16="http://schemas.microsoft.com/office/drawing/2014/main" id="{00000000-0008-0000-0200-000096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75" name="Line 216">
          <a:extLst>
            <a:ext uri="{FF2B5EF4-FFF2-40B4-BE49-F238E27FC236}">
              <a16:creationId xmlns:a16="http://schemas.microsoft.com/office/drawing/2014/main" id="{00000000-0008-0000-0200-000097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76" name="Line 217">
          <a:extLst>
            <a:ext uri="{FF2B5EF4-FFF2-40B4-BE49-F238E27FC236}">
              <a16:creationId xmlns:a16="http://schemas.microsoft.com/office/drawing/2014/main" id="{00000000-0008-0000-0200-000098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77" name="Line 220">
          <a:extLst>
            <a:ext uri="{FF2B5EF4-FFF2-40B4-BE49-F238E27FC236}">
              <a16:creationId xmlns:a16="http://schemas.microsoft.com/office/drawing/2014/main" id="{00000000-0008-0000-0200-000099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78" name="Line 221">
          <a:extLst>
            <a:ext uri="{FF2B5EF4-FFF2-40B4-BE49-F238E27FC236}">
              <a16:creationId xmlns:a16="http://schemas.microsoft.com/office/drawing/2014/main" id="{00000000-0008-0000-0200-00009A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79" name="Line 222">
          <a:extLst>
            <a:ext uri="{FF2B5EF4-FFF2-40B4-BE49-F238E27FC236}">
              <a16:creationId xmlns:a16="http://schemas.microsoft.com/office/drawing/2014/main" id="{00000000-0008-0000-0200-00009B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1</xdr:col>
      <xdr:colOff>752475</xdr:colOff>
      <xdr:row>132</xdr:row>
      <xdr:rowOff>0</xdr:rowOff>
    </xdr:from>
    <xdr:to>
      <xdr:col>1</xdr:col>
      <xdr:colOff>752475</xdr:colOff>
      <xdr:row>132</xdr:row>
      <xdr:rowOff>0</xdr:rowOff>
    </xdr:to>
    <xdr:sp macro="" textlink="">
      <xdr:nvSpPr>
        <xdr:cNvPr id="1180" name="Line 224">
          <a:extLst>
            <a:ext uri="{FF2B5EF4-FFF2-40B4-BE49-F238E27FC236}">
              <a16:creationId xmlns:a16="http://schemas.microsoft.com/office/drawing/2014/main" id="{00000000-0008-0000-0200-00009C040000}"/>
            </a:ext>
          </a:extLst>
        </xdr:cNvPr>
        <xdr:cNvSpPr>
          <a:spLocks noChangeShapeType="1"/>
        </xdr:cNvSpPr>
      </xdr:nvSpPr>
      <xdr:spPr bwMode="auto">
        <a:xfrm>
          <a:off x="3552825" y="10810875"/>
          <a:ext cx="0" cy="0"/>
        </a:xfrm>
        <a:prstGeom prst="line">
          <a:avLst/>
        </a:prstGeom>
        <a:noFill/>
        <a:ln w="9525">
          <a:solidFill>
            <a:srgbClr val="000000"/>
          </a:solidFill>
          <a:round/>
          <a:headEnd/>
          <a:tailEnd/>
        </a:ln>
      </xdr:spPr>
    </xdr:sp>
    <xdr:clientData/>
  </xdr:twoCellAnchor>
  <xdr:twoCellAnchor>
    <xdr:from>
      <xdr:col>3</xdr:col>
      <xdr:colOff>828675</xdr:colOff>
      <xdr:row>132</xdr:row>
      <xdr:rowOff>0</xdr:rowOff>
    </xdr:from>
    <xdr:to>
      <xdr:col>3</xdr:col>
      <xdr:colOff>828675</xdr:colOff>
      <xdr:row>132</xdr:row>
      <xdr:rowOff>0</xdr:rowOff>
    </xdr:to>
    <xdr:sp macro="" textlink="">
      <xdr:nvSpPr>
        <xdr:cNvPr id="1181" name="Line 225">
          <a:extLst>
            <a:ext uri="{FF2B5EF4-FFF2-40B4-BE49-F238E27FC236}">
              <a16:creationId xmlns:a16="http://schemas.microsoft.com/office/drawing/2014/main" id="{00000000-0008-0000-0200-00009D040000}"/>
            </a:ext>
          </a:extLst>
        </xdr:cNvPr>
        <xdr:cNvSpPr>
          <a:spLocks noChangeShapeType="1"/>
        </xdr:cNvSpPr>
      </xdr:nvSpPr>
      <xdr:spPr bwMode="auto">
        <a:xfrm>
          <a:off x="5619750" y="10810875"/>
          <a:ext cx="0" cy="0"/>
        </a:xfrm>
        <a:prstGeom prst="line">
          <a:avLst/>
        </a:prstGeom>
        <a:no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73"/>
  <sheetViews>
    <sheetView tabSelected="1" view="pageBreakPreview" zoomScale="97" zoomScaleNormal="100" zoomScaleSheetLayoutView="100" zoomScalePageLayoutView="110" workbookViewId="0">
      <selection activeCell="H38" sqref="H38:J40"/>
    </sheetView>
  </sheetViews>
  <sheetFormatPr baseColWidth="10" defaultColWidth="10.88671875" defaultRowHeight="15" x14ac:dyDescent="0.25"/>
  <cols>
    <col min="1" max="3" width="14.6640625" style="29" customWidth="1"/>
    <col min="4" max="7" width="7.6640625" style="29" customWidth="1"/>
    <col min="8" max="8" width="48.6640625" style="29" bestFit="1" customWidth="1"/>
    <col min="9" max="9" width="13.6640625" style="29" bestFit="1" customWidth="1"/>
    <col min="10" max="10" width="22.6640625" style="29" customWidth="1"/>
    <col min="11" max="11" width="8.44140625" style="29" customWidth="1"/>
    <col min="12" max="12" width="19.33203125" style="7" customWidth="1"/>
    <col min="13" max="13" width="14.109375" style="7" bestFit="1" customWidth="1"/>
    <col min="14" max="14" width="10.88671875" style="7"/>
    <col min="15" max="15" width="17.88671875" style="7" bestFit="1" customWidth="1"/>
    <col min="16" max="16" width="18.88671875" style="7" bestFit="1" customWidth="1"/>
    <col min="17" max="17" width="19.44140625" style="7" customWidth="1"/>
    <col min="18" max="18" width="1.6640625" style="7" customWidth="1"/>
    <col min="19" max="19" width="10.88671875" style="7"/>
    <col min="20" max="20" width="13.88671875" style="1" bestFit="1" customWidth="1"/>
    <col min="21" max="21" width="10.88671875" style="1"/>
    <col min="22" max="22" width="2.44140625" style="1" customWidth="1"/>
    <col min="23" max="23" width="21.6640625" style="1" customWidth="1"/>
    <col min="24" max="25" width="10.88671875" style="1"/>
    <col min="26" max="26" width="10.6640625" style="1" bestFit="1" customWidth="1"/>
    <col min="27" max="27" width="6.44140625" style="1" bestFit="1" customWidth="1"/>
    <col min="28" max="28" width="4.44140625" style="1" customWidth="1"/>
    <col min="29" max="29" width="10.88671875" style="1"/>
    <col min="30" max="30" width="16" style="1" customWidth="1"/>
    <col min="31" max="31" width="10.109375" style="1" customWidth="1"/>
    <col min="32" max="32" width="10.88671875" style="1"/>
    <col min="33" max="16384" width="10.88671875" style="29"/>
  </cols>
  <sheetData>
    <row r="1" spans="1:32" ht="15.75" customHeight="1" thickBot="1" x14ac:dyDescent="0.3">
      <c r="A1" s="301" t="s">
        <v>101</v>
      </c>
      <c r="B1" s="301"/>
      <c r="C1" s="301"/>
      <c r="D1" s="301"/>
      <c r="E1" s="301"/>
      <c r="F1" s="301"/>
      <c r="G1" s="301"/>
      <c r="H1" s="301"/>
      <c r="I1" s="301"/>
      <c r="J1" s="301"/>
      <c r="K1" s="94"/>
      <c r="L1" s="50"/>
      <c r="M1" s="50"/>
      <c r="N1" s="50"/>
      <c r="O1" s="50"/>
      <c r="P1" s="50"/>
      <c r="Q1" s="50"/>
      <c r="R1" s="59"/>
      <c r="S1" s="59"/>
      <c r="T1" s="94"/>
      <c r="U1" s="94"/>
      <c r="V1" s="94"/>
      <c r="W1" s="94"/>
      <c r="X1" s="94"/>
      <c r="Y1" s="94"/>
      <c r="Z1" s="94"/>
      <c r="AA1" s="94"/>
      <c r="AB1" s="94"/>
      <c r="AC1" s="57"/>
      <c r="AD1" s="57"/>
      <c r="AE1" s="57"/>
      <c r="AF1" s="2"/>
    </row>
    <row r="2" spans="1:32" ht="15.75" customHeight="1" x14ac:dyDescent="0.25">
      <c r="A2" s="301"/>
      <c r="B2" s="301"/>
      <c r="C2" s="301"/>
      <c r="D2" s="301"/>
      <c r="E2" s="301"/>
      <c r="F2" s="301"/>
      <c r="G2" s="301"/>
      <c r="H2" s="301"/>
      <c r="I2" s="301"/>
      <c r="J2" s="301"/>
      <c r="K2" s="94"/>
      <c r="L2" s="302" t="s">
        <v>60</v>
      </c>
      <c r="M2" s="303"/>
      <c r="N2" s="303"/>
      <c r="O2" s="303"/>
      <c r="P2" s="303"/>
      <c r="Q2" s="304"/>
      <c r="R2" s="59"/>
      <c r="S2" s="302" t="s">
        <v>61</v>
      </c>
      <c r="T2" s="303"/>
      <c r="U2" s="303"/>
      <c r="V2" s="303"/>
      <c r="W2" s="303"/>
      <c r="X2" s="303"/>
      <c r="Y2" s="303"/>
      <c r="Z2" s="303"/>
      <c r="AA2" s="303"/>
      <c r="AB2" s="303"/>
      <c r="AC2" s="303"/>
      <c r="AD2" s="303"/>
      <c r="AE2" s="304"/>
      <c r="AF2" s="10"/>
    </row>
    <row r="3" spans="1:32" ht="15.75" customHeight="1" x14ac:dyDescent="0.3">
      <c r="A3" s="301"/>
      <c r="B3" s="301"/>
      <c r="C3" s="301"/>
      <c r="D3" s="301"/>
      <c r="E3" s="301"/>
      <c r="F3" s="301"/>
      <c r="G3" s="301"/>
      <c r="H3" s="301"/>
      <c r="I3" s="301"/>
      <c r="J3" s="301"/>
      <c r="K3" s="94"/>
      <c r="L3" s="74"/>
      <c r="M3" s="70"/>
      <c r="N3" s="70"/>
      <c r="O3" s="70"/>
      <c r="P3" s="70"/>
      <c r="Q3" s="71"/>
      <c r="R3" s="59"/>
      <c r="S3" s="305" t="s">
        <v>54</v>
      </c>
      <c r="T3" s="306"/>
      <c r="U3" s="306"/>
      <c r="V3" s="57"/>
      <c r="W3" s="307" t="s">
        <v>55</v>
      </c>
      <c r="X3" s="307"/>
      <c r="Y3" s="307"/>
      <c r="Z3" s="57"/>
      <c r="AA3" s="57"/>
      <c r="AB3" s="57"/>
      <c r="AC3" s="57"/>
      <c r="AD3" s="57"/>
      <c r="AE3" s="75"/>
      <c r="AF3" s="10"/>
    </row>
    <row r="4" spans="1:32" ht="20.25" customHeight="1" x14ac:dyDescent="0.3">
      <c r="A4" s="308" t="s">
        <v>169</v>
      </c>
      <c r="B4" s="308"/>
      <c r="C4" s="308"/>
      <c r="D4" s="308"/>
      <c r="E4" s="308"/>
      <c r="F4" s="308"/>
      <c r="G4" s="308"/>
      <c r="H4" s="308"/>
      <c r="I4" s="308"/>
      <c r="J4" s="308"/>
      <c r="K4" s="94"/>
      <c r="L4" s="54"/>
      <c r="M4" s="50"/>
      <c r="N4" s="70" t="s">
        <v>128</v>
      </c>
      <c r="O4" s="70" t="s">
        <v>35</v>
      </c>
      <c r="P4" s="70" t="s">
        <v>36</v>
      </c>
      <c r="Q4" s="52"/>
      <c r="R4" s="59"/>
      <c r="S4" s="276" t="s">
        <v>128</v>
      </c>
      <c r="T4" s="277" t="s">
        <v>35</v>
      </c>
      <c r="U4" s="277" t="s">
        <v>36</v>
      </c>
      <c r="V4" s="76"/>
      <c r="W4" s="277" t="s">
        <v>128</v>
      </c>
      <c r="X4" s="277" t="s">
        <v>35</v>
      </c>
      <c r="Y4" s="277" t="s">
        <v>36</v>
      </c>
      <c r="Z4" s="77" t="s">
        <v>7</v>
      </c>
      <c r="AA4" s="77" t="s">
        <v>62</v>
      </c>
      <c r="AB4" s="57"/>
      <c r="AC4" s="57"/>
      <c r="AD4" s="57"/>
      <c r="AE4" s="75"/>
      <c r="AF4" s="10"/>
    </row>
    <row r="5" spans="1:32" ht="15.6" x14ac:dyDescent="0.3">
      <c r="A5" s="300" t="s">
        <v>0</v>
      </c>
      <c r="B5" s="300"/>
      <c r="C5" s="300"/>
      <c r="D5" s="300"/>
      <c r="E5" s="300"/>
      <c r="F5" s="300"/>
      <c r="G5" s="300"/>
      <c r="H5" s="529"/>
      <c r="I5" s="529"/>
      <c r="J5" s="529"/>
      <c r="K5" s="94"/>
      <c r="L5" s="54"/>
      <c r="M5" s="50"/>
      <c r="N5" s="50"/>
      <c r="O5" s="50"/>
      <c r="P5" s="50"/>
      <c r="Q5" s="52"/>
      <c r="R5" s="59"/>
      <c r="S5" s="54"/>
      <c r="T5" s="57"/>
      <c r="U5" s="57"/>
      <c r="V5" s="57"/>
      <c r="W5" s="57"/>
      <c r="X5" s="57"/>
      <c r="Y5" s="57"/>
      <c r="Z5" s="149"/>
      <c r="AA5" s="57"/>
      <c r="AB5" s="57"/>
      <c r="AC5" s="57"/>
      <c r="AD5" s="57"/>
      <c r="AE5" s="75"/>
      <c r="AF5" s="10"/>
    </row>
    <row r="6" spans="1:32" ht="15.6" x14ac:dyDescent="0.3">
      <c r="A6" s="309" t="s">
        <v>1</v>
      </c>
      <c r="B6" s="309"/>
      <c r="C6" s="309"/>
      <c r="D6" s="309"/>
      <c r="E6" s="309"/>
      <c r="F6" s="309"/>
      <c r="G6" s="309"/>
      <c r="H6" s="530"/>
      <c r="I6" s="530"/>
      <c r="J6" s="530"/>
      <c r="K6" s="94"/>
      <c r="L6" s="54" t="s">
        <v>45</v>
      </c>
      <c r="M6" s="50"/>
      <c r="N6" s="287"/>
      <c r="O6" s="287"/>
      <c r="P6" s="287"/>
      <c r="Q6" s="52"/>
      <c r="R6" s="59"/>
      <c r="S6" s="54"/>
      <c r="T6" s="57"/>
      <c r="U6" s="57"/>
      <c r="V6" s="57"/>
      <c r="W6" s="57"/>
      <c r="X6" s="57"/>
      <c r="Y6" s="57"/>
      <c r="Z6" s="57"/>
      <c r="AA6" s="57"/>
      <c r="AB6" s="57"/>
      <c r="AC6" s="57"/>
      <c r="AD6" s="57"/>
      <c r="AE6" s="75"/>
      <c r="AF6" s="10"/>
    </row>
    <row r="7" spans="1:32" ht="15.6" x14ac:dyDescent="0.3">
      <c r="A7" s="309" t="s">
        <v>2</v>
      </c>
      <c r="B7" s="309"/>
      <c r="C7" s="309"/>
      <c r="D7" s="309"/>
      <c r="E7" s="309"/>
      <c r="F7" s="309"/>
      <c r="G7" s="309"/>
      <c r="H7" s="530"/>
      <c r="I7" s="530"/>
      <c r="J7" s="530"/>
      <c r="K7" s="94"/>
      <c r="L7" s="54" t="s">
        <v>154</v>
      </c>
      <c r="M7" s="50"/>
      <c r="N7" s="287"/>
      <c r="O7" s="287"/>
      <c r="P7" s="287"/>
      <c r="Q7" s="52"/>
      <c r="R7" s="59"/>
      <c r="S7" s="54"/>
      <c r="T7" s="57"/>
      <c r="U7" s="57"/>
      <c r="V7" s="57"/>
      <c r="W7" s="57"/>
      <c r="X7" s="57"/>
      <c r="Y7" s="57"/>
      <c r="Z7" s="57"/>
      <c r="AA7" s="57"/>
      <c r="AB7" s="57"/>
      <c r="AC7" s="57"/>
      <c r="AD7" s="57"/>
      <c r="AE7" s="75"/>
      <c r="AF7" s="15"/>
    </row>
    <row r="8" spans="1:32" ht="15.6" x14ac:dyDescent="0.3">
      <c r="A8" s="309" t="s">
        <v>23</v>
      </c>
      <c r="B8" s="309"/>
      <c r="C8" s="309"/>
      <c r="D8" s="309"/>
      <c r="E8" s="309"/>
      <c r="F8" s="309"/>
      <c r="G8" s="309"/>
      <c r="H8" s="531"/>
      <c r="I8" s="310" t="s">
        <v>7</v>
      </c>
      <c r="J8" s="310"/>
      <c r="K8" s="94"/>
      <c r="L8" s="54"/>
      <c r="M8" s="50"/>
      <c r="N8" s="287">
        <f>+N7-N6</f>
        <v>0</v>
      </c>
      <c r="O8" s="287">
        <f>+O7-O6</f>
        <v>0</v>
      </c>
      <c r="P8" s="287">
        <f>+P7-P6</f>
        <v>0</v>
      </c>
      <c r="Q8" s="52"/>
      <c r="R8" s="59"/>
      <c r="S8" s="54"/>
      <c r="T8" s="57"/>
      <c r="U8" s="57"/>
      <c r="V8" s="57"/>
      <c r="W8" s="57"/>
      <c r="X8" s="57"/>
      <c r="Y8" s="57"/>
      <c r="Z8" s="57"/>
      <c r="AA8" s="57"/>
      <c r="AB8" s="57"/>
      <c r="AC8" s="57"/>
      <c r="AD8" s="57"/>
      <c r="AE8" s="75"/>
    </row>
    <row r="9" spans="1:32" ht="16.2" thickBot="1" x14ac:dyDescent="0.35">
      <c r="A9" s="309" t="s">
        <v>124</v>
      </c>
      <c r="B9" s="309"/>
      <c r="C9" s="309"/>
      <c r="D9" s="309"/>
      <c r="E9" s="309"/>
      <c r="F9" s="309"/>
      <c r="G9" s="309"/>
      <c r="H9" s="530"/>
      <c r="I9" s="530"/>
      <c r="J9" s="530"/>
      <c r="K9" s="94"/>
      <c r="L9" s="54"/>
      <c r="M9" s="50"/>
      <c r="N9" s="288">
        <f>+N8</f>
        <v>0</v>
      </c>
      <c r="O9" s="288">
        <f>+O8*30</f>
        <v>0</v>
      </c>
      <c r="P9" s="288">
        <f>+P8*360</f>
        <v>0</v>
      </c>
      <c r="Q9" s="52"/>
      <c r="R9" s="59"/>
      <c r="S9" s="54"/>
      <c r="T9" s="57"/>
      <c r="U9" s="57"/>
      <c r="V9" s="57"/>
      <c r="W9" s="57"/>
      <c r="X9" s="57"/>
      <c r="Y9" s="57"/>
      <c r="Z9" s="57"/>
      <c r="AA9" s="57"/>
      <c r="AB9" s="57"/>
      <c r="AC9" s="57"/>
      <c r="AD9" s="57"/>
      <c r="AE9" s="75"/>
    </row>
    <row r="10" spans="1:32" ht="16.2" thickBot="1" x14ac:dyDescent="0.35">
      <c r="A10" s="309" t="s">
        <v>135</v>
      </c>
      <c r="B10" s="309"/>
      <c r="C10" s="309"/>
      <c r="D10" s="309"/>
      <c r="E10" s="309"/>
      <c r="F10" s="309"/>
      <c r="G10" s="309"/>
      <c r="H10" s="530"/>
      <c r="I10" s="530"/>
      <c r="J10" s="530"/>
      <c r="K10" s="94"/>
      <c r="L10" s="55"/>
      <c r="M10" s="51"/>
      <c r="N10" s="51"/>
      <c r="O10" s="51"/>
      <c r="P10" s="289">
        <f>+N9+O9+P9</f>
        <v>0</v>
      </c>
      <c r="Q10" s="290">
        <f>((I23-I15)/30)*P10</f>
        <v>0</v>
      </c>
      <c r="R10" s="59"/>
      <c r="S10" s="54"/>
      <c r="T10" s="57"/>
      <c r="U10" s="57"/>
      <c r="V10" s="57"/>
      <c r="W10" s="57"/>
      <c r="X10" s="57"/>
      <c r="Y10" s="57"/>
      <c r="Z10" s="57"/>
      <c r="AA10" s="57"/>
      <c r="AB10" s="57"/>
      <c r="AC10" s="57"/>
      <c r="AD10" s="57"/>
      <c r="AE10" s="75"/>
    </row>
    <row r="11" spans="1:32" ht="16.2" thickBot="1" x14ac:dyDescent="0.35">
      <c r="A11" s="309" t="s">
        <v>3</v>
      </c>
      <c r="B11" s="309"/>
      <c r="C11" s="309"/>
      <c r="D11" s="309"/>
      <c r="E11" s="309"/>
      <c r="F11" s="309"/>
      <c r="G11" s="309"/>
      <c r="H11" s="532"/>
      <c r="I11" s="533"/>
      <c r="J11" s="533"/>
      <c r="K11" s="94"/>
      <c r="L11" s="50"/>
      <c r="M11" s="50"/>
      <c r="N11" s="50"/>
      <c r="O11" s="50"/>
      <c r="P11" s="50"/>
      <c r="Q11" s="50"/>
      <c r="R11" s="59"/>
      <c r="S11" s="54"/>
      <c r="T11" s="57"/>
      <c r="U11" s="57"/>
      <c r="V11" s="57"/>
      <c r="W11" s="57"/>
      <c r="X11" s="57"/>
      <c r="Y11" s="57"/>
      <c r="Z11" s="57"/>
      <c r="AA11" s="57"/>
      <c r="AB11" s="57"/>
      <c r="AC11" s="57"/>
      <c r="AD11" s="57"/>
      <c r="AE11" s="75"/>
    </row>
    <row r="12" spans="1:32" ht="16.2" thickBot="1" x14ac:dyDescent="0.35">
      <c r="A12" s="99"/>
      <c r="B12" s="99"/>
      <c r="C12" s="99"/>
      <c r="D12" s="99"/>
      <c r="E12" s="99"/>
      <c r="F12" s="98"/>
      <c r="G12" s="57"/>
      <c r="H12" s="94"/>
      <c r="I12" s="100"/>
      <c r="J12" s="94"/>
      <c r="K12" s="94"/>
      <c r="L12" s="311" t="s">
        <v>44</v>
      </c>
      <c r="M12" s="312"/>
      <c r="N12" s="312"/>
      <c r="O12" s="312"/>
      <c r="P12" s="312"/>
      <c r="Q12" s="313"/>
      <c r="R12" s="59"/>
      <c r="S12" s="170"/>
      <c r="T12" s="171"/>
      <c r="U12" s="171"/>
      <c r="V12" s="171"/>
      <c r="W12" s="171"/>
      <c r="X12" s="171"/>
      <c r="Y12" s="171"/>
      <c r="Z12" s="171"/>
      <c r="AA12" s="171"/>
      <c r="AB12" s="171"/>
      <c r="AC12" s="171"/>
      <c r="AD12" s="171"/>
      <c r="AE12" s="172"/>
    </row>
    <row r="13" spans="1:32" ht="16.2" thickBot="1" x14ac:dyDescent="0.35">
      <c r="A13" s="314" t="s">
        <v>157</v>
      </c>
      <c r="B13" s="315"/>
      <c r="C13" s="315"/>
      <c r="D13" s="315"/>
      <c r="E13" s="315"/>
      <c r="F13" s="316"/>
      <c r="G13" s="101"/>
      <c r="H13" s="317" t="s">
        <v>170</v>
      </c>
      <c r="I13" s="318"/>
      <c r="J13" s="319"/>
      <c r="K13" s="94"/>
      <c r="L13" s="74"/>
      <c r="M13" s="70"/>
      <c r="N13" s="70"/>
      <c r="O13" s="70"/>
      <c r="P13" s="70"/>
      <c r="Q13" s="71"/>
      <c r="R13" s="59"/>
      <c r="S13" s="170"/>
      <c r="T13" s="171"/>
      <c r="U13" s="171"/>
      <c r="V13" s="171"/>
      <c r="W13" s="171"/>
      <c r="X13" s="171"/>
      <c r="Y13" s="171"/>
      <c r="Z13" s="171"/>
      <c r="AA13" s="171"/>
      <c r="AB13" s="171"/>
      <c r="AC13" s="233" t="s">
        <v>128</v>
      </c>
      <c r="AD13" s="234" t="s">
        <v>35</v>
      </c>
      <c r="AE13" s="235" t="s">
        <v>36</v>
      </c>
    </row>
    <row r="14" spans="1:32" ht="16.2" thickBot="1" x14ac:dyDescent="0.35">
      <c r="A14" s="291" t="s">
        <v>158</v>
      </c>
      <c r="B14" s="292">
        <v>42432</v>
      </c>
      <c r="C14" s="293" t="s">
        <v>55</v>
      </c>
      <c r="D14" s="320">
        <v>43504</v>
      </c>
      <c r="E14" s="321"/>
      <c r="F14" s="322"/>
      <c r="G14" s="94"/>
      <c r="H14" s="65" t="s">
        <v>25</v>
      </c>
      <c r="I14" s="541">
        <v>3000000</v>
      </c>
      <c r="J14" s="541"/>
      <c r="K14" s="94"/>
      <c r="L14" s="54"/>
      <c r="M14" s="50"/>
      <c r="N14" s="70" t="s">
        <v>128</v>
      </c>
      <c r="O14" s="70" t="s">
        <v>35</v>
      </c>
      <c r="P14" s="70" t="s">
        <v>36</v>
      </c>
      <c r="Q14" s="52"/>
      <c r="R14" s="59"/>
      <c r="S14" s="54"/>
      <c r="T14" s="149"/>
      <c r="U14" s="57"/>
      <c r="V14" s="57"/>
      <c r="W14" s="57"/>
      <c r="X14" s="57"/>
      <c r="Y14" s="57"/>
      <c r="Z14" s="57"/>
      <c r="AA14" s="57"/>
      <c r="AB14" s="57"/>
      <c r="AC14" s="54">
        <f>+W17</f>
        <v>0</v>
      </c>
      <c r="AD14" s="50">
        <f>+X17</f>
        <v>0</v>
      </c>
      <c r="AE14" s="52">
        <f>+Y17</f>
        <v>0</v>
      </c>
    </row>
    <row r="15" spans="1:32" ht="16.2" thickBot="1" x14ac:dyDescent="0.35">
      <c r="A15" s="90" t="s">
        <v>131</v>
      </c>
      <c r="B15" s="256"/>
      <c r="C15" s="256"/>
      <c r="D15" s="333">
        <f>+D14-B14</f>
        <v>1072</v>
      </c>
      <c r="E15" s="334"/>
      <c r="F15" s="335"/>
      <c r="G15" s="94"/>
      <c r="H15" s="65" t="s">
        <v>4</v>
      </c>
      <c r="I15" s="541"/>
      <c r="J15" s="541"/>
      <c r="K15" s="94"/>
      <c r="L15" s="54"/>
      <c r="M15" s="50"/>
      <c r="N15" s="50"/>
      <c r="O15" s="50"/>
      <c r="P15" s="50"/>
      <c r="Q15" s="52"/>
      <c r="R15" s="59"/>
      <c r="S15" s="323" t="s">
        <v>56</v>
      </c>
      <c r="T15" s="324"/>
      <c r="U15" s="324"/>
      <c r="V15" s="324"/>
      <c r="W15" s="324"/>
      <c r="X15" s="324"/>
      <c r="Y15" s="324"/>
      <c r="Z15" s="324"/>
      <c r="AA15" s="324"/>
      <c r="AB15" s="324"/>
      <c r="AC15" s="54">
        <f>+S17</f>
        <v>0</v>
      </c>
      <c r="AD15" s="50">
        <f>+T17</f>
        <v>0</v>
      </c>
      <c r="AE15" s="52">
        <f>+U17</f>
        <v>0</v>
      </c>
    </row>
    <row r="16" spans="1:32" x14ac:dyDescent="0.25">
      <c r="A16" s="94"/>
      <c r="B16" s="94"/>
      <c r="C16" s="94"/>
      <c r="D16" s="94"/>
      <c r="E16" s="94"/>
      <c r="F16" s="94"/>
      <c r="G16" s="102"/>
      <c r="H16" s="65" t="s">
        <v>163</v>
      </c>
      <c r="I16" s="541"/>
      <c r="J16" s="541"/>
      <c r="K16" s="94"/>
      <c r="L16" s="54" t="s">
        <v>53</v>
      </c>
      <c r="M16" s="50"/>
      <c r="N16" s="287"/>
      <c r="O16" s="287"/>
      <c r="P16" s="287"/>
      <c r="Q16" s="52"/>
      <c r="R16" s="59"/>
      <c r="S16" s="54"/>
      <c r="T16" s="57"/>
      <c r="U16" s="57"/>
      <c r="V16" s="57"/>
      <c r="W16" s="57"/>
      <c r="X16" s="57"/>
      <c r="Y16" s="57"/>
      <c r="Z16" s="57"/>
      <c r="AA16" s="57"/>
      <c r="AB16" s="57"/>
      <c r="AC16" s="54">
        <f>+AC14-AC15</f>
        <v>0</v>
      </c>
      <c r="AD16" s="50">
        <f>+AD14-AD15</f>
        <v>0</v>
      </c>
      <c r="AE16" s="52">
        <f>+AE14-AE15</f>
        <v>0</v>
      </c>
    </row>
    <row r="17" spans="1:31" ht="15.6" x14ac:dyDescent="0.3">
      <c r="A17" s="325" t="s">
        <v>24</v>
      </c>
      <c r="B17" s="326"/>
      <c r="C17" s="326"/>
      <c r="D17" s="326"/>
      <c r="E17" s="326"/>
      <c r="F17" s="327"/>
      <c r="G17" s="94"/>
      <c r="H17" s="65" t="s">
        <v>164</v>
      </c>
      <c r="I17" s="541"/>
      <c r="J17" s="541"/>
      <c r="K17" s="94"/>
      <c r="L17" s="54" t="s">
        <v>45</v>
      </c>
      <c r="M17" s="50"/>
      <c r="N17" s="287"/>
      <c r="O17" s="287"/>
      <c r="P17" s="287"/>
      <c r="Q17" s="52"/>
      <c r="R17" s="59"/>
      <c r="S17" s="54"/>
      <c r="T17" s="57"/>
      <c r="U17" s="57"/>
      <c r="V17" s="57"/>
      <c r="W17" s="57"/>
      <c r="X17" s="57"/>
      <c r="Y17" s="57"/>
      <c r="Z17" s="149">
        <f>+AE19</f>
        <v>1</v>
      </c>
      <c r="AA17" s="56">
        <f>+Z17*0.0555555555555556</f>
        <v>5.5555555555555601E-2</v>
      </c>
      <c r="AB17" s="57"/>
      <c r="AC17" s="54">
        <f>+AC16</f>
        <v>0</v>
      </c>
      <c r="AD17" s="50">
        <f>+AD16*30</f>
        <v>0</v>
      </c>
      <c r="AE17" s="52">
        <f>+AE16*360</f>
        <v>0</v>
      </c>
    </row>
    <row r="18" spans="1:31" ht="15.6" x14ac:dyDescent="0.25">
      <c r="A18" s="328"/>
      <c r="B18" s="329"/>
      <c r="C18" s="330"/>
      <c r="D18" s="219" t="s">
        <v>152</v>
      </c>
      <c r="E18" s="219" t="s">
        <v>146</v>
      </c>
      <c r="F18" s="294" t="s">
        <v>147</v>
      </c>
      <c r="G18" s="94"/>
      <c r="H18" s="65" t="s">
        <v>165</v>
      </c>
      <c r="I18" s="542"/>
      <c r="J18" s="543"/>
      <c r="K18" s="94"/>
      <c r="L18" s="54"/>
      <c r="M18" s="50"/>
      <c r="N18" s="287"/>
      <c r="O18" s="287"/>
      <c r="P18" s="287"/>
      <c r="Q18" s="52"/>
      <c r="R18" s="59"/>
      <c r="S18" s="54"/>
      <c r="T18" s="57"/>
      <c r="U18" s="57"/>
      <c r="V18" s="57"/>
      <c r="W18" s="57"/>
      <c r="X18" s="57"/>
      <c r="Y18" s="57"/>
      <c r="Z18" s="149"/>
      <c r="AA18" s="56"/>
      <c r="AB18" s="57"/>
      <c r="AC18" s="54"/>
      <c r="AD18" s="50"/>
      <c r="AE18" s="52"/>
    </row>
    <row r="19" spans="1:31" x14ac:dyDescent="0.25">
      <c r="A19" s="336" t="s">
        <v>29</v>
      </c>
      <c r="B19" s="337"/>
      <c r="C19" s="338"/>
      <c r="D19" s="295">
        <v>1</v>
      </c>
      <c r="E19" s="295">
        <v>1</v>
      </c>
      <c r="F19" s="295">
        <v>2018</v>
      </c>
      <c r="G19" s="94"/>
      <c r="H19" s="65" t="s">
        <v>153</v>
      </c>
      <c r="I19" s="542"/>
      <c r="J19" s="543"/>
      <c r="K19" s="94"/>
      <c r="L19" s="54"/>
      <c r="M19" s="50"/>
      <c r="N19" s="287">
        <f>+N16-N17</f>
        <v>0</v>
      </c>
      <c r="O19" s="287">
        <f>+O16-O17</f>
        <v>0</v>
      </c>
      <c r="P19" s="287">
        <f>+P16-P17</f>
        <v>0</v>
      </c>
      <c r="Q19" s="52"/>
      <c r="R19" s="59"/>
      <c r="S19" s="54"/>
      <c r="T19" s="57"/>
      <c r="U19" s="57"/>
      <c r="V19" s="57"/>
      <c r="W19" s="57"/>
      <c r="X19" s="57"/>
      <c r="Y19" s="57"/>
      <c r="Z19" s="149"/>
      <c r="AA19" s="56"/>
      <c r="AB19" s="57"/>
      <c r="AC19" s="54"/>
      <c r="AD19" s="50"/>
      <c r="AE19" s="232">
        <f>+AC17+AD17+AE17+1</f>
        <v>1</v>
      </c>
    </row>
    <row r="20" spans="1:31" ht="16.2" thickBot="1" x14ac:dyDescent="0.35">
      <c r="A20" s="336" t="s">
        <v>30</v>
      </c>
      <c r="B20" s="337"/>
      <c r="C20" s="338"/>
      <c r="D20" s="295">
        <v>8</v>
      </c>
      <c r="E20" s="295">
        <v>2</v>
      </c>
      <c r="F20" s="295">
        <v>2019</v>
      </c>
      <c r="G20" s="94"/>
      <c r="H20" s="65" t="s">
        <v>166</v>
      </c>
      <c r="I20" s="542"/>
      <c r="J20" s="543"/>
      <c r="K20" s="94"/>
      <c r="L20" s="54"/>
      <c r="M20" s="50"/>
      <c r="N20" s="288">
        <f>+N19</f>
        <v>0</v>
      </c>
      <c r="O20" s="288">
        <f>+O19*30</f>
        <v>0</v>
      </c>
      <c r="P20" s="288">
        <f>+P19*360</f>
        <v>0</v>
      </c>
      <c r="Q20" s="52"/>
      <c r="R20" s="59"/>
      <c r="S20" s="55"/>
      <c r="T20" s="150"/>
      <c r="U20" s="150"/>
      <c r="V20" s="150"/>
      <c r="W20" s="150"/>
      <c r="X20" s="150"/>
      <c r="Y20" s="150"/>
      <c r="Z20" s="150"/>
      <c r="AA20" s="58">
        <f>+SUM(AA5:AA17)</f>
        <v>5.5555555555555601E-2</v>
      </c>
      <c r="AB20" s="150"/>
      <c r="AC20" s="55"/>
      <c r="AD20" s="51"/>
      <c r="AE20" s="296"/>
    </row>
    <row r="21" spans="1:31" ht="31.5" hidden="1" customHeight="1" x14ac:dyDescent="0.25">
      <c r="A21" s="328"/>
      <c r="B21" s="329"/>
      <c r="C21" s="330"/>
      <c r="D21" s="295">
        <f>+D20-D19</f>
        <v>7</v>
      </c>
      <c r="E21" s="295">
        <f>+E20-E19</f>
        <v>1</v>
      </c>
      <c r="F21" s="295">
        <f>+F20-F19</f>
        <v>1</v>
      </c>
      <c r="G21" s="102"/>
      <c r="I21" s="541"/>
      <c r="J21" s="541"/>
      <c r="K21" s="94"/>
      <c r="L21" s="54"/>
      <c r="M21" s="50"/>
      <c r="N21" s="287">
        <f>+N19</f>
        <v>0</v>
      </c>
      <c r="O21" s="287">
        <f>+O19*30</f>
        <v>0</v>
      </c>
      <c r="P21" s="287">
        <f>+P19*360</f>
        <v>0</v>
      </c>
      <c r="Q21" s="52"/>
      <c r="R21" s="59"/>
      <c r="S21" s="59"/>
      <c r="T21" s="94"/>
      <c r="U21" s="94"/>
      <c r="V21" s="94"/>
      <c r="W21" s="94"/>
      <c r="X21" s="94"/>
      <c r="Y21" s="94"/>
      <c r="Z21" s="94"/>
      <c r="AA21" s="94"/>
      <c r="AB21" s="94"/>
      <c r="AC21" s="94"/>
      <c r="AD21" s="94"/>
      <c r="AE21" s="94"/>
    </row>
    <row r="22" spans="1:31" ht="15.6" thickBot="1" x14ac:dyDescent="0.3">
      <c r="A22" s="336" t="s">
        <v>151</v>
      </c>
      <c r="B22" s="337"/>
      <c r="C22" s="338"/>
      <c r="D22" s="339"/>
      <c r="E22" s="340"/>
      <c r="F22" s="341"/>
      <c r="G22" s="102"/>
      <c r="H22" s="65" t="s">
        <v>32</v>
      </c>
      <c r="I22" s="542"/>
      <c r="J22" s="543"/>
      <c r="K22" s="94"/>
      <c r="L22" s="54"/>
      <c r="M22" s="50"/>
      <c r="N22" s="287"/>
      <c r="O22" s="287"/>
      <c r="P22" s="287"/>
      <c r="Q22" s="52"/>
      <c r="R22" s="59"/>
      <c r="S22" s="59"/>
      <c r="T22" s="94"/>
      <c r="U22" s="94"/>
      <c r="V22" s="94"/>
      <c r="W22" s="94"/>
      <c r="X22" s="94"/>
      <c r="Y22" s="94"/>
      <c r="Z22" s="94"/>
      <c r="AA22" s="94"/>
      <c r="AB22" s="94"/>
      <c r="AC22" s="94"/>
      <c r="AD22" s="94"/>
      <c r="AE22" s="94"/>
    </row>
    <row r="23" spans="1:31" ht="16.2" thickBot="1" x14ac:dyDescent="0.35">
      <c r="A23" s="66" t="s">
        <v>26</v>
      </c>
      <c r="B23" s="258"/>
      <c r="C23" s="258"/>
      <c r="D23" s="342">
        <f>D21+(E21*30)+(F21*360)+1-D22</f>
        <v>398</v>
      </c>
      <c r="E23" s="343"/>
      <c r="F23" s="344"/>
      <c r="G23" s="103"/>
      <c r="H23" s="66" t="s">
        <v>5</v>
      </c>
      <c r="I23" s="539">
        <f>SUM(I14:J22)</f>
        <v>3000000</v>
      </c>
      <c r="J23" s="540"/>
      <c r="K23" s="102"/>
      <c r="L23" s="55"/>
      <c r="M23" s="51"/>
      <c r="N23" s="289"/>
      <c r="O23" s="289"/>
      <c r="P23" s="289">
        <f>+N20+O20+P20</f>
        <v>0</v>
      </c>
      <c r="Q23" s="290">
        <f>((I23-I15)/30)*P23</f>
        <v>0</v>
      </c>
      <c r="R23" s="59"/>
      <c r="S23" s="59"/>
      <c r="T23" s="94"/>
      <c r="U23" s="94"/>
      <c r="V23" s="94"/>
      <c r="W23" s="94"/>
      <c r="X23" s="94"/>
      <c r="Y23" s="94"/>
      <c r="Z23" s="94"/>
      <c r="AA23" s="94"/>
      <c r="AB23" s="94"/>
      <c r="AC23" s="94"/>
      <c r="AD23" s="94"/>
      <c r="AE23" s="94"/>
    </row>
    <row r="24" spans="1:31" ht="16.2" thickBot="1" x14ac:dyDescent="0.35">
      <c r="A24" s="94"/>
      <c r="B24" s="94"/>
      <c r="C24" s="94"/>
      <c r="D24" s="94"/>
      <c r="E24" s="94"/>
      <c r="F24" s="94"/>
      <c r="G24" s="102"/>
      <c r="H24" s="94"/>
      <c r="I24" s="94"/>
      <c r="J24" s="94"/>
      <c r="K24" s="102"/>
      <c r="L24" s="50"/>
      <c r="M24" s="50"/>
      <c r="N24" s="50"/>
      <c r="O24" s="50"/>
      <c r="P24" s="50"/>
      <c r="Q24" s="50"/>
      <c r="R24" s="59"/>
      <c r="S24" s="269" t="s">
        <v>128</v>
      </c>
      <c r="T24" s="270" t="s">
        <v>35</v>
      </c>
      <c r="U24" s="271" t="s">
        <v>36</v>
      </c>
      <c r="V24" s="94"/>
      <c r="W24" s="94"/>
      <c r="X24" s="269" t="s">
        <v>128</v>
      </c>
      <c r="Y24" s="270" t="s">
        <v>35</v>
      </c>
      <c r="Z24" s="271" t="s">
        <v>36</v>
      </c>
      <c r="AA24" s="50"/>
      <c r="AB24" s="94"/>
      <c r="AC24" s="94"/>
      <c r="AD24" s="94"/>
      <c r="AE24" s="94"/>
    </row>
    <row r="25" spans="1:31" ht="15.6" x14ac:dyDescent="0.3">
      <c r="A25" s="353" t="s">
        <v>171</v>
      </c>
      <c r="B25" s="354"/>
      <c r="C25" s="354"/>
      <c r="D25" s="354"/>
      <c r="E25" s="354"/>
      <c r="F25" s="355"/>
      <c r="G25" s="102"/>
      <c r="H25" s="356" t="s">
        <v>172</v>
      </c>
      <c r="I25" s="356"/>
      <c r="J25" s="356"/>
      <c r="K25" s="102"/>
      <c r="L25" s="347" t="s">
        <v>52</v>
      </c>
      <c r="M25" s="348"/>
      <c r="N25" s="348"/>
      <c r="O25" s="348"/>
      <c r="P25" s="348"/>
      <c r="Q25" s="349"/>
      <c r="R25" s="59"/>
      <c r="S25" s="54">
        <v>8</v>
      </c>
      <c r="T25" s="50">
        <v>2</v>
      </c>
      <c r="U25" s="52">
        <v>2019</v>
      </c>
      <c r="V25" s="94"/>
      <c r="W25" s="94"/>
      <c r="X25" s="54"/>
      <c r="Y25" s="50"/>
      <c r="Z25" s="52"/>
      <c r="AA25" s="50"/>
      <c r="AB25" s="94"/>
      <c r="AC25" s="94"/>
      <c r="AD25" s="94"/>
      <c r="AE25" s="94"/>
    </row>
    <row r="26" spans="1:31" ht="15.6" x14ac:dyDescent="0.3">
      <c r="A26" s="336" t="s">
        <v>21</v>
      </c>
      <c r="B26" s="337"/>
      <c r="C26" s="338"/>
      <c r="D26" s="534">
        <f>+I14/30*8</f>
        <v>800000</v>
      </c>
      <c r="E26" s="535"/>
      <c r="F26" s="536"/>
      <c r="G26" s="102"/>
      <c r="H26" s="104" t="s">
        <v>6</v>
      </c>
      <c r="I26" s="104" t="s">
        <v>7</v>
      </c>
      <c r="J26" s="104" t="s">
        <v>8</v>
      </c>
      <c r="K26" s="102"/>
      <c r="L26" s="54"/>
      <c r="M26" s="50"/>
      <c r="N26" s="50"/>
      <c r="O26" s="272" t="s">
        <v>8</v>
      </c>
      <c r="P26" s="272" t="s">
        <v>136</v>
      </c>
      <c r="Q26" s="174" t="s">
        <v>18</v>
      </c>
      <c r="R26" s="59"/>
      <c r="S26" s="54">
        <v>1</v>
      </c>
      <c r="T26" s="50">
        <v>1</v>
      </c>
      <c r="U26" s="52">
        <v>2019</v>
      </c>
      <c r="V26" s="94"/>
      <c r="W26" s="94"/>
      <c r="X26" s="54"/>
      <c r="Y26" s="50"/>
      <c r="Z26" s="52"/>
      <c r="AA26" s="50"/>
      <c r="AB26" s="94"/>
      <c r="AC26" s="94"/>
      <c r="AD26" s="94"/>
      <c r="AE26" s="94"/>
    </row>
    <row r="27" spans="1:31" x14ac:dyDescent="0.25">
      <c r="A27" s="281" t="s">
        <v>4</v>
      </c>
      <c r="B27" s="257"/>
      <c r="C27" s="257"/>
      <c r="D27" s="544"/>
      <c r="E27" s="545"/>
      <c r="F27" s="546"/>
      <c r="G27" s="102"/>
      <c r="H27" s="65" t="s">
        <v>10</v>
      </c>
      <c r="I27" s="554">
        <f>+D23</f>
        <v>398</v>
      </c>
      <c r="J27" s="537">
        <f>+(I23*I27)/360</f>
        <v>3316666.6666666665</v>
      </c>
      <c r="K27" s="102"/>
      <c r="L27" s="54" t="s">
        <v>37</v>
      </c>
      <c r="M27" s="50"/>
      <c r="N27" s="50"/>
      <c r="O27" s="50">
        <f>+I14</f>
        <v>3000000</v>
      </c>
      <c r="P27" s="50"/>
      <c r="Q27" s="52"/>
      <c r="R27" s="59"/>
      <c r="S27" s="54">
        <f>+S25-S26</f>
        <v>7</v>
      </c>
      <c r="T27" s="50">
        <f>+T25-T26</f>
        <v>1</v>
      </c>
      <c r="U27" s="52">
        <f>+U25-U26</f>
        <v>0</v>
      </c>
      <c r="V27" s="94"/>
      <c r="W27" s="94"/>
      <c r="X27" s="54">
        <f>+X25-X26</f>
        <v>0</v>
      </c>
      <c r="Y27" s="50">
        <f>+Y25-Y26</f>
        <v>0</v>
      </c>
      <c r="Z27" s="52">
        <f>+Z25-Z26</f>
        <v>0</v>
      </c>
      <c r="AA27" s="50"/>
      <c r="AB27" s="94"/>
      <c r="AC27" s="94"/>
      <c r="AD27" s="94"/>
      <c r="AE27" s="94"/>
    </row>
    <row r="28" spans="1:31" x14ac:dyDescent="0.25">
      <c r="A28" s="336" t="s">
        <v>102</v>
      </c>
      <c r="B28" s="337"/>
      <c r="C28" s="338"/>
      <c r="D28" s="544"/>
      <c r="E28" s="545"/>
      <c r="F28" s="546"/>
      <c r="G28" s="102"/>
      <c r="H28" s="65" t="s">
        <v>12</v>
      </c>
      <c r="I28" s="553">
        <v>38</v>
      </c>
      <c r="J28" s="537">
        <f>+J27*12%/360*I28</f>
        <v>42011.111111111109</v>
      </c>
      <c r="K28" s="94"/>
      <c r="L28" s="54" t="s">
        <v>132</v>
      </c>
      <c r="M28" s="50"/>
      <c r="N28" s="50"/>
      <c r="O28" s="50">
        <f>+O27/30</f>
        <v>100000</v>
      </c>
      <c r="P28" s="50"/>
      <c r="Q28" s="52"/>
      <c r="R28" s="59"/>
      <c r="S28" s="54">
        <f>+S27</f>
        <v>7</v>
      </c>
      <c r="T28" s="50">
        <f>+T27*30</f>
        <v>30</v>
      </c>
      <c r="U28" s="52">
        <f>+U27*360</f>
        <v>0</v>
      </c>
      <c r="V28" s="94"/>
      <c r="W28" s="94"/>
      <c r="X28" s="54">
        <f>+X27</f>
        <v>0</v>
      </c>
      <c r="Y28" s="50">
        <f>+Y27*30</f>
        <v>0</v>
      </c>
      <c r="Z28" s="52">
        <f>+Z27*360</f>
        <v>0</v>
      </c>
      <c r="AA28" s="50"/>
      <c r="AB28" s="94"/>
      <c r="AC28" s="94"/>
      <c r="AD28" s="94"/>
      <c r="AE28" s="94"/>
    </row>
    <row r="29" spans="1:31" ht="15.6" thickBot="1" x14ac:dyDescent="0.3">
      <c r="A29" s="336" t="s">
        <v>140</v>
      </c>
      <c r="B29" s="337"/>
      <c r="C29" s="338"/>
      <c r="D29" s="544"/>
      <c r="E29" s="545"/>
      <c r="F29" s="546"/>
      <c r="G29" s="102"/>
      <c r="H29" s="65" t="s">
        <v>14</v>
      </c>
      <c r="I29" s="552">
        <f>+D23</f>
        <v>398</v>
      </c>
      <c r="J29" s="537">
        <f>+(I23*I29)/360</f>
        <v>3316666.6666666665</v>
      </c>
      <c r="K29" s="94"/>
      <c r="L29" s="54" t="s">
        <v>38</v>
      </c>
      <c r="M29" s="50"/>
      <c r="N29" s="50"/>
      <c r="O29" s="50">
        <f>+O28/8</f>
        <v>12500</v>
      </c>
      <c r="P29" s="50"/>
      <c r="Q29" s="52"/>
      <c r="R29" s="59"/>
      <c r="S29" s="55"/>
      <c r="T29" s="51"/>
      <c r="U29" s="173">
        <f>+S28+T28+U28+1</f>
        <v>38</v>
      </c>
      <c r="V29" s="94"/>
      <c r="W29" s="94"/>
      <c r="X29" s="55"/>
      <c r="Y29" s="51"/>
      <c r="Z29" s="173">
        <f>+X28+Y28+Z28+1</f>
        <v>1</v>
      </c>
      <c r="AA29" s="169"/>
      <c r="AB29" s="94"/>
      <c r="AC29" s="94"/>
      <c r="AD29" s="94"/>
      <c r="AE29" s="94"/>
    </row>
    <row r="30" spans="1:31" ht="15.6" x14ac:dyDescent="0.3">
      <c r="A30" s="360" t="s">
        <v>19</v>
      </c>
      <c r="B30" s="361"/>
      <c r="C30" s="362"/>
      <c r="D30" s="547">
        <f>+SUM(D26:F29)</f>
        <v>800000</v>
      </c>
      <c r="E30" s="548"/>
      <c r="F30" s="549"/>
      <c r="G30" s="102"/>
      <c r="H30" s="65" t="s">
        <v>22</v>
      </c>
      <c r="I30" s="47"/>
      <c r="J30" s="228"/>
      <c r="K30" s="94"/>
      <c r="L30" s="54" t="s">
        <v>39</v>
      </c>
      <c r="M30" s="50"/>
      <c r="N30" s="50"/>
      <c r="O30" s="50">
        <f>+O29*35%</f>
        <v>4375</v>
      </c>
      <c r="P30" s="287">
        <v>1</v>
      </c>
      <c r="Q30" s="52">
        <f>+O30*P30</f>
        <v>4375</v>
      </c>
      <c r="R30" s="59"/>
      <c r="S30" s="59"/>
      <c r="T30" s="175"/>
      <c r="U30" s="94"/>
      <c r="V30" s="94"/>
      <c r="W30" s="94"/>
      <c r="X30" s="94"/>
      <c r="Y30" s="94"/>
      <c r="Z30" s="94"/>
      <c r="AA30" s="94"/>
      <c r="AB30" s="94"/>
      <c r="AC30" s="94"/>
      <c r="AD30" s="94"/>
      <c r="AE30" s="94"/>
    </row>
    <row r="31" spans="1:31" ht="15.6" x14ac:dyDescent="0.3">
      <c r="A31" s="94"/>
      <c r="B31" s="94"/>
      <c r="C31" s="94"/>
      <c r="D31" s="94"/>
      <c r="E31" s="94"/>
      <c r="F31" s="94"/>
      <c r="G31" s="102"/>
      <c r="H31" s="283" t="s">
        <v>18</v>
      </c>
      <c r="I31" s="284"/>
      <c r="J31" s="538">
        <f>SUM(J27:J30)</f>
        <v>6675344.444444444</v>
      </c>
      <c r="K31" s="94"/>
      <c r="L31" s="54" t="s">
        <v>133</v>
      </c>
      <c r="M31" s="50"/>
      <c r="N31" s="50"/>
      <c r="O31" s="50">
        <f>+O29*1.25</f>
        <v>15625</v>
      </c>
      <c r="P31" s="287">
        <v>1</v>
      </c>
      <c r="Q31" s="52">
        <f t="shared" ref="Q31:Q35" si="0">+O31*P31</f>
        <v>15625</v>
      </c>
      <c r="R31" s="59"/>
      <c r="S31" s="59"/>
      <c r="T31" s="94"/>
      <c r="U31" s="94"/>
      <c r="V31" s="94"/>
      <c r="W31" s="94"/>
      <c r="X31" s="94"/>
      <c r="Y31" s="94"/>
      <c r="Z31" s="94"/>
      <c r="AA31" s="94"/>
      <c r="AB31" s="94"/>
      <c r="AC31" s="94"/>
      <c r="AD31" s="94"/>
      <c r="AE31" s="94"/>
    </row>
    <row r="32" spans="1:31" x14ac:dyDescent="0.25">
      <c r="A32" s="366" t="s">
        <v>47</v>
      </c>
      <c r="B32" s="367"/>
      <c r="C32" s="367"/>
      <c r="D32" s="367"/>
      <c r="E32" s="367"/>
      <c r="F32" s="368"/>
      <c r="G32" s="107"/>
      <c r="H32" s="94"/>
      <c r="I32" s="94"/>
      <c r="J32" s="94"/>
      <c r="K32" s="94"/>
      <c r="L32" s="54" t="s">
        <v>134</v>
      </c>
      <c r="M32" s="50"/>
      <c r="N32" s="50"/>
      <c r="O32" s="50">
        <f>+O29*1.75</f>
        <v>21875</v>
      </c>
      <c r="P32" s="287">
        <v>1</v>
      </c>
      <c r="Q32" s="52">
        <f t="shared" si="0"/>
        <v>21875</v>
      </c>
      <c r="R32" s="59"/>
      <c r="S32" s="59"/>
      <c r="T32" s="94"/>
      <c r="U32" s="94"/>
      <c r="V32" s="94"/>
      <c r="W32" s="94"/>
      <c r="X32" s="94"/>
      <c r="Y32" s="94"/>
      <c r="Z32" s="94"/>
      <c r="AA32" s="94"/>
      <c r="AB32" s="94"/>
      <c r="AC32" s="94"/>
      <c r="AD32" s="94"/>
      <c r="AE32" s="94"/>
    </row>
    <row r="33" spans="1:31" ht="15.6" x14ac:dyDescent="0.3">
      <c r="A33" s="336" t="s">
        <v>21</v>
      </c>
      <c r="B33" s="337"/>
      <c r="C33" s="338"/>
      <c r="D33" s="555">
        <f>+I23-I15</f>
        <v>3000000</v>
      </c>
      <c r="E33" s="556"/>
      <c r="F33" s="557"/>
      <c r="G33" s="102"/>
      <c r="H33" s="356" t="s">
        <v>173</v>
      </c>
      <c r="I33" s="356"/>
      <c r="J33" s="356"/>
      <c r="K33" s="94"/>
      <c r="L33" s="54" t="s">
        <v>42</v>
      </c>
      <c r="M33" s="50"/>
      <c r="N33" s="50"/>
      <c r="O33" s="50">
        <f>+O29*1.75</f>
        <v>21875</v>
      </c>
      <c r="P33" s="287">
        <v>1</v>
      </c>
      <c r="Q33" s="52">
        <f t="shared" si="0"/>
        <v>21875</v>
      </c>
      <c r="R33" s="59"/>
      <c r="S33" s="59"/>
      <c r="T33" s="94"/>
      <c r="U33" s="94"/>
      <c r="V33" s="94"/>
      <c r="W33" s="94"/>
      <c r="X33" s="94"/>
      <c r="Y33" s="94"/>
      <c r="Z33" s="94"/>
      <c r="AA33" s="94"/>
      <c r="AB33" s="94"/>
      <c r="AC33" s="94"/>
      <c r="AD33" s="94"/>
      <c r="AE33" s="94"/>
    </row>
    <row r="34" spans="1:31" x14ac:dyDescent="0.25">
      <c r="A34" s="266" t="s">
        <v>27</v>
      </c>
      <c r="B34" s="281"/>
      <c r="C34" s="282"/>
      <c r="D34" s="375"/>
      <c r="E34" s="329"/>
      <c r="F34" s="330"/>
      <c r="G34" s="102"/>
      <c r="H34" s="65" t="s">
        <v>16</v>
      </c>
      <c r="I34" s="552">
        <f>D23</f>
        <v>398</v>
      </c>
      <c r="J34" s="537">
        <f>(I23-I15)*I34/720</f>
        <v>1658333.3333333333</v>
      </c>
      <c r="K34" s="94"/>
      <c r="L34" s="54" t="s">
        <v>40</v>
      </c>
      <c r="M34" s="50"/>
      <c r="N34" s="50"/>
      <c r="O34" s="50">
        <f>O29*2</f>
        <v>25000</v>
      </c>
      <c r="P34" s="287">
        <v>1</v>
      </c>
      <c r="Q34" s="52">
        <f t="shared" si="0"/>
        <v>25000</v>
      </c>
      <c r="R34" s="59"/>
      <c r="S34" s="59"/>
      <c r="T34" s="94"/>
      <c r="U34" s="94"/>
      <c r="V34" s="94"/>
      <c r="W34" s="94"/>
      <c r="X34" s="94"/>
      <c r="Y34" s="94"/>
      <c r="Z34" s="94"/>
      <c r="AA34" s="94"/>
      <c r="AB34" s="94"/>
      <c r="AC34" s="94"/>
      <c r="AD34" s="94"/>
      <c r="AE34" s="94"/>
    </row>
    <row r="35" spans="1:31" ht="16.2" thickBot="1" x14ac:dyDescent="0.35">
      <c r="A35" s="360" t="s">
        <v>28</v>
      </c>
      <c r="B35" s="361"/>
      <c r="C35" s="362"/>
      <c r="D35" s="547">
        <f>+(D33/30)*D34</f>
        <v>0</v>
      </c>
      <c r="E35" s="548"/>
      <c r="F35" s="549"/>
      <c r="G35" s="102"/>
      <c r="H35" s="283" t="s">
        <v>18</v>
      </c>
      <c r="I35" s="550">
        <f>+J34</f>
        <v>1658333.3333333333</v>
      </c>
      <c r="J35" s="551"/>
      <c r="K35" s="94"/>
      <c r="L35" s="55" t="s">
        <v>41</v>
      </c>
      <c r="M35" s="51"/>
      <c r="N35" s="51"/>
      <c r="O35" s="51">
        <f>O29*2.5</f>
        <v>31250</v>
      </c>
      <c r="P35" s="289">
        <v>1</v>
      </c>
      <c r="Q35" s="53">
        <f t="shared" si="0"/>
        <v>31250</v>
      </c>
      <c r="R35" s="50"/>
      <c r="S35" s="59"/>
      <c r="T35" s="94"/>
      <c r="U35" s="94"/>
      <c r="V35" s="94"/>
      <c r="W35" s="94"/>
      <c r="X35" s="94"/>
      <c r="Y35" s="94"/>
      <c r="Z35" s="94"/>
      <c r="AA35" s="94"/>
      <c r="AB35" s="94"/>
      <c r="AC35" s="94"/>
      <c r="AD35" s="94"/>
      <c r="AE35" s="94"/>
    </row>
    <row r="36" spans="1:31" ht="16.2" thickBot="1" x14ac:dyDescent="0.35">
      <c r="A36" s="108"/>
      <c r="B36" s="108"/>
      <c r="C36" s="108"/>
      <c r="D36" s="108"/>
      <c r="E36" s="108"/>
      <c r="F36" s="280"/>
      <c r="G36" s="102"/>
      <c r="H36" s="94"/>
      <c r="I36" s="94"/>
      <c r="J36" s="94"/>
      <c r="K36" s="94"/>
      <c r="L36" s="50"/>
      <c r="M36" s="50"/>
      <c r="N36" s="50"/>
      <c r="O36" s="50"/>
      <c r="P36" s="50"/>
      <c r="Q36" s="50"/>
      <c r="R36" s="277"/>
      <c r="S36" s="59"/>
      <c r="T36" s="94"/>
      <c r="U36" s="94"/>
      <c r="V36" s="94"/>
      <c r="W36" s="94"/>
      <c r="X36" s="94"/>
      <c r="Y36" s="94"/>
      <c r="Z36" s="94"/>
      <c r="AA36" s="94"/>
      <c r="AB36" s="94"/>
      <c r="AC36" s="94"/>
      <c r="AD36" s="94"/>
      <c r="AE36" s="94"/>
    </row>
    <row r="37" spans="1:31" ht="16.2" thickBot="1" x14ac:dyDescent="0.35">
      <c r="A37" s="353" t="s">
        <v>46</v>
      </c>
      <c r="B37" s="354"/>
      <c r="C37" s="354"/>
      <c r="D37" s="354"/>
      <c r="E37" s="354"/>
      <c r="F37" s="355"/>
      <c r="G37" s="103"/>
      <c r="H37" s="64" t="s">
        <v>162</v>
      </c>
      <c r="I37" s="331">
        <v>0</v>
      </c>
      <c r="J37" s="332"/>
      <c r="K37" s="94"/>
      <c r="L37" s="50"/>
      <c r="M37" s="50"/>
      <c r="N37" s="50"/>
      <c r="O37" s="50"/>
      <c r="P37" s="50"/>
      <c r="Q37" s="176"/>
      <c r="R37" s="275"/>
      <c r="S37" s="177"/>
      <c r="T37" s="178"/>
      <c r="U37" s="179"/>
      <c r="V37" s="94"/>
      <c r="W37" s="94"/>
      <c r="X37" s="94"/>
      <c r="Y37" s="94"/>
      <c r="Z37" s="94"/>
      <c r="AA37" s="94"/>
      <c r="AB37" s="94"/>
      <c r="AC37" s="94"/>
      <c r="AD37" s="94"/>
      <c r="AE37" s="94"/>
    </row>
    <row r="38" spans="1:31" ht="15.6" x14ac:dyDescent="0.3">
      <c r="A38" s="336" t="s">
        <v>21</v>
      </c>
      <c r="B38" s="337"/>
      <c r="C38" s="338"/>
      <c r="D38" s="555">
        <f>+I23-I15</f>
        <v>3000000</v>
      </c>
      <c r="E38" s="556"/>
      <c r="F38" s="557"/>
      <c r="G38" s="103"/>
      <c r="H38" s="64" t="s">
        <v>15</v>
      </c>
      <c r="I38" s="331">
        <v>0</v>
      </c>
      <c r="J38" s="332"/>
      <c r="K38" s="94"/>
      <c r="L38" s="311" t="s">
        <v>57</v>
      </c>
      <c r="M38" s="312"/>
      <c r="N38" s="312"/>
      <c r="O38" s="313"/>
      <c r="P38" s="59"/>
      <c r="Q38" s="357" t="s">
        <v>43</v>
      </c>
      <c r="R38" s="358"/>
      <c r="S38" s="358"/>
      <c r="T38" s="358"/>
      <c r="U38" s="359"/>
      <c r="V38" s="94"/>
      <c r="W38" s="94"/>
      <c r="X38" s="94"/>
      <c r="Y38" s="94"/>
      <c r="Z38" s="94"/>
      <c r="AA38" s="94"/>
      <c r="AB38" s="94"/>
      <c r="AC38" s="94"/>
      <c r="AD38" s="94"/>
      <c r="AE38" s="94"/>
    </row>
    <row r="39" spans="1:31" ht="15.6" x14ac:dyDescent="0.3">
      <c r="A39" s="336" t="s">
        <v>27</v>
      </c>
      <c r="B39" s="337"/>
      <c r="C39" s="338"/>
      <c r="D39" s="369">
        <v>30</v>
      </c>
      <c r="E39" s="370"/>
      <c r="F39" s="371"/>
      <c r="G39" s="103"/>
      <c r="H39" s="94"/>
      <c r="I39" s="94"/>
      <c r="J39" s="94"/>
      <c r="K39" s="94"/>
      <c r="L39" s="54"/>
      <c r="M39" s="70" t="s">
        <v>128</v>
      </c>
      <c r="N39" s="70" t="s">
        <v>35</v>
      </c>
      <c r="O39" s="71" t="s">
        <v>36</v>
      </c>
      <c r="P39" s="50"/>
      <c r="Q39" s="372" t="s">
        <v>63</v>
      </c>
      <c r="R39" s="373"/>
      <c r="S39" s="373"/>
      <c r="T39" s="373"/>
      <c r="U39" s="374"/>
      <c r="V39" s="94"/>
      <c r="W39" s="94"/>
      <c r="X39" s="94"/>
      <c r="Y39" s="94"/>
      <c r="Z39" s="94"/>
      <c r="AA39" s="94"/>
      <c r="AB39" s="94"/>
      <c r="AC39" s="94"/>
      <c r="AD39" s="94"/>
      <c r="AE39" s="94"/>
    </row>
    <row r="40" spans="1:31" ht="15.6" x14ac:dyDescent="0.3">
      <c r="A40" s="360" t="s">
        <v>28</v>
      </c>
      <c r="B40" s="361"/>
      <c r="C40" s="362"/>
      <c r="D40" s="547">
        <f>+(D38/30)*D39</f>
        <v>3000000</v>
      </c>
      <c r="E40" s="548"/>
      <c r="F40" s="549"/>
      <c r="G40" s="103"/>
      <c r="H40" s="396" t="s">
        <v>175</v>
      </c>
      <c r="I40" s="397"/>
      <c r="J40" s="398"/>
      <c r="K40" s="59"/>
      <c r="L40" s="168" t="s">
        <v>58</v>
      </c>
      <c r="M40" s="50"/>
      <c r="N40" s="50"/>
      <c r="O40" s="52"/>
      <c r="P40" s="50"/>
      <c r="Q40" s="180"/>
      <c r="R40" s="278"/>
      <c r="S40" s="76"/>
      <c r="T40" s="181" t="s">
        <v>7</v>
      </c>
      <c r="U40" s="182" t="s">
        <v>7</v>
      </c>
      <c r="V40" s="94"/>
      <c r="W40" s="94"/>
      <c r="X40" s="94"/>
      <c r="Y40" s="94"/>
      <c r="Z40" s="94"/>
      <c r="AA40" s="94"/>
      <c r="AB40" s="94"/>
      <c r="AC40" s="94"/>
      <c r="AD40" s="94"/>
      <c r="AE40" s="94"/>
    </row>
    <row r="41" spans="1:31" ht="15.6" x14ac:dyDescent="0.3">
      <c r="A41" s="94"/>
      <c r="B41" s="94"/>
      <c r="C41" s="94"/>
      <c r="D41" s="94"/>
      <c r="E41" s="94"/>
      <c r="F41" s="94"/>
      <c r="G41" s="103"/>
      <c r="H41" s="64" t="s">
        <v>33</v>
      </c>
      <c r="I41" s="285">
        <f>+D30</f>
        <v>800000</v>
      </c>
      <c r="J41" s="286"/>
      <c r="K41" s="94"/>
      <c r="L41" s="168"/>
      <c r="M41" s="50"/>
      <c r="N41" s="50"/>
      <c r="O41" s="52"/>
      <c r="P41" s="50"/>
      <c r="Q41" s="183" t="s">
        <v>64</v>
      </c>
      <c r="R41" s="297"/>
      <c r="S41" s="278"/>
      <c r="T41" s="185">
        <f>+D23</f>
        <v>398</v>
      </c>
      <c r="U41" s="186"/>
      <c r="V41" s="94"/>
      <c r="W41" s="94"/>
      <c r="X41" s="94"/>
      <c r="Y41" s="94"/>
      <c r="Z41" s="94"/>
      <c r="AA41" s="94"/>
      <c r="AB41" s="94"/>
      <c r="AC41" s="94"/>
      <c r="AD41" s="94"/>
      <c r="AE41" s="94"/>
    </row>
    <row r="42" spans="1:31" ht="15.6" x14ac:dyDescent="0.3">
      <c r="A42" s="273" t="s">
        <v>9</v>
      </c>
      <c r="B42" s="279"/>
      <c r="C42" s="279"/>
      <c r="D42" s="279"/>
      <c r="E42" s="279"/>
      <c r="F42" s="274"/>
      <c r="G42" s="103"/>
      <c r="H42" s="64" t="s">
        <v>50</v>
      </c>
      <c r="I42" s="285">
        <f>+J31</f>
        <v>6675344.444444444</v>
      </c>
      <c r="J42" s="286"/>
      <c r="K42" s="94"/>
      <c r="L42" s="168"/>
      <c r="M42" s="50">
        <f>+M40-M41</f>
        <v>0</v>
      </c>
      <c r="N42" s="50">
        <f>+N40-N41</f>
        <v>0</v>
      </c>
      <c r="O42" s="52">
        <f>+O40-O41</f>
        <v>0</v>
      </c>
      <c r="P42" s="50"/>
      <c r="Q42" s="183"/>
      <c r="R42" s="278"/>
      <c r="S42" s="278"/>
      <c r="T42" s="76"/>
      <c r="U42" s="187"/>
      <c r="V42" s="94"/>
      <c r="W42" s="94"/>
      <c r="X42" s="94"/>
      <c r="Y42" s="94"/>
      <c r="Z42" s="94"/>
      <c r="AA42" s="94"/>
      <c r="AB42" s="94"/>
      <c r="AC42" s="94"/>
      <c r="AD42" s="94"/>
      <c r="AE42" s="94"/>
    </row>
    <row r="43" spans="1:31" ht="15.6" x14ac:dyDescent="0.3">
      <c r="A43" s="336" t="s">
        <v>11</v>
      </c>
      <c r="B43" s="337"/>
      <c r="C43" s="338"/>
      <c r="D43" s="544"/>
      <c r="E43" s="545"/>
      <c r="F43" s="546"/>
      <c r="G43" s="103"/>
      <c r="H43" s="64" t="s">
        <v>51</v>
      </c>
      <c r="I43" s="285">
        <f>+I35</f>
        <v>1658333.3333333333</v>
      </c>
      <c r="J43" s="286"/>
      <c r="K43" s="94"/>
      <c r="L43" s="168"/>
      <c r="M43" s="50"/>
      <c r="N43" s="50">
        <f>+N42*30</f>
        <v>0</v>
      </c>
      <c r="O43" s="52">
        <f>+O42*360</f>
        <v>0</v>
      </c>
      <c r="P43" s="50"/>
      <c r="Q43" s="188" t="s">
        <v>65</v>
      </c>
      <c r="R43" s="184"/>
      <c r="S43" s="184"/>
      <c r="T43" s="189"/>
      <c r="U43" s="190">
        <f>+T41/5</f>
        <v>79.599999999999994</v>
      </c>
      <c r="V43" s="94"/>
      <c r="W43" s="94"/>
      <c r="X43" s="94"/>
      <c r="Y43" s="94"/>
      <c r="Z43" s="94"/>
      <c r="AA43" s="94"/>
      <c r="AB43" s="94"/>
      <c r="AC43" s="94"/>
      <c r="AD43" s="94"/>
      <c r="AE43" s="94"/>
    </row>
    <row r="44" spans="1:31" ht="16.2" thickBot="1" x14ac:dyDescent="0.35">
      <c r="A44" s="336" t="s">
        <v>13</v>
      </c>
      <c r="B44" s="337"/>
      <c r="C44" s="338"/>
      <c r="D44" s="544"/>
      <c r="E44" s="545"/>
      <c r="F44" s="546"/>
      <c r="G44" s="103"/>
      <c r="H44" s="64" t="s">
        <v>129</v>
      </c>
      <c r="I44" s="285">
        <f>+D35</f>
        <v>0</v>
      </c>
      <c r="J44" s="286"/>
      <c r="K44" s="94"/>
      <c r="L44" s="168"/>
      <c r="M44" s="50"/>
      <c r="N44" s="50"/>
      <c r="O44" s="52">
        <f>+M42+N43+O43+1</f>
        <v>1</v>
      </c>
      <c r="P44" s="50"/>
      <c r="Q44" s="191"/>
      <c r="R44" s="51"/>
      <c r="S44" s="192"/>
      <c r="T44" s="193"/>
      <c r="U44" s="194"/>
      <c r="V44" s="94"/>
      <c r="W44" s="94"/>
      <c r="X44" s="94"/>
      <c r="Y44" s="94"/>
      <c r="Z44" s="94"/>
      <c r="AA44" s="94"/>
      <c r="AB44" s="94"/>
      <c r="AC44" s="94"/>
      <c r="AD44" s="94"/>
      <c r="AE44" s="94"/>
    </row>
    <row r="45" spans="1:31" ht="15.6" x14ac:dyDescent="0.3">
      <c r="A45" s="266" t="s">
        <v>49</v>
      </c>
      <c r="B45" s="281"/>
      <c r="C45" s="282"/>
      <c r="D45" s="544"/>
      <c r="E45" s="545"/>
      <c r="F45" s="546"/>
      <c r="G45" s="103"/>
      <c r="H45" s="64" t="s">
        <v>130</v>
      </c>
      <c r="I45" s="285">
        <f>+D40</f>
        <v>3000000</v>
      </c>
      <c r="J45" s="286"/>
      <c r="K45" s="94"/>
      <c r="L45" s="168"/>
      <c r="M45" s="50"/>
      <c r="N45" s="50"/>
      <c r="O45" s="52"/>
      <c r="P45" s="50"/>
      <c r="Q45" s="59"/>
      <c r="R45" s="59"/>
      <c r="S45" s="59"/>
      <c r="T45" s="94"/>
      <c r="U45" s="94"/>
      <c r="V45" s="94"/>
      <c r="W45" s="94"/>
      <c r="X45" s="94"/>
      <c r="Y45" s="94"/>
      <c r="Z45" s="94"/>
      <c r="AA45" s="94"/>
      <c r="AB45" s="94"/>
      <c r="AC45" s="94"/>
      <c r="AD45" s="94"/>
      <c r="AE45" s="94"/>
    </row>
    <row r="46" spans="1:31" ht="15.6" x14ac:dyDescent="0.3">
      <c r="A46" s="360" t="s">
        <v>17</v>
      </c>
      <c r="B46" s="361"/>
      <c r="C46" s="362"/>
      <c r="D46" s="547">
        <f>SUM(D43:F45)</f>
        <v>0</v>
      </c>
      <c r="E46" s="548"/>
      <c r="F46" s="549"/>
      <c r="G46" s="94"/>
      <c r="H46" s="64" t="s">
        <v>162</v>
      </c>
      <c r="I46" s="285">
        <f>I37</f>
        <v>0</v>
      </c>
      <c r="J46" s="286"/>
      <c r="K46" s="94"/>
      <c r="L46" s="168"/>
      <c r="M46" s="70" t="s">
        <v>128</v>
      </c>
      <c r="N46" s="70" t="s">
        <v>35</v>
      </c>
      <c r="O46" s="71" t="s">
        <v>36</v>
      </c>
      <c r="P46" s="50"/>
      <c r="Q46" s="195" t="s">
        <v>99</v>
      </c>
      <c r="R46" s="59"/>
      <c r="S46" s="59"/>
      <c r="T46" s="94"/>
      <c r="U46" s="94" t="s">
        <v>100</v>
      </c>
      <c r="V46" s="94"/>
      <c r="W46" s="94"/>
      <c r="X46" s="94"/>
      <c r="Y46" s="94"/>
      <c r="Z46" s="94"/>
      <c r="AA46" s="94"/>
      <c r="AB46" s="94"/>
      <c r="AC46" s="94"/>
      <c r="AD46" s="94"/>
      <c r="AE46" s="94"/>
    </row>
    <row r="47" spans="1:31" ht="15.6" x14ac:dyDescent="0.3">
      <c r="A47" s="108"/>
      <c r="B47" s="108"/>
      <c r="C47" s="108"/>
      <c r="D47" s="108"/>
      <c r="E47" s="108"/>
      <c r="F47" s="280"/>
      <c r="G47" s="94"/>
      <c r="H47" s="64" t="s">
        <v>15</v>
      </c>
      <c r="I47" s="285">
        <f>I38</f>
        <v>0</v>
      </c>
      <c r="J47" s="286"/>
      <c r="K47" s="94"/>
      <c r="L47" s="168"/>
      <c r="M47" s="70"/>
      <c r="N47" s="70"/>
      <c r="O47" s="71"/>
      <c r="P47" s="50"/>
      <c r="Q47" s="195"/>
      <c r="R47" s="59"/>
      <c r="S47" s="59"/>
      <c r="T47" s="94"/>
      <c r="U47" s="94"/>
      <c r="V47" s="94"/>
      <c r="W47" s="94"/>
      <c r="X47" s="94"/>
      <c r="Y47" s="94"/>
      <c r="Z47" s="94"/>
      <c r="AA47" s="94"/>
      <c r="AB47" s="94"/>
      <c r="AC47" s="94"/>
      <c r="AD47" s="94"/>
      <c r="AE47" s="94"/>
    </row>
    <row r="48" spans="1:31" ht="15.6" x14ac:dyDescent="0.3">
      <c r="A48" s="353" t="s">
        <v>174</v>
      </c>
      <c r="B48" s="354"/>
      <c r="C48" s="354"/>
      <c r="D48" s="354"/>
      <c r="E48" s="354"/>
      <c r="F48" s="355"/>
      <c r="G48" s="94"/>
      <c r="H48" s="64" t="s">
        <v>144</v>
      </c>
      <c r="I48" s="285">
        <f>+D52</f>
        <v>0</v>
      </c>
      <c r="J48" s="286"/>
      <c r="K48" s="94"/>
      <c r="L48" s="168" t="s">
        <v>67</v>
      </c>
      <c r="M48" s="50"/>
      <c r="N48" s="50"/>
      <c r="O48" s="52"/>
      <c r="P48" s="50"/>
      <c r="Q48" s="59"/>
      <c r="R48" s="59"/>
      <c r="S48" s="59"/>
      <c r="T48" s="94"/>
      <c r="U48" s="94"/>
      <c r="V48" s="94"/>
      <c r="W48" s="94"/>
      <c r="X48" s="94"/>
      <c r="Y48" s="94"/>
      <c r="Z48" s="94"/>
      <c r="AA48" s="94"/>
      <c r="AB48" s="94"/>
      <c r="AC48" s="94"/>
      <c r="AD48" s="94"/>
      <c r="AE48" s="94"/>
    </row>
    <row r="49" spans="1:32" ht="16.2" thickBot="1" x14ac:dyDescent="0.35">
      <c r="A49" s="281" t="s">
        <v>80</v>
      </c>
      <c r="B49" s="282"/>
      <c r="C49" s="544"/>
      <c r="D49" s="545"/>
      <c r="E49" s="545"/>
      <c r="F49" s="546"/>
      <c r="G49" s="94"/>
      <c r="H49" s="64" t="s">
        <v>31</v>
      </c>
      <c r="I49" s="285">
        <f>D47</f>
        <v>0</v>
      </c>
      <c r="J49" s="286"/>
      <c r="K49" s="94"/>
      <c r="L49" s="168"/>
      <c r="M49" s="50"/>
      <c r="N49" s="50"/>
      <c r="O49" s="52"/>
      <c r="P49" s="50"/>
      <c r="Q49" s="59"/>
      <c r="R49" s="59"/>
      <c r="S49" s="59"/>
      <c r="T49" s="94"/>
      <c r="U49" s="94"/>
      <c r="V49" s="94"/>
      <c r="W49" s="94"/>
      <c r="X49" s="94"/>
      <c r="Y49" s="94"/>
      <c r="Z49" s="94"/>
      <c r="AA49" s="94"/>
      <c r="AB49" s="94"/>
      <c r="AC49" s="94"/>
      <c r="AD49" s="94"/>
      <c r="AE49" s="94"/>
    </row>
    <row r="50" spans="1:32" ht="15.6" x14ac:dyDescent="0.3">
      <c r="A50" s="336" t="s">
        <v>145</v>
      </c>
      <c r="B50" s="338"/>
      <c r="C50" s="544"/>
      <c r="D50" s="545"/>
      <c r="E50" s="545"/>
      <c r="F50" s="546"/>
      <c r="G50" s="94"/>
      <c r="H50" s="64" t="s">
        <v>34</v>
      </c>
      <c r="I50" s="285">
        <v>0</v>
      </c>
      <c r="J50" s="286"/>
      <c r="K50" s="94"/>
      <c r="L50" s="168"/>
      <c r="M50" s="50">
        <f>+M48-M49</f>
        <v>0</v>
      </c>
      <c r="N50" s="50">
        <f>+N48-N49</f>
        <v>0</v>
      </c>
      <c r="O50" s="52">
        <f>+O48-O49</f>
        <v>0</v>
      </c>
      <c r="P50" s="50"/>
      <c r="Q50" s="202" t="s">
        <v>137</v>
      </c>
      <c r="R50" s="203"/>
      <c r="S50" s="203"/>
      <c r="T50" s="204"/>
      <c r="U50" s="205"/>
      <c r="V50" s="94"/>
      <c r="W50" s="94"/>
      <c r="X50" s="94"/>
      <c r="Y50" s="94"/>
      <c r="Z50" s="94"/>
      <c r="AA50" s="94"/>
      <c r="AB50" s="94"/>
      <c r="AC50" s="94"/>
      <c r="AD50" s="94"/>
      <c r="AE50" s="94"/>
    </row>
    <row r="51" spans="1:32" ht="15.6" x14ac:dyDescent="0.3">
      <c r="A51" s="390" t="s">
        <v>28</v>
      </c>
      <c r="B51" s="391"/>
      <c r="C51" s="392"/>
      <c r="D51" s="547">
        <f>+SUM(C49:F50)</f>
        <v>0</v>
      </c>
      <c r="E51" s="548"/>
      <c r="F51" s="549"/>
      <c r="G51" s="94"/>
      <c r="H51" s="66" t="s">
        <v>20</v>
      </c>
      <c r="I51" s="345">
        <f>(SUM(I41:J48))-(SUM(I49:J50))</f>
        <v>12133677.777777778</v>
      </c>
      <c r="J51" s="346"/>
      <c r="K51" s="94"/>
      <c r="L51" s="168"/>
      <c r="M51" s="50"/>
      <c r="N51" s="50">
        <f>+N50*30</f>
        <v>0</v>
      </c>
      <c r="O51" s="52">
        <f>+O50*360</f>
        <v>0</v>
      </c>
      <c r="P51" s="50"/>
      <c r="Q51" s="54"/>
      <c r="R51" s="50"/>
      <c r="S51" s="50"/>
      <c r="T51" s="57"/>
      <c r="U51" s="75"/>
      <c r="V51" s="94"/>
      <c r="W51" s="94"/>
      <c r="X51" s="94"/>
      <c r="Y51" s="94"/>
      <c r="Z51" s="94"/>
      <c r="AA51" s="94"/>
      <c r="AB51" s="94"/>
      <c r="AC51" s="94"/>
      <c r="AD51" s="94"/>
      <c r="AE51" s="94"/>
    </row>
    <row r="52" spans="1:32" ht="15.6" x14ac:dyDescent="0.3">
      <c r="A52" s="94"/>
      <c r="B52" s="94"/>
      <c r="C52" s="94"/>
      <c r="D52" s="94"/>
      <c r="E52" s="94"/>
      <c r="F52" s="94"/>
      <c r="G52" s="94"/>
      <c r="H52" s="109"/>
      <c r="I52" s="110"/>
      <c r="J52" s="110"/>
      <c r="K52" s="94"/>
      <c r="L52" s="168"/>
      <c r="M52" s="50"/>
      <c r="N52" s="50"/>
      <c r="O52" s="52">
        <f>+M50+N51+O51+1</f>
        <v>1</v>
      </c>
      <c r="P52" s="50"/>
      <c r="Q52" s="54"/>
      <c r="R52" s="50"/>
      <c r="S52" s="50"/>
      <c r="T52" s="57"/>
      <c r="U52" s="75"/>
      <c r="V52" s="94"/>
      <c r="W52" s="94"/>
      <c r="X52" s="94"/>
      <c r="Y52" s="94"/>
      <c r="Z52" s="94"/>
      <c r="AA52" s="94"/>
      <c r="AB52" s="94"/>
      <c r="AC52" s="94"/>
      <c r="AD52" s="94"/>
      <c r="AE52" s="94"/>
    </row>
    <row r="53" spans="1:32" s="31" customFormat="1" ht="15.6" x14ac:dyDescent="0.3">
      <c r="A53" s="111" t="s">
        <v>159</v>
      </c>
      <c r="B53" s="111"/>
      <c r="C53" s="111"/>
      <c r="D53" s="111"/>
      <c r="E53" s="111"/>
      <c r="F53" s="280"/>
      <c r="G53" s="57"/>
      <c r="H53" s="112" t="s">
        <v>90</v>
      </c>
      <c r="I53" s="110"/>
      <c r="J53" s="110"/>
      <c r="K53" s="94"/>
      <c r="L53" s="168"/>
      <c r="M53" s="50"/>
      <c r="N53" s="50"/>
      <c r="O53" s="52"/>
      <c r="P53" s="50"/>
      <c r="Q53" s="54"/>
      <c r="R53" s="50"/>
      <c r="S53" s="50"/>
      <c r="T53" s="57"/>
      <c r="U53" s="75"/>
      <c r="V53" s="94"/>
      <c r="W53" s="94"/>
      <c r="X53" s="94"/>
      <c r="Y53" s="94"/>
      <c r="Z53" s="94"/>
      <c r="AA53" s="94"/>
      <c r="AB53" s="94"/>
      <c r="AC53" s="94"/>
      <c r="AD53" s="94"/>
      <c r="AE53" s="94"/>
      <c r="AF53" s="1"/>
    </row>
    <row r="54" spans="1:32" s="31" customFormat="1" ht="13.5" customHeight="1" thickBot="1" x14ac:dyDescent="0.35">
      <c r="A54" s="111"/>
      <c r="B54" s="111"/>
      <c r="C54" s="111"/>
      <c r="D54" s="111"/>
      <c r="E54" s="111"/>
      <c r="F54" s="113"/>
      <c r="G54" s="114"/>
      <c r="H54" s="94"/>
      <c r="I54" s="110"/>
      <c r="J54" s="110"/>
      <c r="K54" s="94"/>
      <c r="L54" s="168"/>
      <c r="M54" s="70" t="s">
        <v>128</v>
      </c>
      <c r="N54" s="70" t="s">
        <v>35</v>
      </c>
      <c r="O54" s="71" t="s">
        <v>36</v>
      </c>
      <c r="P54" s="50"/>
      <c r="Q54" s="54"/>
      <c r="R54" s="50"/>
      <c r="S54" s="50"/>
      <c r="T54" s="57"/>
      <c r="U54" s="75"/>
      <c r="V54" s="94"/>
      <c r="W54" s="94"/>
      <c r="X54" s="94"/>
      <c r="Y54" s="94"/>
      <c r="Z54" s="94"/>
      <c r="AA54" s="94"/>
      <c r="AB54" s="94"/>
      <c r="AC54" s="94"/>
      <c r="AD54" s="94"/>
      <c r="AE54" s="94"/>
      <c r="AF54" s="1"/>
    </row>
    <row r="55" spans="1:32" s="31" customFormat="1" ht="22.5" customHeight="1" thickBot="1" x14ac:dyDescent="0.35">
      <c r="A55" s="111"/>
      <c r="B55" s="111"/>
      <c r="C55" s="111"/>
      <c r="D55" s="323"/>
      <c r="E55" s="324"/>
      <c r="F55" s="324"/>
      <c r="G55" s="393"/>
      <c r="H55" s="94"/>
      <c r="I55" s="57"/>
      <c r="J55" s="57"/>
      <c r="K55" s="94"/>
      <c r="L55" s="168" t="s">
        <v>68</v>
      </c>
      <c r="M55" s="50"/>
      <c r="N55" s="50"/>
      <c r="O55" s="52"/>
      <c r="P55" s="50"/>
      <c r="Q55" s="54"/>
      <c r="R55" s="50"/>
      <c r="S55" s="50"/>
      <c r="T55" s="57"/>
      <c r="U55" s="75"/>
      <c r="V55" s="94"/>
      <c r="W55" s="94"/>
      <c r="X55" s="94"/>
      <c r="Y55" s="94"/>
      <c r="Z55" s="94"/>
      <c r="AA55" s="94"/>
      <c r="AB55" s="94"/>
      <c r="AC55" s="94"/>
      <c r="AD55" s="94"/>
      <c r="AE55" s="94"/>
      <c r="AF55" s="1"/>
    </row>
    <row r="56" spans="1:32" s="31" customFormat="1" ht="16.2" thickBot="1" x14ac:dyDescent="0.35">
      <c r="A56" s="262"/>
      <c r="B56" s="115"/>
      <c r="C56" s="115"/>
      <c r="D56" s="394" t="s">
        <v>93</v>
      </c>
      <c r="E56" s="394"/>
      <c r="F56" s="394"/>
      <c r="G56" s="394"/>
      <c r="H56" s="57"/>
      <c r="I56" s="117"/>
      <c r="J56" s="118"/>
      <c r="K56" s="94"/>
      <c r="L56" s="168"/>
      <c r="M56" s="50"/>
      <c r="N56" s="50"/>
      <c r="O56" s="52"/>
      <c r="P56" s="50"/>
      <c r="Q56" s="55"/>
      <c r="R56" s="51"/>
      <c r="S56" s="51"/>
      <c r="T56" s="150"/>
      <c r="U56" s="296"/>
      <c r="V56" s="94"/>
      <c r="W56" s="94"/>
      <c r="X56" s="94"/>
      <c r="Y56" s="94"/>
      <c r="Z56" s="94"/>
      <c r="AA56" s="94"/>
      <c r="AB56" s="94"/>
      <c r="AC56" s="94"/>
      <c r="AD56" s="94"/>
      <c r="AE56" s="94"/>
      <c r="AF56" s="1"/>
    </row>
    <row r="57" spans="1:32" s="31" customFormat="1" ht="15.6" x14ac:dyDescent="0.3">
      <c r="A57" s="395" t="s">
        <v>160</v>
      </c>
      <c r="B57" s="395"/>
      <c r="C57" s="395"/>
      <c r="D57" s="395"/>
      <c r="E57" s="298"/>
      <c r="F57" s="298"/>
      <c r="G57" s="171"/>
      <c r="H57" s="241" t="s">
        <v>98</v>
      </c>
      <c r="I57" s="68"/>
      <c r="J57" s="94"/>
      <c r="K57" s="94"/>
      <c r="L57" s="168"/>
      <c r="M57" s="50">
        <f>+M55-M56</f>
        <v>0</v>
      </c>
      <c r="N57" s="50">
        <f>+N55-N56</f>
        <v>0</v>
      </c>
      <c r="O57" s="52">
        <f>+O55-O56</f>
        <v>0</v>
      </c>
      <c r="P57" s="50"/>
      <c r="Q57" s="59"/>
      <c r="R57" s="59"/>
      <c r="S57" s="59"/>
      <c r="T57" s="94"/>
      <c r="U57" s="94"/>
      <c r="V57" s="94"/>
      <c r="W57" s="94"/>
      <c r="X57" s="94"/>
      <c r="Y57" s="94"/>
      <c r="Z57" s="94"/>
      <c r="AA57" s="94"/>
      <c r="AB57" s="94"/>
      <c r="AC57" s="94"/>
      <c r="AD57" s="94"/>
      <c r="AE57" s="94"/>
      <c r="AF57" s="1"/>
    </row>
    <row r="58" spans="1:32" s="31" customFormat="1" ht="15.6" x14ac:dyDescent="0.3">
      <c r="A58" s="263" t="s">
        <v>161</v>
      </c>
      <c r="B58" s="240"/>
      <c r="C58" s="240"/>
      <c r="D58" s="68"/>
      <c r="E58" s="68"/>
      <c r="F58" s="57"/>
      <c r="G58" s="57"/>
      <c r="H58" s="68" t="s">
        <v>89</v>
      </c>
      <c r="I58" s="68"/>
      <c r="J58" s="94"/>
      <c r="K58" s="94"/>
      <c r="L58" s="168"/>
      <c r="M58" s="50"/>
      <c r="N58" s="50">
        <f>+N57*30</f>
        <v>0</v>
      </c>
      <c r="O58" s="52">
        <f>+O57*360</f>
        <v>0</v>
      </c>
      <c r="P58" s="50"/>
      <c r="Q58" s="59"/>
      <c r="R58" s="59"/>
      <c r="S58" s="59"/>
      <c r="T58" s="94"/>
      <c r="U58" s="94"/>
      <c r="V58" s="94"/>
      <c r="W58" s="94"/>
      <c r="X58" s="94"/>
      <c r="Y58" s="94"/>
      <c r="Z58" s="94"/>
      <c r="AA58" s="94"/>
      <c r="AB58" s="94"/>
      <c r="AC58" s="94"/>
      <c r="AD58" s="94"/>
      <c r="AE58" s="94"/>
      <c r="AF58" s="1"/>
    </row>
    <row r="59" spans="1:32" s="31" customFormat="1" ht="15.6" x14ac:dyDescent="0.3">
      <c r="A59" s="94"/>
      <c r="B59" s="94"/>
      <c r="C59" s="94"/>
      <c r="D59" s="94"/>
      <c r="E59" s="94"/>
      <c r="F59" s="102"/>
      <c r="G59" s="111"/>
      <c r="H59" s="119"/>
      <c r="I59" s="94"/>
      <c r="J59" s="94"/>
      <c r="K59" s="94"/>
      <c r="L59" s="168"/>
      <c r="M59" s="50"/>
      <c r="N59" s="50"/>
      <c r="O59" s="52">
        <f>+M57+N58+O58+1</f>
        <v>1</v>
      </c>
      <c r="P59" s="50"/>
      <c r="Q59" s="59"/>
      <c r="R59" s="59"/>
      <c r="S59" s="59"/>
      <c r="T59" s="94"/>
      <c r="U59" s="94"/>
      <c r="V59" s="94"/>
      <c r="W59" s="94"/>
      <c r="X59" s="94"/>
      <c r="Y59" s="94"/>
      <c r="Z59" s="94"/>
      <c r="AA59" s="94"/>
      <c r="AB59" s="94"/>
      <c r="AC59" s="94"/>
      <c r="AD59" s="94"/>
      <c r="AE59" s="94"/>
      <c r="AF59" s="1"/>
    </row>
    <row r="60" spans="1:32" s="31" customFormat="1" ht="15.6" x14ac:dyDescent="0.3">
      <c r="A60" s="111"/>
      <c r="B60" s="111"/>
      <c r="C60" s="111"/>
      <c r="D60" s="111"/>
      <c r="E60" s="111"/>
      <c r="F60" s="111"/>
      <c r="G60" s="94"/>
      <c r="H60" s="111"/>
      <c r="I60" s="94"/>
      <c r="J60" s="94"/>
      <c r="K60" s="94"/>
      <c r="L60" s="168"/>
      <c r="M60" s="50"/>
      <c r="N60" s="50"/>
      <c r="O60" s="52"/>
      <c r="P60" s="50"/>
      <c r="Q60" s="59"/>
      <c r="R60" s="59"/>
      <c r="S60" s="59"/>
      <c r="T60" s="94"/>
      <c r="U60" s="94"/>
      <c r="V60" s="94"/>
      <c r="W60" s="94"/>
      <c r="X60" s="94"/>
      <c r="Y60" s="94"/>
      <c r="Z60" s="94"/>
      <c r="AA60" s="94"/>
      <c r="AB60" s="94"/>
      <c r="AC60" s="94"/>
      <c r="AD60" s="94"/>
      <c r="AE60" s="94"/>
      <c r="AF60" s="1"/>
    </row>
    <row r="61" spans="1:32" s="31" customFormat="1" ht="15.75" customHeight="1" x14ac:dyDescent="0.3">
      <c r="A61" s="381" t="s">
        <v>96</v>
      </c>
      <c r="B61" s="382"/>
      <c r="C61" s="382"/>
      <c r="D61" s="382"/>
      <c r="E61" s="382"/>
      <c r="F61" s="382"/>
      <c r="G61" s="382"/>
      <c r="H61" s="382"/>
      <c r="I61" s="382"/>
      <c r="J61" s="383"/>
      <c r="K61" s="94"/>
      <c r="L61" s="168"/>
      <c r="M61" s="70" t="s">
        <v>128</v>
      </c>
      <c r="N61" s="70" t="s">
        <v>35</v>
      </c>
      <c r="O61" s="71" t="s">
        <v>36</v>
      </c>
      <c r="P61" s="50"/>
      <c r="Q61" s="59"/>
      <c r="R61" s="59"/>
      <c r="S61" s="59"/>
      <c r="T61" s="94"/>
      <c r="U61" s="94"/>
      <c r="V61" s="94"/>
      <c r="W61" s="94"/>
      <c r="X61" s="94"/>
      <c r="Y61" s="94"/>
      <c r="Z61" s="94"/>
      <c r="AA61" s="94"/>
      <c r="AB61" s="94"/>
      <c r="AC61" s="94"/>
      <c r="AD61" s="94"/>
      <c r="AE61" s="94"/>
      <c r="AF61" s="1"/>
    </row>
    <row r="62" spans="1:32" s="31" customFormat="1" ht="15.6" x14ac:dyDescent="0.3">
      <c r="A62" s="384" t="s">
        <v>94</v>
      </c>
      <c r="B62" s="385"/>
      <c r="C62" s="385"/>
      <c r="D62" s="385"/>
      <c r="E62" s="385"/>
      <c r="F62" s="385"/>
      <c r="G62" s="385"/>
      <c r="H62" s="385"/>
      <c r="I62" s="385"/>
      <c r="J62" s="386"/>
      <c r="K62" s="94"/>
      <c r="L62" s="168" t="s">
        <v>69</v>
      </c>
      <c r="M62" s="50"/>
      <c r="N62" s="50"/>
      <c r="O62" s="52"/>
      <c r="P62" s="50"/>
      <c r="Q62" s="59"/>
      <c r="R62" s="59"/>
      <c r="S62" s="59"/>
      <c r="T62" s="94"/>
      <c r="U62" s="94"/>
      <c r="V62" s="94"/>
      <c r="W62" s="94"/>
      <c r="X62" s="94"/>
      <c r="Y62" s="94"/>
      <c r="Z62" s="94"/>
      <c r="AA62" s="94"/>
      <c r="AB62" s="94"/>
      <c r="AC62" s="94"/>
      <c r="AD62" s="94"/>
      <c r="AE62" s="94"/>
      <c r="AF62" s="1"/>
    </row>
    <row r="63" spans="1:32" s="31" customFormat="1" ht="15.6" x14ac:dyDescent="0.3">
      <c r="A63" s="384"/>
      <c r="B63" s="385"/>
      <c r="C63" s="385"/>
      <c r="D63" s="385"/>
      <c r="E63" s="385"/>
      <c r="F63" s="385"/>
      <c r="G63" s="385"/>
      <c r="H63" s="385"/>
      <c r="I63" s="385"/>
      <c r="J63" s="386"/>
      <c r="K63" s="94"/>
      <c r="L63" s="168"/>
      <c r="M63" s="50"/>
      <c r="N63" s="50"/>
      <c r="O63" s="52"/>
      <c r="P63" s="50"/>
      <c r="Q63" s="59"/>
      <c r="R63" s="59"/>
      <c r="S63" s="59"/>
      <c r="T63" s="94"/>
      <c r="U63" s="94"/>
      <c r="V63" s="94"/>
      <c r="W63" s="94"/>
      <c r="X63" s="94"/>
      <c r="Y63" s="94"/>
      <c r="Z63" s="94"/>
      <c r="AA63" s="94"/>
      <c r="AB63" s="94"/>
      <c r="AC63" s="94"/>
      <c r="AD63" s="94"/>
      <c r="AE63" s="94"/>
      <c r="AF63" s="1"/>
    </row>
    <row r="64" spans="1:32" s="31" customFormat="1" ht="15" customHeight="1" x14ac:dyDescent="0.25">
      <c r="A64" s="196"/>
      <c r="B64" s="57"/>
      <c r="C64" s="57"/>
      <c r="D64" s="57"/>
      <c r="E64" s="57"/>
      <c r="F64" s="57"/>
      <c r="G64" s="57"/>
      <c r="H64" s="57"/>
      <c r="I64" s="57"/>
      <c r="J64" s="197"/>
      <c r="K64" s="94"/>
      <c r="L64" s="54"/>
      <c r="M64" s="50">
        <f>+M62-M63</f>
        <v>0</v>
      </c>
      <c r="N64" s="50">
        <f>+N62-N63</f>
        <v>0</v>
      </c>
      <c r="O64" s="52">
        <f>+O62-O63</f>
        <v>0</v>
      </c>
      <c r="P64" s="94"/>
      <c r="Q64" s="59"/>
      <c r="R64" s="59"/>
      <c r="S64" s="59"/>
      <c r="T64" s="94"/>
      <c r="U64" s="94"/>
      <c r="V64" s="94"/>
      <c r="W64" s="94"/>
      <c r="X64" s="94"/>
      <c r="Y64" s="94"/>
      <c r="Z64" s="94"/>
      <c r="AA64" s="94"/>
      <c r="AB64" s="94"/>
      <c r="AC64" s="94"/>
      <c r="AD64" s="94"/>
      <c r="AE64" s="94"/>
      <c r="AF64" s="1"/>
    </row>
    <row r="65" spans="1:32" s="31" customFormat="1" x14ac:dyDescent="0.25">
      <c r="A65" s="384" t="s">
        <v>95</v>
      </c>
      <c r="B65" s="385"/>
      <c r="C65" s="385"/>
      <c r="D65" s="385"/>
      <c r="E65" s="385"/>
      <c r="F65" s="385"/>
      <c r="G65" s="385"/>
      <c r="H65" s="385"/>
      <c r="I65" s="385"/>
      <c r="J65" s="386"/>
      <c r="K65" s="94"/>
      <c r="L65" s="54"/>
      <c r="M65" s="50"/>
      <c r="N65" s="50">
        <f>+N64*30</f>
        <v>0</v>
      </c>
      <c r="O65" s="52">
        <f>+O64*360</f>
        <v>0</v>
      </c>
      <c r="P65" s="59"/>
      <c r="Q65" s="59"/>
      <c r="R65" s="59"/>
      <c r="S65" s="59"/>
      <c r="T65" s="94"/>
      <c r="U65" s="94"/>
      <c r="V65" s="94"/>
      <c r="W65" s="94"/>
      <c r="X65" s="94"/>
      <c r="Y65" s="94"/>
      <c r="Z65" s="94"/>
      <c r="AA65" s="94"/>
      <c r="AB65" s="94"/>
      <c r="AC65" s="94"/>
      <c r="AD65" s="94"/>
      <c r="AE65" s="94"/>
      <c r="AF65" s="1"/>
    </row>
    <row r="66" spans="1:32" s="31" customFormat="1" x14ac:dyDescent="0.25">
      <c r="A66" s="384"/>
      <c r="B66" s="385"/>
      <c r="C66" s="385"/>
      <c r="D66" s="385"/>
      <c r="E66" s="385"/>
      <c r="F66" s="385"/>
      <c r="G66" s="385"/>
      <c r="H66" s="385"/>
      <c r="I66" s="385"/>
      <c r="J66" s="386"/>
      <c r="K66" s="94"/>
      <c r="L66" s="54"/>
      <c r="M66" s="50"/>
      <c r="N66" s="50"/>
      <c r="O66" s="52">
        <f>+M64+N65+O65+1</f>
        <v>1</v>
      </c>
      <c r="P66" s="59"/>
      <c r="Q66" s="59"/>
      <c r="R66" s="59"/>
      <c r="S66" s="59"/>
      <c r="T66" s="94"/>
      <c r="U66" s="94"/>
      <c r="V66" s="94"/>
      <c r="W66" s="94"/>
      <c r="X66" s="94"/>
      <c r="Y66" s="94"/>
      <c r="Z66" s="94"/>
      <c r="AA66" s="94"/>
      <c r="AB66" s="94"/>
      <c r="AC66" s="94"/>
      <c r="AD66" s="94"/>
      <c r="AE66" s="94"/>
      <c r="AF66" s="1"/>
    </row>
    <row r="67" spans="1:32" s="31" customFormat="1" x14ac:dyDescent="0.25">
      <c r="A67" s="384"/>
      <c r="B67" s="385"/>
      <c r="C67" s="385"/>
      <c r="D67" s="385"/>
      <c r="E67" s="385"/>
      <c r="F67" s="385"/>
      <c r="G67" s="385"/>
      <c r="H67" s="385"/>
      <c r="I67" s="385"/>
      <c r="J67" s="386"/>
      <c r="K67" s="94"/>
      <c r="L67" s="54"/>
      <c r="M67" s="50"/>
      <c r="N67" s="50"/>
      <c r="O67" s="52"/>
      <c r="P67" s="59"/>
      <c r="Q67" s="59"/>
      <c r="R67" s="59"/>
      <c r="S67" s="59"/>
      <c r="T67" s="94"/>
      <c r="U67" s="94"/>
      <c r="V67" s="94"/>
      <c r="W67" s="94"/>
      <c r="X67" s="94"/>
      <c r="Y67" s="94"/>
      <c r="Z67" s="94"/>
      <c r="AA67" s="94"/>
      <c r="AB67" s="94"/>
      <c r="AC67" s="94"/>
      <c r="AD67" s="94"/>
      <c r="AE67" s="94"/>
      <c r="AF67" s="1"/>
    </row>
    <row r="68" spans="1:32" s="31" customFormat="1" ht="16.2" thickBot="1" x14ac:dyDescent="0.35">
      <c r="A68" s="387"/>
      <c r="B68" s="388"/>
      <c r="C68" s="388"/>
      <c r="D68" s="388"/>
      <c r="E68" s="388"/>
      <c r="F68" s="388"/>
      <c r="G68" s="388"/>
      <c r="H68" s="388"/>
      <c r="I68" s="388"/>
      <c r="J68" s="389"/>
      <c r="K68" s="94"/>
      <c r="L68" s="72" t="s">
        <v>59</v>
      </c>
      <c r="M68" s="73"/>
      <c r="N68" s="73"/>
      <c r="O68" s="167">
        <f>+O44+O52+O59+O66</f>
        <v>4</v>
      </c>
      <c r="P68" s="59"/>
      <c r="Q68" s="59"/>
      <c r="R68" s="59"/>
      <c r="S68" s="59"/>
      <c r="T68" s="94"/>
      <c r="U68" s="94"/>
      <c r="V68" s="94"/>
      <c r="W68" s="94"/>
      <c r="X68" s="94"/>
      <c r="Y68" s="94"/>
      <c r="Z68" s="94"/>
      <c r="AA68" s="94"/>
      <c r="AB68" s="94"/>
      <c r="AC68" s="94"/>
      <c r="AD68" s="94"/>
      <c r="AE68" s="94"/>
      <c r="AF68" s="1"/>
    </row>
    <row r="69" spans="1:32" x14ac:dyDescent="0.25">
      <c r="A69" s="143"/>
      <c r="B69" s="143"/>
      <c r="C69" s="143"/>
      <c r="D69" s="143"/>
      <c r="E69" s="143"/>
      <c r="F69" s="143"/>
      <c r="G69" s="143"/>
      <c r="H69" s="143"/>
      <c r="I69" s="143"/>
      <c r="J69" s="143"/>
    </row>
    <row r="70" spans="1:32" x14ac:dyDescent="0.25">
      <c r="A70" s="143"/>
      <c r="B70" s="143"/>
      <c r="C70" s="143"/>
      <c r="D70" s="143"/>
      <c r="E70" s="143"/>
      <c r="F70" s="143"/>
      <c r="G70" s="143"/>
      <c r="H70" s="143"/>
      <c r="I70" s="143"/>
      <c r="J70" s="143"/>
    </row>
    <row r="71" spans="1:32" x14ac:dyDescent="0.25">
      <c r="A71" s="143"/>
      <c r="B71" s="143"/>
      <c r="C71" s="143"/>
      <c r="D71" s="143"/>
      <c r="E71" s="143"/>
      <c r="F71" s="143"/>
      <c r="G71" s="143"/>
      <c r="H71" s="143"/>
      <c r="I71" s="143"/>
      <c r="J71" s="143"/>
    </row>
    <row r="72" spans="1:32" x14ac:dyDescent="0.25">
      <c r="A72" s="31"/>
      <c r="B72" s="31"/>
      <c r="C72" s="31"/>
      <c r="D72" s="31"/>
      <c r="E72" s="31"/>
      <c r="F72" s="31"/>
      <c r="G72" s="31"/>
      <c r="H72" s="31"/>
      <c r="I72" s="60"/>
      <c r="J72" s="60"/>
    </row>
    <row r="73" spans="1:32" x14ac:dyDescent="0.25">
      <c r="A73" s="31"/>
      <c r="B73" s="31"/>
      <c r="C73" s="31"/>
      <c r="D73" s="31"/>
      <c r="E73" s="31"/>
      <c r="F73" s="31"/>
      <c r="G73" s="31"/>
      <c r="H73" s="31"/>
      <c r="I73" s="60"/>
      <c r="J73" s="60"/>
    </row>
  </sheetData>
  <sheetProtection formatCells="0" formatColumns="0" formatRows="0" insertColumns="0" insertRows="0" insertHyperlinks="0" deleteColumns="0" deleteRows="0" sort="0" autoFilter="0" pivotTables="0"/>
  <mergeCells count="97">
    <mergeCell ref="A39:C39"/>
    <mergeCell ref="A61:J61"/>
    <mergeCell ref="A62:J63"/>
    <mergeCell ref="A65:J68"/>
    <mergeCell ref="A51:C51"/>
    <mergeCell ref="D51:F51"/>
    <mergeCell ref="I51:J51"/>
    <mergeCell ref="D55:G55"/>
    <mergeCell ref="D56:G56"/>
    <mergeCell ref="A57:D57"/>
    <mergeCell ref="A50:B50"/>
    <mergeCell ref="C50:F50"/>
    <mergeCell ref="A40:C40"/>
    <mergeCell ref="D40:F40"/>
    <mergeCell ref="H40:J40"/>
    <mergeCell ref="A43:C43"/>
    <mergeCell ref="D43:F43"/>
    <mergeCell ref="A44:C44"/>
    <mergeCell ref="D44:F44"/>
    <mergeCell ref="D45:F45"/>
    <mergeCell ref="A46:C46"/>
    <mergeCell ref="D46:F46"/>
    <mergeCell ref="A48:F48"/>
    <mergeCell ref="C49:F49"/>
    <mergeCell ref="D39:F39"/>
    <mergeCell ref="Q39:U39"/>
    <mergeCell ref="H33:J33"/>
    <mergeCell ref="D34:F34"/>
    <mergeCell ref="A35:C35"/>
    <mergeCell ref="D35:F35"/>
    <mergeCell ref="I35:J35"/>
    <mergeCell ref="A37:F37"/>
    <mergeCell ref="I37:J37"/>
    <mergeCell ref="A33:C33"/>
    <mergeCell ref="D33:F33"/>
    <mergeCell ref="A38:C38"/>
    <mergeCell ref="D38:F38"/>
    <mergeCell ref="I38:J38"/>
    <mergeCell ref="L38:O38"/>
    <mergeCell ref="Q38:U38"/>
    <mergeCell ref="A29:C29"/>
    <mergeCell ref="D29:F29"/>
    <mergeCell ref="A30:C30"/>
    <mergeCell ref="D30:F30"/>
    <mergeCell ref="A32:F32"/>
    <mergeCell ref="L25:Q25"/>
    <mergeCell ref="A26:C26"/>
    <mergeCell ref="D26:F26"/>
    <mergeCell ref="D27:F27"/>
    <mergeCell ref="A28:C28"/>
    <mergeCell ref="D28:F28"/>
    <mergeCell ref="A25:F25"/>
    <mergeCell ref="H25:J25"/>
    <mergeCell ref="A22:C22"/>
    <mergeCell ref="D22:F22"/>
    <mergeCell ref="I22:J22"/>
    <mergeCell ref="D23:F23"/>
    <mergeCell ref="I23:J23"/>
    <mergeCell ref="A19:C19"/>
    <mergeCell ref="I19:J19"/>
    <mergeCell ref="A20:C20"/>
    <mergeCell ref="I20:J20"/>
    <mergeCell ref="A21:C21"/>
    <mergeCell ref="I21:J21"/>
    <mergeCell ref="S15:AB15"/>
    <mergeCell ref="I16:J16"/>
    <mergeCell ref="A17:F17"/>
    <mergeCell ref="I17:J17"/>
    <mergeCell ref="A18:C18"/>
    <mergeCell ref="I18:J18"/>
    <mergeCell ref="D15:F15"/>
    <mergeCell ref="I15:J15"/>
    <mergeCell ref="L12:Q12"/>
    <mergeCell ref="A13:F13"/>
    <mergeCell ref="H13:J13"/>
    <mergeCell ref="D14:F14"/>
    <mergeCell ref="I14:J14"/>
    <mergeCell ref="A9:G9"/>
    <mergeCell ref="H9:J9"/>
    <mergeCell ref="A10:G10"/>
    <mergeCell ref="H10:J10"/>
    <mergeCell ref="A11:G11"/>
    <mergeCell ref="H11:J11"/>
    <mergeCell ref="A6:G6"/>
    <mergeCell ref="H6:J6"/>
    <mergeCell ref="A7:G7"/>
    <mergeCell ref="H7:J7"/>
    <mergeCell ref="A8:G8"/>
    <mergeCell ref="I8:J8"/>
    <mergeCell ref="A5:G5"/>
    <mergeCell ref="H5:J5"/>
    <mergeCell ref="A1:J3"/>
    <mergeCell ref="L2:Q2"/>
    <mergeCell ref="S2:AE2"/>
    <mergeCell ref="S3:U3"/>
    <mergeCell ref="W3:Y3"/>
    <mergeCell ref="A4:J4"/>
  </mergeCells>
  <pageMargins left="0.43307086614173229" right="0.39370078740157483" top="0.43307086614173229" bottom="0.59055118110236227" header="0" footer="0"/>
  <pageSetup scale="63" orientation="portrait" horizontalDpi="300" verticalDpi="300" r:id="rId1"/>
  <headerFooter alignWithMargins="0"/>
  <colBreaks count="1" manualBreakCount="1">
    <brk id="10" max="62" man="1"/>
  </colBreaks>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AF73"/>
  <sheetViews>
    <sheetView view="pageBreakPreview" zoomScale="63" zoomScaleNormal="60" zoomScaleSheetLayoutView="80" zoomScalePageLayoutView="110" workbookViewId="0">
      <selection activeCell="I23" sqref="I23:J23"/>
    </sheetView>
  </sheetViews>
  <sheetFormatPr baseColWidth="10" defaultColWidth="10.88671875" defaultRowHeight="15" x14ac:dyDescent="0.25"/>
  <cols>
    <col min="1" max="3" width="14.6640625" style="29" customWidth="1"/>
    <col min="4" max="7" width="7.6640625" style="29" customWidth="1"/>
    <col min="8" max="8" width="49.88671875" style="29" bestFit="1" customWidth="1"/>
    <col min="9" max="9" width="8.6640625" style="29" customWidth="1"/>
    <col min="10" max="10" width="22.6640625" style="29" customWidth="1"/>
    <col min="11" max="11" width="8.44140625" style="29" customWidth="1"/>
    <col min="12" max="12" width="19.33203125" style="7" customWidth="1"/>
    <col min="13" max="13" width="14.109375" style="7" bestFit="1" customWidth="1"/>
    <col min="14" max="14" width="10.88671875" style="7"/>
    <col min="15" max="15" width="17.88671875" style="7" bestFit="1" customWidth="1"/>
    <col min="16" max="16" width="18.88671875" style="7" bestFit="1" customWidth="1"/>
    <col min="17" max="17" width="19.44140625" style="7" customWidth="1"/>
    <col min="18" max="18" width="1.6640625" style="7" customWidth="1"/>
    <col min="19" max="19" width="10.88671875" style="7"/>
    <col min="20" max="20" width="13.88671875" style="1" bestFit="1" customWidth="1"/>
    <col min="21" max="21" width="10.88671875" style="1"/>
    <col min="22" max="22" width="2.44140625" style="1" customWidth="1"/>
    <col min="23" max="23" width="21.6640625" style="1" customWidth="1"/>
    <col min="24" max="25" width="10.88671875" style="1"/>
    <col min="26" max="26" width="10.6640625" style="1" bestFit="1" customWidth="1"/>
    <col min="27" max="27" width="6.44140625" style="1" bestFit="1" customWidth="1"/>
    <col min="28" max="28" width="4.44140625" style="1" customWidth="1"/>
    <col min="29" max="29" width="10.88671875" style="1"/>
    <col min="30" max="30" width="16" style="1" customWidth="1"/>
    <col min="31" max="31" width="10.109375" style="1" customWidth="1"/>
    <col min="32" max="32" width="10.88671875" style="1"/>
    <col min="33" max="16384" width="10.88671875" style="29"/>
  </cols>
  <sheetData>
    <row r="1" spans="1:32" ht="15.75" customHeight="1" thickBot="1" x14ac:dyDescent="0.3">
      <c r="A1" s="301" t="s">
        <v>101</v>
      </c>
      <c r="B1" s="301"/>
      <c r="C1" s="301"/>
      <c r="D1" s="301"/>
      <c r="E1" s="301"/>
      <c r="F1" s="301"/>
      <c r="G1" s="301"/>
      <c r="H1" s="301"/>
      <c r="I1" s="301"/>
      <c r="J1" s="301"/>
      <c r="L1" s="10"/>
      <c r="M1" s="10"/>
      <c r="N1" s="10"/>
      <c r="O1" s="10"/>
      <c r="P1" s="10"/>
      <c r="Q1" s="10"/>
      <c r="AC1" s="2"/>
      <c r="AD1" s="2"/>
      <c r="AE1" s="2"/>
      <c r="AF1" s="2"/>
    </row>
    <row r="2" spans="1:32" ht="15.75" customHeight="1" x14ac:dyDescent="0.25">
      <c r="A2" s="301"/>
      <c r="B2" s="301"/>
      <c r="C2" s="301"/>
      <c r="D2" s="301"/>
      <c r="E2" s="301"/>
      <c r="F2" s="301"/>
      <c r="G2" s="301"/>
      <c r="H2" s="301"/>
      <c r="I2" s="301"/>
      <c r="J2" s="301"/>
      <c r="L2" s="436" t="s">
        <v>60</v>
      </c>
      <c r="M2" s="437"/>
      <c r="N2" s="437"/>
      <c r="O2" s="437"/>
      <c r="P2" s="437"/>
      <c r="Q2" s="438"/>
      <c r="S2" s="436" t="s">
        <v>61</v>
      </c>
      <c r="T2" s="437"/>
      <c r="U2" s="437"/>
      <c r="V2" s="437"/>
      <c r="W2" s="437"/>
      <c r="X2" s="437"/>
      <c r="Y2" s="437"/>
      <c r="Z2" s="437"/>
      <c r="AA2" s="437"/>
      <c r="AB2" s="437"/>
      <c r="AC2" s="437"/>
      <c r="AD2" s="437"/>
      <c r="AE2" s="438"/>
      <c r="AF2" s="10"/>
    </row>
    <row r="3" spans="1:32" ht="15.75" customHeight="1" x14ac:dyDescent="0.3">
      <c r="A3" s="301"/>
      <c r="B3" s="301"/>
      <c r="C3" s="301"/>
      <c r="D3" s="301"/>
      <c r="E3" s="301"/>
      <c r="F3" s="301"/>
      <c r="G3" s="301"/>
      <c r="H3" s="301"/>
      <c r="I3" s="301"/>
      <c r="J3" s="301"/>
      <c r="L3" s="16"/>
      <c r="M3" s="14"/>
      <c r="N3" s="14"/>
      <c r="O3" s="14"/>
      <c r="P3" s="14"/>
      <c r="Q3" s="17"/>
      <c r="S3" s="439" t="s">
        <v>54</v>
      </c>
      <c r="T3" s="440"/>
      <c r="U3" s="440"/>
      <c r="V3" s="2"/>
      <c r="W3" s="441" t="s">
        <v>55</v>
      </c>
      <c r="X3" s="441"/>
      <c r="Y3" s="441"/>
      <c r="Z3" s="2"/>
      <c r="AA3" s="2"/>
      <c r="AB3" s="2"/>
      <c r="AC3" s="2"/>
      <c r="AD3" s="2"/>
      <c r="AE3" s="18"/>
      <c r="AF3" s="10"/>
    </row>
    <row r="4" spans="1:32" ht="20.399999999999999" x14ac:dyDescent="0.3">
      <c r="G4" s="34"/>
      <c r="H4" s="35"/>
      <c r="I4" s="34"/>
      <c r="J4" s="34"/>
      <c r="L4" s="9"/>
      <c r="M4" s="10"/>
      <c r="N4" s="14" t="s">
        <v>128</v>
      </c>
      <c r="O4" s="14" t="s">
        <v>35</v>
      </c>
      <c r="P4" s="14" t="s">
        <v>36</v>
      </c>
      <c r="Q4" s="11"/>
      <c r="S4" s="23" t="s">
        <v>128</v>
      </c>
      <c r="T4" s="22" t="s">
        <v>35</v>
      </c>
      <c r="U4" s="22" t="s">
        <v>36</v>
      </c>
      <c r="V4" s="24"/>
      <c r="W4" s="22" t="s">
        <v>128</v>
      </c>
      <c r="X4" s="22" t="s">
        <v>35</v>
      </c>
      <c r="Y4" s="22" t="s">
        <v>36</v>
      </c>
      <c r="Z4" s="25" t="s">
        <v>7</v>
      </c>
      <c r="AA4" s="25" t="s">
        <v>62</v>
      </c>
      <c r="AB4" s="2"/>
      <c r="AC4" s="2"/>
      <c r="AD4" s="2"/>
      <c r="AE4" s="18"/>
      <c r="AF4" s="10"/>
    </row>
    <row r="5" spans="1:32" ht="15.6" x14ac:dyDescent="0.3">
      <c r="A5" s="300" t="s">
        <v>0</v>
      </c>
      <c r="B5" s="300"/>
      <c r="C5" s="300"/>
      <c r="D5" s="300"/>
      <c r="E5" s="300"/>
      <c r="F5" s="300"/>
      <c r="G5" s="300"/>
      <c r="H5" s="442"/>
      <c r="I5" s="442"/>
      <c r="J5" s="442"/>
      <c r="L5" s="9"/>
      <c r="M5" s="10"/>
      <c r="N5" s="10"/>
      <c r="O5" s="10"/>
      <c r="P5" s="10"/>
      <c r="Q5" s="11"/>
      <c r="S5" s="36"/>
      <c r="T5" s="32"/>
      <c r="U5" s="32"/>
      <c r="V5" s="32"/>
      <c r="W5" s="32"/>
      <c r="X5" s="32"/>
      <c r="Y5" s="32"/>
      <c r="Z5" s="38"/>
      <c r="AA5" s="32"/>
      <c r="AB5" s="32"/>
      <c r="AC5" s="32"/>
      <c r="AD5" s="32"/>
      <c r="AE5" s="33"/>
      <c r="AF5" s="10"/>
    </row>
    <row r="6" spans="1:32" ht="15.6" x14ac:dyDescent="0.3">
      <c r="A6" s="309" t="s">
        <v>1</v>
      </c>
      <c r="B6" s="309"/>
      <c r="C6" s="309"/>
      <c r="D6" s="309"/>
      <c r="E6" s="309"/>
      <c r="F6" s="309"/>
      <c r="G6" s="309"/>
      <c r="H6" s="443"/>
      <c r="I6" s="443"/>
      <c r="J6" s="443"/>
      <c r="L6" s="9" t="s">
        <v>45</v>
      </c>
      <c r="M6" s="10"/>
      <c r="N6" s="230"/>
      <c r="O6" s="230"/>
      <c r="P6" s="230"/>
      <c r="Q6" s="11"/>
      <c r="S6" s="36"/>
      <c r="T6" s="32"/>
      <c r="U6" s="32"/>
      <c r="V6" s="32"/>
      <c r="W6" s="32"/>
      <c r="X6" s="32"/>
      <c r="Y6" s="32"/>
      <c r="Z6" s="32"/>
      <c r="AA6" s="32"/>
      <c r="AB6" s="32"/>
      <c r="AC6" s="32"/>
      <c r="AD6" s="32"/>
      <c r="AE6" s="33"/>
      <c r="AF6" s="10"/>
    </row>
    <row r="7" spans="1:32" ht="15.6" x14ac:dyDescent="0.3">
      <c r="A7" s="309" t="s">
        <v>2</v>
      </c>
      <c r="B7" s="309"/>
      <c r="C7" s="309"/>
      <c r="D7" s="309"/>
      <c r="E7" s="309"/>
      <c r="F7" s="309"/>
      <c r="G7" s="309"/>
      <c r="H7" s="443"/>
      <c r="I7" s="443"/>
      <c r="J7" s="443"/>
      <c r="L7" s="9" t="s">
        <v>154</v>
      </c>
      <c r="M7" s="10"/>
      <c r="N7" s="230"/>
      <c r="O7" s="230"/>
      <c r="P7" s="230"/>
      <c r="Q7" s="11"/>
      <c r="S7" s="36"/>
      <c r="T7" s="32"/>
      <c r="U7" s="32"/>
      <c r="V7" s="32"/>
      <c r="W7" s="32"/>
      <c r="X7" s="32"/>
      <c r="Y7" s="32"/>
      <c r="Z7" s="32"/>
      <c r="AA7" s="32"/>
      <c r="AB7" s="32"/>
      <c r="AC7" s="32"/>
      <c r="AD7" s="32"/>
      <c r="AE7" s="33"/>
      <c r="AF7" s="15"/>
    </row>
    <row r="8" spans="1:32" ht="15.6" x14ac:dyDescent="0.3">
      <c r="A8" s="309" t="s">
        <v>23</v>
      </c>
      <c r="B8" s="309"/>
      <c r="C8" s="309"/>
      <c r="D8" s="309"/>
      <c r="E8" s="309"/>
      <c r="F8" s="309"/>
      <c r="G8" s="309"/>
      <c r="H8" s="39"/>
      <c r="I8" s="310" t="s">
        <v>7</v>
      </c>
      <c r="J8" s="310"/>
      <c r="L8" s="9"/>
      <c r="M8" s="10"/>
      <c r="N8" s="236">
        <f>+N7-N6</f>
        <v>0</v>
      </c>
      <c r="O8" s="236">
        <f>+O7-O6</f>
        <v>0</v>
      </c>
      <c r="P8" s="236">
        <f>+P7-P6</f>
        <v>0</v>
      </c>
      <c r="Q8" s="11"/>
      <c r="S8" s="36"/>
      <c r="T8" s="32"/>
      <c r="U8" s="32"/>
      <c r="V8" s="32"/>
      <c r="W8" s="32"/>
      <c r="X8" s="32"/>
      <c r="Y8" s="32"/>
      <c r="Z8" s="32"/>
      <c r="AA8" s="32"/>
      <c r="AB8" s="32"/>
      <c r="AC8" s="32"/>
      <c r="AD8" s="32"/>
      <c r="AE8" s="33"/>
    </row>
    <row r="9" spans="1:32" ht="16.2" thickBot="1" x14ac:dyDescent="0.35">
      <c r="A9" s="309" t="s">
        <v>124</v>
      </c>
      <c r="B9" s="309"/>
      <c r="C9" s="309"/>
      <c r="D9" s="309"/>
      <c r="E9" s="309"/>
      <c r="F9" s="309"/>
      <c r="G9" s="309"/>
      <c r="H9" s="433"/>
      <c r="I9" s="433"/>
      <c r="J9" s="433"/>
      <c r="L9" s="9"/>
      <c r="M9" s="10"/>
      <c r="N9" s="237">
        <f>+N8</f>
        <v>0</v>
      </c>
      <c r="O9" s="237">
        <f>+O8*30</f>
        <v>0</v>
      </c>
      <c r="P9" s="237">
        <f>+P8*360</f>
        <v>0</v>
      </c>
      <c r="Q9" s="11"/>
      <c r="S9" s="36"/>
      <c r="T9" s="32"/>
      <c r="U9" s="32"/>
      <c r="V9" s="32"/>
      <c r="W9" s="32"/>
      <c r="X9" s="32"/>
      <c r="Y9" s="32"/>
      <c r="Z9" s="32"/>
      <c r="AA9" s="32"/>
      <c r="AB9" s="32"/>
      <c r="AC9" s="32"/>
      <c r="AD9" s="32"/>
      <c r="AE9" s="33"/>
    </row>
    <row r="10" spans="1:32" ht="16.2" thickBot="1" x14ac:dyDescent="0.35">
      <c r="A10" s="309" t="s">
        <v>135</v>
      </c>
      <c r="B10" s="309"/>
      <c r="C10" s="309"/>
      <c r="D10" s="309"/>
      <c r="E10" s="309"/>
      <c r="F10" s="309"/>
      <c r="G10" s="309"/>
      <c r="H10" s="433"/>
      <c r="I10" s="433"/>
      <c r="J10" s="433"/>
      <c r="L10" s="12"/>
      <c r="M10" s="13"/>
      <c r="N10" s="13"/>
      <c r="O10" s="13"/>
      <c r="P10" s="238">
        <f>+N9+O9+P9</f>
        <v>0</v>
      </c>
      <c r="Q10" s="239">
        <f>((I23-I15)/30)*P10</f>
        <v>0</v>
      </c>
      <c r="S10" s="36"/>
      <c r="T10" s="32"/>
      <c r="U10" s="32"/>
      <c r="V10" s="32"/>
      <c r="W10" s="32"/>
      <c r="X10" s="32"/>
      <c r="Y10" s="32"/>
      <c r="Z10" s="32"/>
      <c r="AA10" s="32"/>
      <c r="AB10" s="32"/>
      <c r="AC10" s="32"/>
      <c r="AD10" s="32"/>
      <c r="AE10" s="33"/>
    </row>
    <row r="11" spans="1:32" ht="16.2" thickBot="1" x14ac:dyDescent="0.35">
      <c r="A11" s="309" t="s">
        <v>3</v>
      </c>
      <c r="B11" s="309"/>
      <c r="C11" s="309"/>
      <c r="D11" s="309"/>
      <c r="E11" s="309"/>
      <c r="F11" s="309"/>
      <c r="G11" s="309"/>
      <c r="H11" s="434"/>
      <c r="I11" s="435"/>
      <c r="J11" s="435"/>
      <c r="L11" s="10"/>
      <c r="M11" s="10"/>
      <c r="N11" s="10"/>
      <c r="O11" s="10"/>
      <c r="P11" s="10"/>
      <c r="Q11" s="10"/>
      <c r="S11" s="36"/>
      <c r="T11" s="32"/>
      <c r="U11" s="32"/>
      <c r="V11" s="32"/>
      <c r="W11" s="32"/>
      <c r="X11" s="32"/>
      <c r="Y11" s="32"/>
      <c r="Z11" s="32"/>
      <c r="AA11" s="32"/>
      <c r="AB11" s="32"/>
      <c r="AC11" s="32"/>
      <c r="AD11" s="32"/>
      <c r="AE11" s="33"/>
    </row>
    <row r="12" spans="1:32" ht="16.2" thickBot="1" x14ac:dyDescent="0.35">
      <c r="A12" s="42"/>
      <c r="B12" s="42"/>
      <c r="C12" s="42"/>
      <c r="D12" s="42"/>
      <c r="E12" s="42"/>
      <c r="F12" s="41"/>
      <c r="G12" s="32"/>
      <c r="I12" s="43"/>
      <c r="L12" s="430" t="s">
        <v>44</v>
      </c>
      <c r="M12" s="431"/>
      <c r="N12" s="431"/>
      <c r="O12" s="431"/>
      <c r="P12" s="431"/>
      <c r="Q12" s="432"/>
      <c r="S12" s="146"/>
      <c r="T12" s="147"/>
      <c r="U12" s="147"/>
      <c r="V12" s="147"/>
      <c r="W12" s="147"/>
      <c r="X12" s="147"/>
      <c r="Y12" s="147"/>
      <c r="Z12" s="147"/>
      <c r="AA12" s="147"/>
      <c r="AB12" s="147"/>
      <c r="AC12" s="147"/>
      <c r="AD12" s="147"/>
      <c r="AE12" s="148"/>
    </row>
    <row r="13" spans="1:32" ht="16.2" thickBot="1" x14ac:dyDescent="0.35">
      <c r="A13" s="314" t="s">
        <v>157</v>
      </c>
      <c r="B13" s="315"/>
      <c r="C13" s="315"/>
      <c r="D13" s="315"/>
      <c r="E13" s="315"/>
      <c r="F13" s="316"/>
      <c r="G13" s="101"/>
      <c r="H13" s="419" t="s">
        <v>66</v>
      </c>
      <c r="I13" s="420"/>
      <c r="J13" s="421"/>
      <c r="L13" s="16"/>
      <c r="M13" s="14"/>
      <c r="N13" s="14"/>
      <c r="O13" s="14"/>
      <c r="P13" s="14"/>
      <c r="Q13" s="17"/>
      <c r="S13" s="146"/>
      <c r="T13" s="147"/>
      <c r="U13" s="147"/>
      <c r="V13" s="147"/>
      <c r="W13" s="147"/>
      <c r="X13" s="147"/>
      <c r="Y13" s="147"/>
      <c r="Z13" s="147"/>
      <c r="AA13" s="147"/>
      <c r="AB13" s="147"/>
      <c r="AC13" s="233" t="s">
        <v>128</v>
      </c>
      <c r="AD13" s="234" t="s">
        <v>35</v>
      </c>
      <c r="AE13" s="235" t="s">
        <v>36</v>
      </c>
    </row>
    <row r="14" spans="1:32" ht="16.2" thickBot="1" x14ac:dyDescent="0.35">
      <c r="A14" s="259" t="s">
        <v>158</v>
      </c>
      <c r="B14" s="261"/>
      <c r="C14" s="260" t="s">
        <v>55</v>
      </c>
      <c r="D14" s="444"/>
      <c r="E14" s="445"/>
      <c r="F14" s="446"/>
      <c r="G14" s="94"/>
      <c r="H14" s="65" t="s">
        <v>25</v>
      </c>
      <c r="I14" s="422"/>
      <c r="J14" s="422"/>
      <c r="L14" s="9"/>
      <c r="M14" s="10"/>
      <c r="N14" s="14" t="s">
        <v>128</v>
      </c>
      <c r="O14" s="14" t="s">
        <v>35</v>
      </c>
      <c r="P14" s="14" t="s">
        <v>36</v>
      </c>
      <c r="Q14" s="11"/>
      <c r="S14" s="9"/>
      <c r="T14" s="19"/>
      <c r="U14" s="2"/>
      <c r="V14" s="2"/>
      <c r="W14" s="2"/>
      <c r="X14" s="2"/>
      <c r="Y14" s="2"/>
      <c r="Z14" s="2"/>
      <c r="AA14" s="2"/>
      <c r="AB14" s="2"/>
      <c r="AC14" s="54">
        <f>+W17</f>
        <v>0</v>
      </c>
      <c r="AD14" s="50">
        <f>+X17</f>
        <v>0</v>
      </c>
      <c r="AE14" s="52">
        <f>+Y17</f>
        <v>0</v>
      </c>
    </row>
    <row r="15" spans="1:32" ht="16.2" thickBot="1" x14ac:dyDescent="0.35">
      <c r="A15" s="90" t="s">
        <v>131</v>
      </c>
      <c r="B15" s="256"/>
      <c r="C15" s="256"/>
      <c r="D15" s="333">
        <f>+D14-B14</f>
        <v>0</v>
      </c>
      <c r="E15" s="334"/>
      <c r="F15" s="335"/>
      <c r="G15" s="94"/>
      <c r="H15" s="65" t="s">
        <v>4</v>
      </c>
      <c r="I15" s="423"/>
      <c r="J15" s="423"/>
      <c r="L15" s="9"/>
      <c r="M15" s="10"/>
      <c r="N15" s="10"/>
      <c r="O15" s="10"/>
      <c r="P15" s="10"/>
      <c r="Q15" s="11"/>
      <c r="S15" s="323" t="s">
        <v>56</v>
      </c>
      <c r="T15" s="324"/>
      <c r="U15" s="324"/>
      <c r="V15" s="324"/>
      <c r="W15" s="324"/>
      <c r="X15" s="324"/>
      <c r="Y15" s="324"/>
      <c r="Z15" s="324"/>
      <c r="AA15" s="324"/>
      <c r="AB15" s="324"/>
      <c r="AC15" s="54">
        <f>+S17</f>
        <v>0</v>
      </c>
      <c r="AD15" s="50">
        <f>+T17</f>
        <v>0</v>
      </c>
      <c r="AE15" s="52">
        <f>+U17</f>
        <v>0</v>
      </c>
    </row>
    <row r="16" spans="1:32" x14ac:dyDescent="0.25">
      <c r="A16" s="94"/>
      <c r="B16" s="94"/>
      <c r="C16" s="94"/>
      <c r="D16" s="94"/>
      <c r="E16" s="94"/>
      <c r="F16" s="94"/>
      <c r="G16" s="102"/>
      <c r="H16" s="65" t="s">
        <v>163</v>
      </c>
      <c r="I16" s="422"/>
      <c r="J16" s="422"/>
      <c r="L16" s="9" t="s">
        <v>53</v>
      </c>
      <c r="M16" s="10"/>
      <c r="N16" s="230"/>
      <c r="O16" s="230"/>
      <c r="P16" s="230"/>
      <c r="Q16" s="11"/>
      <c r="S16" s="9"/>
      <c r="T16" s="2"/>
      <c r="U16" s="2"/>
      <c r="V16" s="2"/>
      <c r="W16" s="2"/>
      <c r="X16" s="2"/>
      <c r="Y16" s="2"/>
      <c r="Z16" s="2"/>
      <c r="AA16" s="2"/>
      <c r="AB16" s="2"/>
      <c r="AC16" s="54">
        <f>+AC14-AC15</f>
        <v>0</v>
      </c>
      <c r="AD16" s="50">
        <f>+AD14-AD15</f>
        <v>0</v>
      </c>
      <c r="AE16" s="52">
        <f>+AE14-AE15</f>
        <v>0</v>
      </c>
    </row>
    <row r="17" spans="1:31" ht="15.6" x14ac:dyDescent="0.3">
      <c r="A17" s="353" t="s">
        <v>24</v>
      </c>
      <c r="B17" s="354"/>
      <c r="C17" s="354"/>
      <c r="D17" s="354"/>
      <c r="E17" s="354"/>
      <c r="F17" s="355"/>
      <c r="G17" s="94"/>
      <c r="H17" s="65" t="s">
        <v>164</v>
      </c>
      <c r="I17" s="422"/>
      <c r="J17" s="422"/>
      <c r="L17" s="9" t="s">
        <v>45</v>
      </c>
      <c r="M17" s="10"/>
      <c r="N17" s="230"/>
      <c r="O17" s="230"/>
      <c r="P17" s="230"/>
      <c r="Q17" s="11"/>
      <c r="S17" s="36"/>
      <c r="T17" s="32"/>
      <c r="U17" s="32"/>
      <c r="V17" s="32"/>
      <c r="W17" s="32"/>
      <c r="X17" s="32"/>
      <c r="Y17" s="32"/>
      <c r="Z17" s="149">
        <f>+AE19</f>
        <v>1</v>
      </c>
      <c r="AA17" s="56">
        <f>+Z17*0.0555555555555556</f>
        <v>5.5555555555555601E-2</v>
      </c>
      <c r="AB17" s="57"/>
      <c r="AC17" s="54">
        <f>+AC16</f>
        <v>0</v>
      </c>
      <c r="AD17" s="50">
        <f>+AD16*30</f>
        <v>0</v>
      </c>
      <c r="AE17" s="52">
        <f>+AE16*360</f>
        <v>0</v>
      </c>
    </row>
    <row r="18" spans="1:31" ht="15.6" x14ac:dyDescent="0.25">
      <c r="A18" s="328"/>
      <c r="B18" s="329"/>
      <c r="C18" s="330"/>
      <c r="D18" s="219" t="s">
        <v>152</v>
      </c>
      <c r="E18" s="219" t="s">
        <v>146</v>
      </c>
      <c r="F18" s="220" t="s">
        <v>147</v>
      </c>
      <c r="G18" s="94"/>
      <c r="H18" s="65" t="s">
        <v>165</v>
      </c>
      <c r="I18" s="405"/>
      <c r="J18" s="406"/>
      <c r="L18" s="9"/>
      <c r="M18" s="10"/>
      <c r="N18" s="230"/>
      <c r="O18" s="230"/>
      <c r="P18" s="230"/>
      <c r="Q18" s="11"/>
      <c r="S18" s="36"/>
      <c r="T18" s="32"/>
      <c r="U18" s="32"/>
      <c r="V18" s="32"/>
      <c r="W18" s="32"/>
      <c r="X18" s="32"/>
      <c r="Y18" s="32"/>
      <c r="Z18" s="149"/>
      <c r="AA18" s="56"/>
      <c r="AB18" s="57"/>
      <c r="AC18" s="54"/>
      <c r="AD18" s="50"/>
      <c r="AE18" s="52"/>
    </row>
    <row r="19" spans="1:31" x14ac:dyDescent="0.25">
      <c r="A19" s="336" t="s">
        <v>29</v>
      </c>
      <c r="B19" s="337"/>
      <c r="C19" s="338"/>
      <c r="D19" s="207"/>
      <c r="E19" s="207"/>
      <c r="F19" s="207"/>
      <c r="G19" s="94"/>
      <c r="H19" s="65" t="s">
        <v>153</v>
      </c>
      <c r="I19" s="405"/>
      <c r="J19" s="406"/>
      <c r="L19" s="9"/>
      <c r="M19" s="10"/>
      <c r="N19" s="236">
        <f>+N16-N17</f>
        <v>0</v>
      </c>
      <c r="O19" s="236">
        <f>+O16-O17</f>
        <v>0</v>
      </c>
      <c r="P19" s="236">
        <f>+P16-P17</f>
        <v>0</v>
      </c>
      <c r="Q19" s="11"/>
      <c r="S19" s="36"/>
      <c r="T19" s="32"/>
      <c r="U19" s="32"/>
      <c r="V19" s="32"/>
      <c r="W19" s="32"/>
      <c r="X19" s="32"/>
      <c r="Y19" s="32"/>
      <c r="Z19" s="149"/>
      <c r="AA19" s="56"/>
      <c r="AB19" s="57"/>
      <c r="AC19" s="54"/>
      <c r="AD19" s="50"/>
      <c r="AE19" s="232">
        <f>+AC17+AD17+AE17+1</f>
        <v>1</v>
      </c>
    </row>
    <row r="20" spans="1:31" ht="16.2" thickBot="1" x14ac:dyDescent="0.35">
      <c r="A20" s="336" t="s">
        <v>30</v>
      </c>
      <c r="B20" s="337"/>
      <c r="C20" s="338"/>
      <c r="D20" s="207"/>
      <c r="E20" s="207"/>
      <c r="F20" s="207"/>
      <c r="G20" s="94"/>
      <c r="H20" s="65" t="s">
        <v>166</v>
      </c>
      <c r="I20" s="405"/>
      <c r="J20" s="406"/>
      <c r="L20" s="9"/>
      <c r="M20" s="10"/>
      <c r="N20" s="237">
        <f>+N19</f>
        <v>0</v>
      </c>
      <c r="O20" s="237">
        <f>+O19*30</f>
        <v>0</v>
      </c>
      <c r="P20" s="237">
        <f>+P19*360</f>
        <v>0</v>
      </c>
      <c r="Q20" s="11"/>
      <c r="S20" s="12"/>
      <c r="T20" s="20"/>
      <c r="U20" s="20"/>
      <c r="V20" s="20"/>
      <c r="W20" s="20"/>
      <c r="X20" s="20"/>
      <c r="Y20" s="20"/>
      <c r="Z20" s="150"/>
      <c r="AA20" s="58">
        <f>+SUM(AA5:AA17)</f>
        <v>5.5555555555555601E-2</v>
      </c>
      <c r="AB20" s="150"/>
      <c r="AC20" s="55"/>
      <c r="AD20" s="51"/>
      <c r="AE20" s="198"/>
    </row>
    <row r="21" spans="1:31" ht="31.5" hidden="1" customHeight="1" x14ac:dyDescent="0.25">
      <c r="A21" s="328"/>
      <c r="B21" s="329"/>
      <c r="C21" s="330"/>
      <c r="D21" s="207">
        <f>+D20-D19</f>
        <v>0</v>
      </c>
      <c r="E21" s="207">
        <f>+E20-E19</f>
        <v>0</v>
      </c>
      <c r="F21" s="207">
        <f>+F20-F19</f>
        <v>0</v>
      </c>
      <c r="G21" s="102"/>
      <c r="I21" s="422"/>
      <c r="J21" s="422"/>
      <c r="L21" s="9"/>
      <c r="M21" s="10"/>
      <c r="N21" s="236">
        <f>+N19</f>
        <v>0</v>
      </c>
      <c r="O21" s="236">
        <f>+O19*30</f>
        <v>0</v>
      </c>
      <c r="P21" s="236">
        <f>+P19*360</f>
        <v>0</v>
      </c>
      <c r="Q21" s="11"/>
    </row>
    <row r="22" spans="1:31" ht="15.6" thickBot="1" x14ac:dyDescent="0.3">
      <c r="A22" s="336" t="s">
        <v>151</v>
      </c>
      <c r="B22" s="337"/>
      <c r="C22" s="338"/>
      <c r="D22" s="427"/>
      <c r="E22" s="428"/>
      <c r="F22" s="429"/>
      <c r="G22" s="102"/>
      <c r="H22" s="65" t="s">
        <v>32</v>
      </c>
      <c r="I22" s="405"/>
      <c r="J22" s="406"/>
      <c r="L22" s="9"/>
      <c r="M22" s="10"/>
      <c r="N22" s="236"/>
      <c r="O22" s="236"/>
      <c r="P22" s="236"/>
      <c r="Q22" s="11"/>
    </row>
    <row r="23" spans="1:31" ht="16.2" thickBot="1" x14ac:dyDescent="0.35">
      <c r="A23" s="66" t="s">
        <v>26</v>
      </c>
      <c r="B23" s="258"/>
      <c r="C23" s="258"/>
      <c r="D23" s="342">
        <f>D21+(E21*30)+(F21*360)-D22</f>
        <v>0</v>
      </c>
      <c r="E23" s="343"/>
      <c r="F23" s="344"/>
      <c r="G23" s="103"/>
      <c r="H23" s="66" t="s">
        <v>5</v>
      </c>
      <c r="I23" s="345">
        <f>SUM(I14:J22)</f>
        <v>0</v>
      </c>
      <c r="J23" s="346"/>
      <c r="K23" s="44"/>
      <c r="L23" s="12"/>
      <c r="M23" s="13"/>
      <c r="N23" s="238"/>
      <c r="O23" s="238"/>
      <c r="P23" s="238">
        <f>+N20+O20+P20</f>
        <v>0</v>
      </c>
      <c r="Q23" s="239">
        <f>((I23-I15)/30)*P23</f>
        <v>0</v>
      </c>
    </row>
    <row r="24" spans="1:31" ht="16.2" thickBot="1" x14ac:dyDescent="0.35">
      <c r="A24" s="94"/>
      <c r="B24" s="94"/>
      <c r="C24" s="94"/>
      <c r="D24" s="94"/>
      <c r="E24" s="94"/>
      <c r="F24" s="94"/>
      <c r="G24" s="102"/>
      <c r="H24" s="94"/>
      <c r="I24" s="94"/>
      <c r="J24" s="94"/>
      <c r="K24" s="44"/>
      <c r="L24" s="10"/>
      <c r="M24" s="10"/>
      <c r="N24" s="10"/>
      <c r="O24" s="10"/>
      <c r="P24" s="10"/>
      <c r="Q24" s="10"/>
      <c r="S24" s="137" t="s">
        <v>128</v>
      </c>
      <c r="T24" s="138" t="s">
        <v>35</v>
      </c>
      <c r="U24" s="139" t="s">
        <v>36</v>
      </c>
      <c r="V24" s="94"/>
      <c r="W24" s="94"/>
      <c r="X24" s="137" t="s">
        <v>128</v>
      </c>
      <c r="Y24" s="138" t="s">
        <v>35</v>
      </c>
      <c r="Z24" s="139" t="s">
        <v>36</v>
      </c>
      <c r="AA24" s="10"/>
    </row>
    <row r="25" spans="1:31" ht="15.6" x14ac:dyDescent="0.3">
      <c r="A25" s="396" t="s">
        <v>143</v>
      </c>
      <c r="B25" s="397"/>
      <c r="C25" s="397"/>
      <c r="D25" s="397"/>
      <c r="E25" s="397"/>
      <c r="F25" s="398"/>
      <c r="G25" s="102"/>
      <c r="H25" s="356" t="s">
        <v>48</v>
      </c>
      <c r="I25" s="356"/>
      <c r="J25" s="356"/>
      <c r="K25" s="44"/>
      <c r="L25" s="407" t="s">
        <v>52</v>
      </c>
      <c r="M25" s="408"/>
      <c r="N25" s="408"/>
      <c r="O25" s="408"/>
      <c r="P25" s="408"/>
      <c r="Q25" s="409"/>
      <c r="S25" s="36"/>
      <c r="T25" s="30"/>
      <c r="U25" s="37"/>
      <c r="V25" s="94"/>
      <c r="W25" s="94"/>
      <c r="X25" s="36"/>
      <c r="Y25" s="30"/>
      <c r="Z25" s="37"/>
      <c r="AA25" s="10"/>
    </row>
    <row r="26" spans="1:31" ht="15.6" x14ac:dyDescent="0.3">
      <c r="A26" s="336" t="s">
        <v>21</v>
      </c>
      <c r="B26" s="337"/>
      <c r="C26" s="338"/>
      <c r="D26" s="413"/>
      <c r="E26" s="414"/>
      <c r="F26" s="415"/>
      <c r="G26" s="102"/>
      <c r="H26" s="104" t="s">
        <v>6</v>
      </c>
      <c r="I26" s="104" t="s">
        <v>7</v>
      </c>
      <c r="J26" s="104" t="s">
        <v>8</v>
      </c>
      <c r="K26" s="44"/>
      <c r="L26" s="9"/>
      <c r="M26" s="10"/>
      <c r="N26" s="10"/>
      <c r="O26" s="134" t="s">
        <v>8</v>
      </c>
      <c r="P26" s="134" t="s">
        <v>136</v>
      </c>
      <c r="Q26" s="21" t="s">
        <v>18</v>
      </c>
      <c r="S26" s="36"/>
      <c r="T26" s="30"/>
      <c r="U26" s="37"/>
      <c r="V26" s="94"/>
      <c r="W26" s="94"/>
      <c r="X26" s="36"/>
      <c r="Y26" s="30"/>
      <c r="Z26" s="37"/>
      <c r="AA26" s="10"/>
    </row>
    <row r="27" spans="1:31" x14ac:dyDescent="0.25">
      <c r="A27" s="336" t="s">
        <v>4</v>
      </c>
      <c r="B27" s="337"/>
      <c r="C27" s="338"/>
      <c r="D27" s="413"/>
      <c r="E27" s="414"/>
      <c r="F27" s="415"/>
      <c r="G27" s="102"/>
      <c r="H27" s="65" t="s">
        <v>10</v>
      </c>
      <c r="I27" s="48">
        <f>+D23</f>
        <v>0</v>
      </c>
      <c r="J27" s="226">
        <f>+(I23*I27)/360</f>
        <v>0</v>
      </c>
      <c r="K27" s="44"/>
      <c r="L27" s="9" t="s">
        <v>37</v>
      </c>
      <c r="M27" s="10"/>
      <c r="N27" s="10"/>
      <c r="O27" s="10">
        <f>+I14</f>
        <v>0</v>
      </c>
      <c r="P27" s="30"/>
      <c r="Q27" s="52"/>
      <c r="S27" s="54">
        <f>+S25-S26</f>
        <v>0</v>
      </c>
      <c r="T27" s="50">
        <f>+T25-T26</f>
        <v>0</v>
      </c>
      <c r="U27" s="52">
        <f>+U25-U26</f>
        <v>0</v>
      </c>
      <c r="V27" s="94"/>
      <c r="W27" s="94"/>
      <c r="X27" s="54">
        <f>+X25-X26</f>
        <v>0</v>
      </c>
      <c r="Y27" s="50">
        <f>+Y25-Y26</f>
        <v>0</v>
      </c>
      <c r="Z27" s="52">
        <f>+Z25-Z26</f>
        <v>0</v>
      </c>
      <c r="AA27" s="10"/>
    </row>
    <row r="28" spans="1:31" x14ac:dyDescent="0.25">
      <c r="A28" s="336" t="s">
        <v>102</v>
      </c>
      <c r="B28" s="337"/>
      <c r="C28" s="338"/>
      <c r="D28" s="413"/>
      <c r="E28" s="414"/>
      <c r="F28" s="415"/>
      <c r="G28" s="102"/>
      <c r="H28" s="65" t="s">
        <v>12</v>
      </c>
      <c r="I28" s="48">
        <f>+D23</f>
        <v>0</v>
      </c>
      <c r="J28" s="226">
        <f>+J27*12%/360*I28</f>
        <v>0</v>
      </c>
      <c r="L28" s="9" t="s">
        <v>132</v>
      </c>
      <c r="M28" s="10"/>
      <c r="N28" s="10"/>
      <c r="O28" s="10">
        <f>+O27/30</f>
        <v>0</v>
      </c>
      <c r="P28" s="30"/>
      <c r="Q28" s="52"/>
      <c r="S28" s="54">
        <f>+S27</f>
        <v>0</v>
      </c>
      <c r="T28" s="50">
        <f>+T27*30</f>
        <v>0</v>
      </c>
      <c r="U28" s="52">
        <f>+U27*360</f>
        <v>0</v>
      </c>
      <c r="V28" s="94"/>
      <c r="W28" s="94"/>
      <c r="X28" s="54">
        <f>+X27</f>
        <v>0</v>
      </c>
      <c r="Y28" s="50">
        <f>+Y27*30</f>
        <v>0</v>
      </c>
      <c r="Z28" s="52">
        <f>+Z27*360</f>
        <v>0</v>
      </c>
      <c r="AA28" s="10"/>
    </row>
    <row r="29" spans="1:31" ht="15.6" thickBot="1" x14ac:dyDescent="0.3">
      <c r="A29" s="336" t="s">
        <v>140</v>
      </c>
      <c r="B29" s="337"/>
      <c r="C29" s="338"/>
      <c r="D29" s="413"/>
      <c r="E29" s="414"/>
      <c r="F29" s="415"/>
      <c r="G29" s="102"/>
      <c r="H29" s="65" t="s">
        <v>14</v>
      </c>
      <c r="I29" s="45">
        <f>+D23</f>
        <v>0</v>
      </c>
      <c r="J29" s="226">
        <f>+(I23*I29)/360</f>
        <v>0</v>
      </c>
      <c r="L29" s="9" t="s">
        <v>38</v>
      </c>
      <c r="M29" s="10"/>
      <c r="N29" s="10"/>
      <c r="O29" s="10">
        <f>+O28/8</f>
        <v>0</v>
      </c>
      <c r="P29" s="30"/>
      <c r="Q29" s="52"/>
      <c r="S29" s="55"/>
      <c r="T29" s="51"/>
      <c r="U29" s="173">
        <f>+S28+T28+U28+1</f>
        <v>1</v>
      </c>
      <c r="V29" s="94"/>
      <c r="W29" s="94"/>
      <c r="X29" s="55"/>
      <c r="Y29" s="51"/>
      <c r="Z29" s="173">
        <f>+X28+Y28+Z28+1</f>
        <v>1</v>
      </c>
      <c r="AA29" s="15"/>
    </row>
    <row r="30" spans="1:31" ht="15.6" x14ac:dyDescent="0.3">
      <c r="A30" s="360" t="s">
        <v>19</v>
      </c>
      <c r="B30" s="361"/>
      <c r="C30" s="362"/>
      <c r="D30" s="363">
        <f>+SUM(D26:F29)</f>
        <v>0</v>
      </c>
      <c r="E30" s="364"/>
      <c r="F30" s="365"/>
      <c r="G30" s="102"/>
      <c r="H30" s="65" t="s">
        <v>22</v>
      </c>
      <c r="I30" s="45"/>
      <c r="J30" s="227"/>
      <c r="L30" s="9" t="s">
        <v>39</v>
      </c>
      <c r="M30" s="10"/>
      <c r="N30" s="10"/>
      <c r="O30" s="10">
        <f>+O29*35%</f>
        <v>0</v>
      </c>
      <c r="P30" s="230">
        <v>1</v>
      </c>
      <c r="Q30" s="52">
        <f>+O30*P30</f>
        <v>0</v>
      </c>
      <c r="T30" s="8"/>
    </row>
    <row r="31" spans="1:31" ht="15.6" x14ac:dyDescent="0.3">
      <c r="A31" s="94"/>
      <c r="B31" s="94"/>
      <c r="C31" s="94"/>
      <c r="D31" s="94"/>
      <c r="E31" s="94"/>
      <c r="F31" s="94"/>
      <c r="G31" s="102"/>
      <c r="H31" s="105" t="s">
        <v>18</v>
      </c>
      <c r="I31" s="106"/>
      <c r="J31" s="49">
        <f>SUM(J27:J30)</f>
        <v>0</v>
      </c>
      <c r="L31" s="9" t="s">
        <v>133</v>
      </c>
      <c r="M31" s="10"/>
      <c r="N31" s="10"/>
      <c r="O31" s="10">
        <f>+O29*1.25</f>
        <v>0</v>
      </c>
      <c r="P31" s="230">
        <v>1</v>
      </c>
      <c r="Q31" s="52">
        <f t="shared" ref="Q31:Q35" si="0">+O31*P31</f>
        <v>0</v>
      </c>
    </row>
    <row r="32" spans="1:31" x14ac:dyDescent="0.25">
      <c r="A32" s="424" t="s">
        <v>47</v>
      </c>
      <c r="B32" s="425"/>
      <c r="C32" s="425"/>
      <c r="D32" s="425"/>
      <c r="E32" s="425"/>
      <c r="F32" s="426"/>
      <c r="G32" s="107"/>
      <c r="H32" s="94"/>
      <c r="I32" s="94"/>
      <c r="J32" s="94"/>
      <c r="L32" s="9" t="s">
        <v>134</v>
      </c>
      <c r="M32" s="10"/>
      <c r="N32" s="10"/>
      <c r="O32" s="10">
        <f>+O29*1.75</f>
        <v>0</v>
      </c>
      <c r="P32" s="230">
        <v>1</v>
      </c>
      <c r="Q32" s="52">
        <f t="shared" si="0"/>
        <v>0</v>
      </c>
    </row>
    <row r="33" spans="1:21" ht="15.6" x14ac:dyDescent="0.3">
      <c r="A33" s="336" t="s">
        <v>21</v>
      </c>
      <c r="B33" s="337"/>
      <c r="C33" s="338"/>
      <c r="D33" s="378">
        <f>+I23-I15</f>
        <v>0</v>
      </c>
      <c r="E33" s="379"/>
      <c r="F33" s="380"/>
      <c r="G33" s="102"/>
      <c r="H33" s="356" t="s">
        <v>150</v>
      </c>
      <c r="I33" s="356"/>
      <c r="J33" s="356"/>
      <c r="L33" s="9" t="s">
        <v>42</v>
      </c>
      <c r="M33" s="10"/>
      <c r="N33" s="10"/>
      <c r="O33" s="10">
        <f>+O29*1.75</f>
        <v>0</v>
      </c>
      <c r="P33" s="230">
        <v>1</v>
      </c>
      <c r="Q33" s="52">
        <f t="shared" si="0"/>
        <v>0</v>
      </c>
    </row>
    <row r="34" spans="1:21" x14ac:dyDescent="0.25">
      <c r="A34" s="266" t="s">
        <v>27</v>
      </c>
      <c r="B34" s="264"/>
      <c r="C34" s="265"/>
      <c r="D34" s="416"/>
      <c r="E34" s="417"/>
      <c r="F34" s="418"/>
      <c r="G34" s="102"/>
      <c r="H34" s="65" t="s">
        <v>16</v>
      </c>
      <c r="I34" s="45">
        <f>D23</f>
        <v>0</v>
      </c>
      <c r="J34" s="228">
        <f>(I23-I15)*I34/720</f>
        <v>0</v>
      </c>
      <c r="L34" s="9" t="s">
        <v>40</v>
      </c>
      <c r="M34" s="10"/>
      <c r="N34" s="10"/>
      <c r="O34" s="10">
        <f>O29*2</f>
        <v>0</v>
      </c>
      <c r="P34" s="230">
        <v>1</v>
      </c>
      <c r="Q34" s="52">
        <f t="shared" si="0"/>
        <v>0</v>
      </c>
    </row>
    <row r="35" spans="1:21" ht="16.2" thickBot="1" x14ac:dyDescent="0.35">
      <c r="A35" s="360" t="s">
        <v>28</v>
      </c>
      <c r="B35" s="361"/>
      <c r="C35" s="362"/>
      <c r="D35" s="363">
        <f>+(D33/30)*D34</f>
        <v>0</v>
      </c>
      <c r="E35" s="364"/>
      <c r="F35" s="365"/>
      <c r="G35" s="102"/>
      <c r="H35" s="105" t="s">
        <v>18</v>
      </c>
      <c r="I35" s="376">
        <f>+J34</f>
        <v>0</v>
      </c>
      <c r="J35" s="377"/>
      <c r="L35" s="12" t="s">
        <v>41</v>
      </c>
      <c r="M35" s="13"/>
      <c r="N35" s="13"/>
      <c r="O35" s="13">
        <f>O29*2.5</f>
        <v>0</v>
      </c>
      <c r="P35" s="231">
        <v>1</v>
      </c>
      <c r="Q35" s="53">
        <f t="shared" si="0"/>
        <v>0</v>
      </c>
      <c r="R35" s="10"/>
    </row>
    <row r="36" spans="1:21" ht="16.2" thickBot="1" x14ac:dyDescent="0.35">
      <c r="A36" s="108"/>
      <c r="B36" s="108"/>
      <c r="C36" s="108"/>
      <c r="D36" s="108"/>
      <c r="E36" s="108"/>
      <c r="F36" s="210"/>
      <c r="G36" s="102"/>
      <c r="H36" s="94"/>
      <c r="I36" s="94"/>
      <c r="J36" s="94"/>
      <c r="L36" s="10"/>
      <c r="M36" s="10"/>
      <c r="N36" s="10"/>
      <c r="O36" s="10"/>
      <c r="P36" s="10"/>
      <c r="Q36" s="10"/>
      <c r="R36" s="22"/>
    </row>
    <row r="37" spans="1:21" ht="16.2" thickBot="1" x14ac:dyDescent="0.35">
      <c r="A37" s="396" t="s">
        <v>46</v>
      </c>
      <c r="B37" s="397"/>
      <c r="C37" s="397"/>
      <c r="D37" s="397"/>
      <c r="E37" s="397"/>
      <c r="F37" s="398"/>
      <c r="G37" s="103"/>
      <c r="H37" s="229" t="s">
        <v>162</v>
      </c>
      <c r="I37" s="405">
        <v>0</v>
      </c>
      <c r="J37" s="406"/>
      <c r="L37" s="10"/>
      <c r="M37" s="10"/>
      <c r="N37" s="10"/>
      <c r="O37" s="10"/>
      <c r="P37" s="10"/>
      <c r="Q37" s="152"/>
      <c r="R37" s="135"/>
      <c r="S37" s="153"/>
      <c r="T37" s="154"/>
      <c r="U37" s="155"/>
    </row>
    <row r="38" spans="1:21" ht="15.6" x14ac:dyDescent="0.3">
      <c r="A38" s="336" t="s">
        <v>21</v>
      </c>
      <c r="B38" s="337"/>
      <c r="C38" s="338"/>
      <c r="D38" s="378">
        <f>+I23-I15</f>
        <v>0</v>
      </c>
      <c r="E38" s="379"/>
      <c r="F38" s="380"/>
      <c r="G38" s="103"/>
      <c r="H38" s="229" t="s">
        <v>15</v>
      </c>
      <c r="I38" s="405">
        <v>0</v>
      </c>
      <c r="J38" s="406"/>
      <c r="L38" s="311" t="s">
        <v>57</v>
      </c>
      <c r="M38" s="312"/>
      <c r="N38" s="312"/>
      <c r="O38" s="313"/>
      <c r="Q38" s="410" t="s">
        <v>43</v>
      </c>
      <c r="R38" s="411"/>
      <c r="S38" s="411"/>
      <c r="T38" s="411"/>
      <c r="U38" s="412"/>
    </row>
    <row r="39" spans="1:21" ht="15.6" x14ac:dyDescent="0.3">
      <c r="A39" s="336" t="s">
        <v>27</v>
      </c>
      <c r="B39" s="337"/>
      <c r="C39" s="338"/>
      <c r="D39" s="402"/>
      <c r="E39" s="403"/>
      <c r="F39" s="404"/>
      <c r="G39" s="103"/>
      <c r="L39" s="54"/>
      <c r="M39" s="70" t="s">
        <v>128</v>
      </c>
      <c r="N39" s="70" t="s">
        <v>35</v>
      </c>
      <c r="O39" s="71" t="s">
        <v>36</v>
      </c>
      <c r="P39" s="10"/>
      <c r="Q39" s="399" t="s">
        <v>63</v>
      </c>
      <c r="R39" s="400"/>
      <c r="S39" s="400"/>
      <c r="T39" s="400"/>
      <c r="U39" s="401"/>
    </row>
    <row r="40" spans="1:21" ht="15.6" x14ac:dyDescent="0.3">
      <c r="A40" s="360" t="s">
        <v>28</v>
      </c>
      <c r="B40" s="361"/>
      <c r="C40" s="362"/>
      <c r="D40" s="363">
        <f>+(D38/30)*D39</f>
        <v>0</v>
      </c>
      <c r="E40" s="364"/>
      <c r="F40" s="365"/>
      <c r="G40" s="103"/>
      <c r="H40" s="396" t="s">
        <v>19</v>
      </c>
      <c r="I40" s="397"/>
      <c r="J40" s="398"/>
      <c r="K40" s="31"/>
      <c r="L40" s="168" t="s">
        <v>58</v>
      </c>
      <c r="M40" s="30"/>
      <c r="N40" s="30"/>
      <c r="O40" s="37"/>
      <c r="P40" s="10"/>
      <c r="Q40" s="156"/>
      <c r="R40" s="136"/>
      <c r="S40" s="24"/>
      <c r="T40" s="26" t="s">
        <v>7</v>
      </c>
      <c r="U40" s="27" t="s">
        <v>7</v>
      </c>
    </row>
    <row r="41" spans="1:21" ht="15.6" x14ac:dyDescent="0.3">
      <c r="A41" s="94"/>
      <c r="B41" s="94"/>
      <c r="C41" s="94"/>
      <c r="D41" s="94"/>
      <c r="E41" s="94"/>
      <c r="F41" s="94"/>
      <c r="G41" s="103"/>
      <c r="H41" s="64" t="s">
        <v>33</v>
      </c>
      <c r="I41" s="331">
        <f>+D30</f>
        <v>0</v>
      </c>
      <c r="J41" s="332"/>
      <c r="L41" s="168"/>
      <c r="M41" s="30"/>
      <c r="N41" s="30"/>
      <c r="O41" s="37"/>
      <c r="P41" s="10"/>
      <c r="Q41" s="164" t="s">
        <v>64</v>
      </c>
      <c r="R41" s="206"/>
      <c r="S41" s="136"/>
      <c r="T41" s="185">
        <f>+D23</f>
        <v>0</v>
      </c>
      <c r="U41" s="28"/>
    </row>
    <row r="42" spans="1:21" ht="15.6" x14ac:dyDescent="0.3">
      <c r="A42" s="208" t="s">
        <v>9</v>
      </c>
      <c r="B42" s="251"/>
      <c r="C42" s="251"/>
      <c r="D42" s="218"/>
      <c r="E42" s="218"/>
      <c r="F42" s="209"/>
      <c r="G42" s="103"/>
      <c r="H42" s="64" t="s">
        <v>50</v>
      </c>
      <c r="I42" s="331">
        <f>+J31</f>
        <v>0</v>
      </c>
      <c r="J42" s="332"/>
      <c r="L42" s="168"/>
      <c r="M42" s="50">
        <f>+M40-M41</f>
        <v>0</v>
      </c>
      <c r="N42" s="50">
        <f>+N40-N41</f>
        <v>0</v>
      </c>
      <c r="O42" s="52">
        <f>+O40-O41</f>
        <v>0</v>
      </c>
      <c r="P42" s="10"/>
      <c r="Q42" s="164"/>
      <c r="R42" s="136"/>
      <c r="S42" s="136"/>
      <c r="T42" s="24"/>
      <c r="U42" s="158"/>
    </row>
    <row r="43" spans="1:21" ht="15.6" x14ac:dyDescent="0.3">
      <c r="A43" s="336" t="s">
        <v>11</v>
      </c>
      <c r="B43" s="337"/>
      <c r="C43" s="338"/>
      <c r="D43" s="350"/>
      <c r="E43" s="351"/>
      <c r="F43" s="352"/>
      <c r="G43" s="103"/>
      <c r="H43" s="64" t="s">
        <v>51</v>
      </c>
      <c r="I43" s="331">
        <f>+I35</f>
        <v>0</v>
      </c>
      <c r="J43" s="332"/>
      <c r="L43" s="168"/>
      <c r="M43" s="50"/>
      <c r="N43" s="50">
        <f>+N42*30</f>
        <v>0</v>
      </c>
      <c r="O43" s="52">
        <f>+O42*360</f>
        <v>0</v>
      </c>
      <c r="P43" s="10"/>
      <c r="Q43" s="165" t="s">
        <v>65</v>
      </c>
      <c r="R43" s="157"/>
      <c r="S43" s="157"/>
      <c r="T43" s="159"/>
      <c r="U43" s="151">
        <f>+T41/5</f>
        <v>0</v>
      </c>
    </row>
    <row r="44" spans="1:21" ht="16.2" thickBot="1" x14ac:dyDescent="0.35">
      <c r="A44" s="336" t="s">
        <v>13</v>
      </c>
      <c r="B44" s="337"/>
      <c r="C44" s="338"/>
      <c r="D44" s="350"/>
      <c r="E44" s="351"/>
      <c r="F44" s="352"/>
      <c r="G44" s="103"/>
      <c r="H44" s="64" t="s">
        <v>129</v>
      </c>
      <c r="I44" s="331">
        <f>+D35</f>
        <v>0</v>
      </c>
      <c r="J44" s="332"/>
      <c r="L44" s="168"/>
      <c r="M44" s="50"/>
      <c r="N44" s="50"/>
      <c r="O44" s="52">
        <f>+M42+N43+O43+1</f>
        <v>1</v>
      </c>
      <c r="P44" s="10"/>
      <c r="Q44" s="160"/>
      <c r="R44" s="13"/>
      <c r="S44" s="161"/>
      <c r="T44" s="162"/>
      <c r="U44" s="163"/>
    </row>
    <row r="45" spans="1:21" ht="15.6" x14ac:dyDescent="0.3">
      <c r="A45" s="266" t="s">
        <v>49</v>
      </c>
      <c r="B45" s="264"/>
      <c r="C45" s="265"/>
      <c r="D45" s="350"/>
      <c r="E45" s="351"/>
      <c r="F45" s="352"/>
      <c r="G45" s="103"/>
      <c r="H45" s="64" t="s">
        <v>130</v>
      </c>
      <c r="I45" s="331">
        <f>+D40</f>
        <v>0</v>
      </c>
      <c r="J45" s="332"/>
      <c r="L45" s="168"/>
      <c r="M45" s="50"/>
      <c r="N45" s="50"/>
      <c r="O45" s="52"/>
      <c r="P45" s="10"/>
    </row>
    <row r="46" spans="1:21" ht="15.6" x14ac:dyDescent="0.3">
      <c r="A46" s="360" t="s">
        <v>17</v>
      </c>
      <c r="B46" s="361"/>
      <c r="C46" s="362"/>
      <c r="D46" s="363">
        <f>SUM(D43:F45)</f>
        <v>0</v>
      </c>
      <c r="E46" s="364"/>
      <c r="F46" s="365"/>
      <c r="G46" s="94"/>
      <c r="H46" s="64" t="s">
        <v>162</v>
      </c>
      <c r="I46" s="331">
        <f>I37</f>
        <v>0</v>
      </c>
      <c r="J46" s="332"/>
      <c r="L46" s="168"/>
      <c r="M46" s="70" t="s">
        <v>128</v>
      </c>
      <c r="N46" s="70" t="s">
        <v>35</v>
      </c>
      <c r="O46" s="71" t="s">
        <v>36</v>
      </c>
      <c r="P46" s="10"/>
      <c r="Q46" s="166" t="s">
        <v>99</v>
      </c>
      <c r="U46" s="1" t="s">
        <v>100</v>
      </c>
    </row>
    <row r="47" spans="1:21" ht="15.6" x14ac:dyDescent="0.3">
      <c r="A47" s="108"/>
      <c r="B47" s="108"/>
      <c r="C47" s="108"/>
      <c r="D47" s="108"/>
      <c r="E47" s="108"/>
      <c r="F47" s="210"/>
      <c r="G47" s="94"/>
      <c r="H47" s="64" t="s">
        <v>15</v>
      </c>
      <c r="I47" s="331">
        <f>I38</f>
        <v>0</v>
      </c>
      <c r="J47" s="332"/>
      <c r="L47" s="168"/>
      <c r="M47" s="70"/>
      <c r="N47" s="70"/>
      <c r="O47" s="71"/>
      <c r="P47" s="10"/>
      <c r="Q47" s="166"/>
    </row>
    <row r="48" spans="1:21" ht="15.6" x14ac:dyDescent="0.3">
      <c r="A48" s="396" t="s">
        <v>144</v>
      </c>
      <c r="B48" s="397"/>
      <c r="C48" s="397"/>
      <c r="D48" s="397"/>
      <c r="E48" s="397"/>
      <c r="F48" s="398"/>
      <c r="G48" s="94"/>
      <c r="H48" s="64" t="s">
        <v>144</v>
      </c>
      <c r="I48" s="331">
        <f>+D51</f>
        <v>0</v>
      </c>
      <c r="J48" s="332"/>
      <c r="L48" s="168" t="s">
        <v>67</v>
      </c>
      <c r="M48" s="30"/>
      <c r="N48" s="30"/>
      <c r="O48" s="37"/>
      <c r="P48" s="10"/>
    </row>
    <row r="49" spans="1:32" ht="16.2" thickBot="1" x14ac:dyDescent="0.35">
      <c r="A49" s="264" t="s">
        <v>80</v>
      </c>
      <c r="B49" s="265"/>
      <c r="C49" s="413"/>
      <c r="D49" s="414"/>
      <c r="E49" s="414"/>
      <c r="F49" s="415"/>
      <c r="G49" s="94"/>
      <c r="H49" s="64" t="s">
        <v>31</v>
      </c>
      <c r="I49" s="331">
        <f>D46</f>
        <v>0</v>
      </c>
      <c r="J49" s="332"/>
      <c r="L49" s="168"/>
      <c r="M49" s="30"/>
      <c r="N49" s="30"/>
      <c r="O49" s="37"/>
      <c r="P49" s="10"/>
    </row>
    <row r="50" spans="1:32" ht="15.6" x14ac:dyDescent="0.3">
      <c r="A50" s="336" t="s">
        <v>145</v>
      </c>
      <c r="B50" s="338"/>
      <c r="C50" s="413"/>
      <c r="D50" s="414"/>
      <c r="E50" s="414"/>
      <c r="F50" s="415"/>
      <c r="G50" s="94"/>
      <c r="H50" s="64" t="s">
        <v>34</v>
      </c>
      <c r="I50" s="405">
        <v>0</v>
      </c>
      <c r="J50" s="406"/>
      <c r="L50" s="168"/>
      <c r="M50" s="50">
        <f>+M48-M49</f>
        <v>0</v>
      </c>
      <c r="N50" s="50">
        <f>+N48-N49</f>
        <v>0</v>
      </c>
      <c r="O50" s="52">
        <f>+O48-O49</f>
        <v>0</v>
      </c>
      <c r="P50" s="10"/>
      <c r="Q50" s="202" t="s">
        <v>137</v>
      </c>
      <c r="R50" s="203"/>
      <c r="S50" s="203"/>
      <c r="T50" s="204"/>
      <c r="U50" s="205"/>
    </row>
    <row r="51" spans="1:32" ht="15.6" x14ac:dyDescent="0.3">
      <c r="A51" s="390" t="s">
        <v>28</v>
      </c>
      <c r="B51" s="391"/>
      <c r="C51" s="392"/>
      <c r="D51" s="363">
        <f>+SUM(C49:F50)</f>
        <v>0</v>
      </c>
      <c r="E51" s="364"/>
      <c r="F51" s="365"/>
      <c r="G51" s="94"/>
      <c r="H51" s="66" t="s">
        <v>20</v>
      </c>
      <c r="I51" s="345">
        <f>(SUM(I41:J48))-(SUM(I49:J50))</f>
        <v>0</v>
      </c>
      <c r="J51" s="346"/>
      <c r="L51" s="168"/>
      <c r="M51" s="50"/>
      <c r="N51" s="50">
        <f>+N50*30</f>
        <v>0</v>
      </c>
      <c r="O51" s="52">
        <f>+O50*360</f>
        <v>0</v>
      </c>
      <c r="P51" s="10"/>
      <c r="Q51" s="36"/>
      <c r="R51" s="30"/>
      <c r="S51" s="30"/>
      <c r="T51" s="32"/>
      <c r="U51" s="33"/>
    </row>
    <row r="52" spans="1:32" ht="15.6" x14ac:dyDescent="0.3">
      <c r="A52" s="94"/>
      <c r="B52" s="94"/>
      <c r="C52" s="94"/>
      <c r="D52" s="94"/>
      <c r="E52" s="94"/>
      <c r="F52" s="94"/>
      <c r="G52" s="94"/>
      <c r="H52" s="109"/>
      <c r="I52" s="110"/>
      <c r="J52" s="110"/>
      <c r="L52" s="168"/>
      <c r="M52" s="50"/>
      <c r="N52" s="50"/>
      <c r="O52" s="52">
        <f>+M50+N51+O51+1</f>
        <v>1</v>
      </c>
      <c r="P52" s="10"/>
      <c r="Q52" s="36"/>
      <c r="R52" s="30"/>
      <c r="S52" s="30"/>
      <c r="T52" s="32"/>
      <c r="U52" s="33"/>
    </row>
    <row r="53" spans="1:32" s="31" customFormat="1" ht="15.6" x14ac:dyDescent="0.3">
      <c r="A53" s="111" t="s">
        <v>159</v>
      </c>
      <c r="B53" s="111"/>
      <c r="C53" s="111"/>
      <c r="D53" s="111"/>
      <c r="E53" s="111"/>
      <c r="F53" s="69"/>
      <c r="G53" s="57"/>
      <c r="H53" s="112" t="s">
        <v>90</v>
      </c>
      <c r="I53" s="110"/>
      <c r="J53" s="110"/>
      <c r="K53" s="29"/>
      <c r="L53" s="168"/>
      <c r="M53" s="50"/>
      <c r="N53" s="50"/>
      <c r="O53" s="52"/>
      <c r="P53" s="10"/>
      <c r="Q53" s="36"/>
      <c r="R53" s="30"/>
      <c r="S53" s="30"/>
      <c r="T53" s="32"/>
      <c r="U53" s="33"/>
      <c r="V53" s="1"/>
      <c r="W53" s="1"/>
      <c r="X53" s="1"/>
      <c r="Y53" s="1"/>
      <c r="Z53" s="1"/>
      <c r="AA53" s="1"/>
      <c r="AB53" s="1"/>
      <c r="AC53" s="1"/>
      <c r="AD53" s="1"/>
      <c r="AE53" s="1"/>
      <c r="AF53" s="1"/>
    </row>
    <row r="54" spans="1:32" s="31" customFormat="1" ht="13.5" customHeight="1" thickBot="1" x14ac:dyDescent="0.35">
      <c r="A54" s="111"/>
      <c r="B54" s="111"/>
      <c r="C54" s="111"/>
      <c r="D54" s="111"/>
      <c r="E54" s="111"/>
      <c r="F54" s="113"/>
      <c r="G54" s="114"/>
      <c r="H54" s="94"/>
      <c r="I54" s="110"/>
      <c r="J54" s="110"/>
      <c r="K54" s="29"/>
      <c r="L54" s="168"/>
      <c r="M54" s="70" t="s">
        <v>128</v>
      </c>
      <c r="N54" s="70" t="s">
        <v>35</v>
      </c>
      <c r="O54" s="71" t="s">
        <v>36</v>
      </c>
      <c r="P54" s="10"/>
      <c r="Q54" s="36"/>
      <c r="R54" s="30"/>
      <c r="S54" s="30"/>
      <c r="T54" s="32"/>
      <c r="U54" s="33"/>
      <c r="V54" s="1"/>
      <c r="W54" s="1"/>
      <c r="X54" s="1"/>
      <c r="Y54" s="1"/>
      <c r="Z54" s="1"/>
      <c r="AA54" s="1"/>
      <c r="AB54" s="1"/>
      <c r="AC54" s="1"/>
      <c r="AD54" s="1"/>
      <c r="AE54" s="1"/>
      <c r="AF54" s="1"/>
    </row>
    <row r="55" spans="1:32" s="31" customFormat="1" ht="22.5" customHeight="1" thickBot="1" x14ac:dyDescent="0.35">
      <c r="A55" s="111"/>
      <c r="B55" s="111"/>
      <c r="C55" s="111"/>
      <c r="D55" s="323"/>
      <c r="E55" s="324"/>
      <c r="F55" s="324"/>
      <c r="G55" s="393"/>
      <c r="H55" s="94"/>
      <c r="I55" s="57"/>
      <c r="J55" s="57"/>
      <c r="K55" s="29"/>
      <c r="L55" s="168" t="s">
        <v>68</v>
      </c>
      <c r="M55" s="30"/>
      <c r="N55" s="30"/>
      <c r="O55" s="37"/>
      <c r="P55" s="10"/>
      <c r="Q55" s="36"/>
      <c r="R55" s="30"/>
      <c r="S55" s="30"/>
      <c r="T55" s="32"/>
      <c r="U55" s="33"/>
      <c r="V55" s="1"/>
      <c r="W55" s="1"/>
      <c r="X55" s="1"/>
      <c r="Y55" s="1"/>
      <c r="Z55" s="1"/>
      <c r="AA55" s="1"/>
      <c r="AB55" s="1"/>
      <c r="AC55" s="1"/>
      <c r="AD55" s="1"/>
      <c r="AE55" s="1"/>
      <c r="AF55" s="1"/>
    </row>
    <row r="56" spans="1:32" s="31" customFormat="1" ht="16.2" thickBot="1" x14ac:dyDescent="0.35">
      <c r="A56" s="262"/>
      <c r="B56" s="115"/>
      <c r="C56" s="115"/>
      <c r="D56" s="394" t="s">
        <v>93</v>
      </c>
      <c r="E56" s="394"/>
      <c r="F56" s="394"/>
      <c r="G56" s="394"/>
      <c r="H56" s="57"/>
      <c r="I56" s="117"/>
      <c r="J56" s="118"/>
      <c r="K56" s="29"/>
      <c r="L56" s="168"/>
      <c r="M56" s="30"/>
      <c r="N56" s="30"/>
      <c r="O56" s="37"/>
      <c r="P56" s="10"/>
      <c r="Q56" s="199"/>
      <c r="R56" s="40"/>
      <c r="S56" s="40"/>
      <c r="T56" s="200"/>
      <c r="U56" s="201"/>
      <c r="V56" s="1"/>
      <c r="W56" s="1"/>
      <c r="X56" s="1"/>
      <c r="Y56" s="1"/>
      <c r="Z56" s="1"/>
      <c r="AA56" s="1"/>
      <c r="AB56" s="1"/>
      <c r="AC56" s="1"/>
      <c r="AD56" s="1"/>
      <c r="AE56" s="1"/>
      <c r="AF56" s="1"/>
    </row>
    <row r="57" spans="1:32" s="31" customFormat="1" ht="15.6" x14ac:dyDescent="0.3">
      <c r="A57" s="447" t="s">
        <v>160</v>
      </c>
      <c r="B57" s="447"/>
      <c r="C57" s="447"/>
      <c r="D57" s="447"/>
      <c r="E57" s="267"/>
      <c r="F57" s="267"/>
      <c r="G57" s="268"/>
      <c r="H57" s="241" t="s">
        <v>98</v>
      </c>
      <c r="I57" s="68"/>
      <c r="J57" s="94"/>
      <c r="K57" s="29"/>
      <c r="L57" s="168"/>
      <c r="M57" s="50">
        <f>+M55-M56</f>
        <v>0</v>
      </c>
      <c r="N57" s="50">
        <f>+N55-N56</f>
        <v>0</v>
      </c>
      <c r="O57" s="52">
        <f>+O55-O56</f>
        <v>0</v>
      </c>
      <c r="P57" s="10"/>
      <c r="Q57" s="7"/>
      <c r="R57" s="7"/>
      <c r="S57" s="7"/>
      <c r="T57" s="1"/>
      <c r="U57" s="1"/>
      <c r="V57" s="1"/>
      <c r="W57" s="1"/>
      <c r="X57" s="1"/>
      <c r="Y57" s="1"/>
      <c r="Z57" s="1"/>
      <c r="AA57" s="1"/>
      <c r="AB57" s="1"/>
      <c r="AC57" s="1"/>
      <c r="AD57" s="1"/>
      <c r="AE57" s="1"/>
      <c r="AF57" s="1"/>
    </row>
    <row r="58" spans="1:32" s="31" customFormat="1" ht="15.6" x14ac:dyDescent="0.3">
      <c r="A58" s="263" t="s">
        <v>161</v>
      </c>
      <c r="B58" s="240"/>
      <c r="C58" s="240"/>
      <c r="D58" s="68"/>
      <c r="E58" s="68"/>
      <c r="F58" s="57"/>
      <c r="G58" s="57"/>
      <c r="H58" s="68" t="s">
        <v>89</v>
      </c>
      <c r="I58" s="68"/>
      <c r="J58" s="94"/>
      <c r="K58" s="29"/>
      <c r="L58" s="168"/>
      <c r="M58" s="50"/>
      <c r="N58" s="50">
        <f>+N57*30</f>
        <v>0</v>
      </c>
      <c r="O58" s="52">
        <f>+O57*360</f>
        <v>0</v>
      </c>
      <c r="P58" s="10"/>
      <c r="Q58" s="7"/>
      <c r="R58" s="7"/>
      <c r="S58" s="7"/>
      <c r="T58" s="1"/>
      <c r="U58" s="1"/>
      <c r="V58" s="1"/>
      <c r="W58" s="1"/>
      <c r="X58" s="1"/>
      <c r="Y58" s="1"/>
      <c r="Z58" s="1"/>
      <c r="AA58" s="1"/>
      <c r="AB58" s="1"/>
      <c r="AC58" s="1"/>
      <c r="AD58" s="1"/>
      <c r="AE58" s="1"/>
      <c r="AF58" s="1"/>
    </row>
    <row r="59" spans="1:32" s="31" customFormat="1" ht="15.6" x14ac:dyDescent="0.3">
      <c r="A59" s="1"/>
      <c r="B59" s="1"/>
      <c r="C59" s="1"/>
      <c r="D59" s="1"/>
      <c r="E59" s="1"/>
      <c r="F59" s="4"/>
      <c r="G59" s="3"/>
      <c r="H59" s="6"/>
      <c r="I59" s="1"/>
      <c r="J59" s="1"/>
      <c r="K59" s="29"/>
      <c r="L59" s="168"/>
      <c r="M59" s="50"/>
      <c r="N59" s="50"/>
      <c r="O59" s="52">
        <f>+M57+N58+O58+1</f>
        <v>1</v>
      </c>
      <c r="P59" s="10"/>
      <c r="Q59" s="7"/>
      <c r="R59" s="7"/>
      <c r="S59" s="7"/>
      <c r="T59" s="1"/>
      <c r="U59" s="1"/>
      <c r="V59" s="1"/>
      <c r="W59" s="1"/>
      <c r="X59" s="1"/>
      <c r="Y59" s="1"/>
      <c r="Z59" s="1"/>
      <c r="AA59" s="1"/>
      <c r="AB59" s="1"/>
      <c r="AC59" s="1"/>
      <c r="AD59" s="1"/>
      <c r="AE59" s="1"/>
      <c r="AF59" s="1"/>
    </row>
    <row r="60" spans="1:32" s="31" customFormat="1" ht="15.6" x14ac:dyDescent="0.3">
      <c r="A60" s="3"/>
      <c r="B60" s="3"/>
      <c r="C60" s="3"/>
      <c r="D60" s="3"/>
      <c r="E60" s="3"/>
      <c r="F60" s="3"/>
      <c r="G60" s="1"/>
      <c r="H60" s="3"/>
      <c r="I60" s="1"/>
      <c r="J60" s="1"/>
      <c r="K60" s="29"/>
      <c r="L60" s="168"/>
      <c r="M60" s="50"/>
      <c r="N60" s="50"/>
      <c r="O60" s="52"/>
      <c r="P60" s="10"/>
      <c r="Q60" s="7"/>
      <c r="R60" s="7"/>
      <c r="S60" s="7"/>
      <c r="T60" s="1"/>
      <c r="U60" s="1"/>
      <c r="V60" s="1"/>
      <c r="W60" s="1"/>
      <c r="X60" s="1"/>
      <c r="Y60" s="1"/>
      <c r="Z60" s="1"/>
      <c r="AA60" s="1"/>
      <c r="AB60" s="1"/>
      <c r="AC60" s="1"/>
      <c r="AD60" s="1"/>
      <c r="AE60" s="1"/>
      <c r="AF60" s="1"/>
    </row>
    <row r="61" spans="1:32" s="31" customFormat="1" ht="15.75" customHeight="1" x14ac:dyDescent="0.3">
      <c r="A61" s="381" t="s">
        <v>96</v>
      </c>
      <c r="B61" s="382"/>
      <c r="C61" s="382"/>
      <c r="D61" s="382"/>
      <c r="E61" s="382"/>
      <c r="F61" s="382"/>
      <c r="G61" s="382"/>
      <c r="H61" s="382"/>
      <c r="I61" s="382"/>
      <c r="J61" s="383"/>
      <c r="K61" s="29"/>
      <c r="L61" s="168"/>
      <c r="M61" s="70" t="s">
        <v>128</v>
      </c>
      <c r="N61" s="70" t="s">
        <v>35</v>
      </c>
      <c r="O61" s="71" t="s">
        <v>36</v>
      </c>
      <c r="P61" s="10"/>
      <c r="Q61" s="7"/>
      <c r="R61" s="7"/>
      <c r="S61" s="7"/>
      <c r="T61" s="1"/>
      <c r="U61" s="1"/>
      <c r="V61" s="1"/>
      <c r="W61" s="1"/>
      <c r="X61" s="1"/>
      <c r="Y61" s="1"/>
      <c r="Z61" s="1"/>
      <c r="AA61" s="1"/>
      <c r="AB61" s="1"/>
      <c r="AC61" s="1"/>
      <c r="AD61" s="1"/>
      <c r="AE61" s="1"/>
      <c r="AF61" s="1"/>
    </row>
    <row r="62" spans="1:32" s="31" customFormat="1" ht="15.6" x14ac:dyDescent="0.3">
      <c r="A62" s="384" t="s">
        <v>94</v>
      </c>
      <c r="B62" s="385"/>
      <c r="C62" s="385"/>
      <c r="D62" s="385"/>
      <c r="E62" s="385"/>
      <c r="F62" s="385"/>
      <c r="G62" s="385"/>
      <c r="H62" s="385"/>
      <c r="I62" s="385"/>
      <c r="J62" s="386"/>
      <c r="K62" s="29"/>
      <c r="L62" s="168" t="s">
        <v>69</v>
      </c>
      <c r="M62" s="30"/>
      <c r="N62" s="30"/>
      <c r="O62" s="37"/>
      <c r="P62" s="10"/>
      <c r="Q62" s="7"/>
      <c r="R62" s="7"/>
      <c r="S62" s="7"/>
      <c r="T62" s="1"/>
      <c r="U62" s="1"/>
      <c r="V62" s="1"/>
      <c r="W62" s="1"/>
      <c r="X62" s="1"/>
      <c r="Y62" s="1"/>
      <c r="Z62" s="1"/>
      <c r="AA62" s="1"/>
      <c r="AB62" s="1"/>
      <c r="AC62" s="1"/>
      <c r="AD62" s="1"/>
      <c r="AE62" s="1"/>
      <c r="AF62" s="1"/>
    </row>
    <row r="63" spans="1:32" s="31" customFormat="1" ht="15.6" x14ac:dyDescent="0.3">
      <c r="A63" s="384"/>
      <c r="B63" s="385"/>
      <c r="C63" s="385"/>
      <c r="D63" s="385"/>
      <c r="E63" s="385"/>
      <c r="F63" s="385"/>
      <c r="G63" s="385"/>
      <c r="H63" s="385"/>
      <c r="I63" s="385"/>
      <c r="J63" s="386"/>
      <c r="K63" s="29"/>
      <c r="L63" s="168"/>
      <c r="M63" s="30"/>
      <c r="N63" s="30"/>
      <c r="O63" s="37"/>
      <c r="P63" s="10"/>
      <c r="Q63" s="7"/>
      <c r="R63" s="7"/>
      <c r="S63" s="7"/>
      <c r="T63" s="1"/>
      <c r="U63" s="1"/>
      <c r="V63" s="1"/>
      <c r="W63" s="1"/>
      <c r="X63" s="1"/>
      <c r="Y63" s="1"/>
      <c r="Z63" s="1"/>
      <c r="AA63" s="1"/>
      <c r="AB63" s="1"/>
      <c r="AC63" s="1"/>
      <c r="AD63" s="1"/>
      <c r="AE63" s="1"/>
      <c r="AF63" s="1"/>
    </row>
    <row r="64" spans="1:32" s="31" customFormat="1" ht="15" customHeight="1" x14ac:dyDescent="0.25">
      <c r="A64" s="144"/>
      <c r="B64" s="2"/>
      <c r="C64" s="2"/>
      <c r="D64" s="2"/>
      <c r="E64" s="2"/>
      <c r="F64" s="2"/>
      <c r="G64" s="2"/>
      <c r="H64" s="2"/>
      <c r="I64" s="2"/>
      <c r="J64" s="145"/>
      <c r="K64" s="29"/>
      <c r="L64" s="54"/>
      <c r="M64" s="50">
        <f>+M62-M63</f>
        <v>0</v>
      </c>
      <c r="N64" s="50">
        <f>+N62-N63</f>
        <v>0</v>
      </c>
      <c r="O64" s="52">
        <f>+O62-O63</f>
        <v>0</v>
      </c>
      <c r="P64" s="1"/>
      <c r="Q64" s="7"/>
      <c r="R64" s="7"/>
      <c r="S64" s="7"/>
      <c r="T64" s="1"/>
      <c r="U64" s="1"/>
      <c r="V64" s="1"/>
      <c r="W64" s="1"/>
      <c r="X64" s="1"/>
      <c r="Y64" s="1"/>
      <c r="Z64" s="1"/>
      <c r="AA64" s="1"/>
      <c r="AB64" s="1"/>
      <c r="AC64" s="1"/>
      <c r="AD64" s="1"/>
      <c r="AE64" s="1"/>
      <c r="AF64" s="1"/>
    </row>
    <row r="65" spans="1:32" s="31" customFormat="1" x14ac:dyDescent="0.25">
      <c r="A65" s="384" t="s">
        <v>95</v>
      </c>
      <c r="B65" s="385"/>
      <c r="C65" s="385"/>
      <c r="D65" s="385"/>
      <c r="E65" s="385"/>
      <c r="F65" s="385"/>
      <c r="G65" s="385"/>
      <c r="H65" s="385"/>
      <c r="I65" s="385"/>
      <c r="J65" s="386"/>
      <c r="K65" s="29"/>
      <c r="L65" s="54"/>
      <c r="M65" s="50"/>
      <c r="N65" s="50">
        <f>+N64*30</f>
        <v>0</v>
      </c>
      <c r="O65" s="52">
        <f>+O64*360</f>
        <v>0</v>
      </c>
      <c r="P65" s="7"/>
      <c r="Q65" s="7"/>
      <c r="R65" s="7"/>
      <c r="S65" s="7"/>
      <c r="T65" s="1"/>
      <c r="U65" s="1"/>
      <c r="V65" s="1"/>
      <c r="W65" s="1"/>
      <c r="X65" s="1"/>
      <c r="Y65" s="1"/>
      <c r="Z65" s="1"/>
      <c r="AA65" s="1"/>
      <c r="AB65" s="1"/>
      <c r="AC65" s="1"/>
      <c r="AD65" s="1"/>
      <c r="AE65" s="1"/>
      <c r="AF65" s="1"/>
    </row>
    <row r="66" spans="1:32" s="31" customFormat="1" x14ac:dyDescent="0.25">
      <c r="A66" s="384"/>
      <c r="B66" s="385"/>
      <c r="C66" s="385"/>
      <c r="D66" s="385"/>
      <c r="E66" s="385"/>
      <c r="F66" s="385"/>
      <c r="G66" s="385"/>
      <c r="H66" s="385"/>
      <c r="I66" s="385"/>
      <c r="J66" s="386"/>
      <c r="K66" s="29"/>
      <c r="L66" s="54"/>
      <c r="M66" s="50"/>
      <c r="N66" s="50"/>
      <c r="O66" s="52">
        <f>+M64+N65+O65+1</f>
        <v>1</v>
      </c>
      <c r="P66" s="7"/>
      <c r="Q66" s="7"/>
      <c r="R66" s="7"/>
      <c r="S66" s="7"/>
      <c r="T66" s="1"/>
      <c r="U66" s="1"/>
      <c r="V66" s="1"/>
      <c r="W66" s="1"/>
      <c r="X66" s="1"/>
      <c r="Y66" s="1"/>
      <c r="Z66" s="1"/>
      <c r="AA66" s="1"/>
      <c r="AB66" s="1"/>
      <c r="AC66" s="1"/>
      <c r="AD66" s="1"/>
      <c r="AE66" s="1"/>
      <c r="AF66" s="1"/>
    </row>
    <row r="67" spans="1:32" s="31" customFormat="1" x14ac:dyDescent="0.25">
      <c r="A67" s="384"/>
      <c r="B67" s="385"/>
      <c r="C67" s="385"/>
      <c r="D67" s="385"/>
      <c r="E67" s="385"/>
      <c r="F67" s="385"/>
      <c r="G67" s="385"/>
      <c r="H67" s="385"/>
      <c r="I67" s="385"/>
      <c r="J67" s="386"/>
      <c r="K67" s="29"/>
      <c r="L67" s="54"/>
      <c r="M67" s="50"/>
      <c r="N67" s="50"/>
      <c r="O67" s="52"/>
      <c r="P67" s="7"/>
      <c r="Q67" s="7"/>
      <c r="R67" s="7"/>
      <c r="S67" s="7"/>
      <c r="T67" s="1"/>
      <c r="U67" s="1"/>
      <c r="V67" s="1"/>
      <c r="W67" s="1"/>
      <c r="X67" s="1"/>
      <c r="Y67" s="1"/>
      <c r="Z67" s="1"/>
      <c r="AA67" s="1"/>
      <c r="AB67" s="1"/>
      <c r="AC67" s="1"/>
      <c r="AD67" s="1"/>
      <c r="AE67" s="1"/>
      <c r="AF67" s="1"/>
    </row>
    <row r="68" spans="1:32" s="31" customFormat="1" ht="16.2" thickBot="1" x14ac:dyDescent="0.35">
      <c r="A68" s="387"/>
      <c r="B68" s="388"/>
      <c r="C68" s="388"/>
      <c r="D68" s="388"/>
      <c r="E68" s="388"/>
      <c r="F68" s="388"/>
      <c r="G68" s="388"/>
      <c r="H68" s="388"/>
      <c r="I68" s="388"/>
      <c r="J68" s="389"/>
      <c r="K68" s="29"/>
      <c r="L68" s="72" t="s">
        <v>59</v>
      </c>
      <c r="M68" s="73"/>
      <c r="N68" s="73"/>
      <c r="O68" s="167">
        <f>+O44+O52+O59+O66</f>
        <v>4</v>
      </c>
      <c r="P68" s="7"/>
      <c r="Q68" s="7"/>
      <c r="R68" s="7"/>
      <c r="S68" s="7"/>
      <c r="T68" s="1"/>
      <c r="U68" s="1"/>
      <c r="V68" s="1"/>
      <c r="W68" s="1"/>
      <c r="X68" s="1"/>
      <c r="Y68" s="1"/>
      <c r="Z68" s="1"/>
      <c r="AA68" s="1"/>
      <c r="AB68" s="1"/>
      <c r="AC68" s="1"/>
      <c r="AD68" s="1"/>
      <c r="AE68" s="1"/>
      <c r="AF68" s="1"/>
    </row>
    <row r="69" spans="1:32" x14ac:dyDescent="0.25">
      <c r="A69" s="143"/>
      <c r="B69" s="143"/>
      <c r="C69" s="143"/>
      <c r="D69" s="143"/>
      <c r="E69" s="143"/>
      <c r="F69" s="143"/>
      <c r="G69" s="143"/>
      <c r="H69" s="143"/>
      <c r="I69" s="143"/>
      <c r="J69" s="143"/>
    </row>
    <row r="70" spans="1:32" x14ac:dyDescent="0.25">
      <c r="A70" s="143"/>
      <c r="B70" s="143"/>
      <c r="C70" s="143"/>
      <c r="D70" s="143"/>
      <c r="E70" s="143"/>
      <c r="F70" s="143"/>
      <c r="G70" s="143"/>
      <c r="H70" s="143"/>
      <c r="I70" s="143"/>
      <c r="J70" s="143"/>
    </row>
    <row r="71" spans="1:32" x14ac:dyDescent="0.25">
      <c r="A71" s="143"/>
      <c r="B71" s="143"/>
      <c r="C71" s="143"/>
      <c r="D71" s="143"/>
      <c r="E71" s="143"/>
      <c r="F71" s="143"/>
      <c r="G71" s="143"/>
      <c r="H71" s="143"/>
      <c r="I71" s="143"/>
      <c r="J71" s="143"/>
    </row>
    <row r="72" spans="1:32" x14ac:dyDescent="0.25">
      <c r="A72" s="31"/>
      <c r="B72" s="31"/>
      <c r="C72" s="31"/>
      <c r="D72" s="31"/>
      <c r="E72" s="31"/>
      <c r="F72" s="31"/>
      <c r="G72" s="31"/>
      <c r="H72" s="31"/>
      <c r="I72" s="60"/>
      <c r="J72" s="60"/>
    </row>
    <row r="73" spans="1:32" x14ac:dyDescent="0.25">
      <c r="A73" s="31"/>
      <c r="B73" s="31"/>
      <c r="C73" s="31"/>
      <c r="D73" s="31"/>
      <c r="E73" s="31"/>
      <c r="F73" s="31"/>
      <c r="G73" s="31"/>
      <c r="H73" s="31"/>
      <c r="I73" s="60"/>
      <c r="J73" s="60"/>
    </row>
  </sheetData>
  <sheetProtection selectLockedCells="1" autoFilter="0" pivotTables="0" selectUnlockedCells="1"/>
  <mergeCells count="107">
    <mergeCell ref="A19:C19"/>
    <mergeCell ref="A22:C22"/>
    <mergeCell ref="A21:C21"/>
    <mergeCell ref="D23:F23"/>
    <mergeCell ref="D55:G55"/>
    <mergeCell ref="A57:D57"/>
    <mergeCell ref="A51:C51"/>
    <mergeCell ref="C49:F49"/>
    <mergeCell ref="C50:F50"/>
    <mergeCell ref="A50:B50"/>
    <mergeCell ref="A44:C44"/>
    <mergeCell ref="A40:C40"/>
    <mergeCell ref="A46:C46"/>
    <mergeCell ref="A27:C27"/>
    <mergeCell ref="L12:Q12"/>
    <mergeCell ref="S15:AB15"/>
    <mergeCell ref="H9:J9"/>
    <mergeCell ref="H11:J11"/>
    <mergeCell ref="S2:AE2"/>
    <mergeCell ref="S3:U3"/>
    <mergeCell ref="W3:Y3"/>
    <mergeCell ref="H5:J5"/>
    <mergeCell ref="H6:J6"/>
    <mergeCell ref="A1:J3"/>
    <mergeCell ref="L2:Q2"/>
    <mergeCell ref="A5:G5"/>
    <mergeCell ref="A6:G6"/>
    <mergeCell ref="A7:G7"/>
    <mergeCell ref="A8:G8"/>
    <mergeCell ref="A9:G9"/>
    <mergeCell ref="A10:G10"/>
    <mergeCell ref="A11:G11"/>
    <mergeCell ref="D14:F14"/>
    <mergeCell ref="H7:J7"/>
    <mergeCell ref="I8:J8"/>
    <mergeCell ref="H10:J10"/>
    <mergeCell ref="A65:J68"/>
    <mergeCell ref="A13:F13"/>
    <mergeCell ref="H13:J13"/>
    <mergeCell ref="I14:J14"/>
    <mergeCell ref="I20:J20"/>
    <mergeCell ref="I21:J21"/>
    <mergeCell ref="I23:J23"/>
    <mergeCell ref="I15:J15"/>
    <mergeCell ref="I16:J16"/>
    <mergeCell ref="I41:J41"/>
    <mergeCell ref="I49:J49"/>
    <mergeCell ref="A32:F32"/>
    <mergeCell ref="A37:F37"/>
    <mergeCell ref="H33:J33"/>
    <mergeCell ref="I35:J35"/>
    <mergeCell ref="D15:F15"/>
    <mergeCell ref="I19:J19"/>
    <mergeCell ref="I18:J18"/>
    <mergeCell ref="A17:F17"/>
    <mergeCell ref="I17:J17"/>
    <mergeCell ref="I22:J22"/>
    <mergeCell ref="D22:F22"/>
    <mergeCell ref="A18:C18"/>
    <mergeCell ref="A20:C20"/>
    <mergeCell ref="L25:Q25"/>
    <mergeCell ref="L38:O38"/>
    <mergeCell ref="Q38:U38"/>
    <mergeCell ref="A25:F25"/>
    <mergeCell ref="H25:J25"/>
    <mergeCell ref="D26:F26"/>
    <mergeCell ref="D27:F27"/>
    <mergeCell ref="D28:F28"/>
    <mergeCell ref="D29:F29"/>
    <mergeCell ref="D30:F30"/>
    <mergeCell ref="D33:F33"/>
    <mergeCell ref="D34:F34"/>
    <mergeCell ref="D35:F35"/>
    <mergeCell ref="D38:F38"/>
    <mergeCell ref="I37:J37"/>
    <mergeCell ref="A26:C26"/>
    <mergeCell ref="A28:C28"/>
    <mergeCell ref="A35:C35"/>
    <mergeCell ref="A38:C38"/>
    <mergeCell ref="A29:C29"/>
    <mergeCell ref="A30:C30"/>
    <mergeCell ref="A33:C33"/>
    <mergeCell ref="I38:J38"/>
    <mergeCell ref="Q39:U39"/>
    <mergeCell ref="A62:J63"/>
    <mergeCell ref="H40:J40"/>
    <mergeCell ref="I45:J45"/>
    <mergeCell ref="A61:J61"/>
    <mergeCell ref="I44:J44"/>
    <mergeCell ref="I42:J42"/>
    <mergeCell ref="I43:J43"/>
    <mergeCell ref="A48:F48"/>
    <mergeCell ref="I46:J46"/>
    <mergeCell ref="I47:J47"/>
    <mergeCell ref="I48:J48"/>
    <mergeCell ref="D39:F39"/>
    <mergeCell ref="D40:F40"/>
    <mergeCell ref="D43:F43"/>
    <mergeCell ref="D51:F51"/>
    <mergeCell ref="D56:G56"/>
    <mergeCell ref="D44:F44"/>
    <mergeCell ref="D45:F45"/>
    <mergeCell ref="D46:F46"/>
    <mergeCell ref="A39:C39"/>
    <mergeCell ref="A43:C43"/>
    <mergeCell ref="I51:J51"/>
    <mergeCell ref="I50:J50"/>
  </mergeCells>
  <pageMargins left="0.43307086614173229" right="0.39370078740157483" top="0.43307086614173229" bottom="0.59055118110236227" header="0" footer="0"/>
  <pageSetup scale="63" orientation="portrait" horizontalDpi="300" verticalDpi="300" r:id="rId1"/>
  <headerFooter alignWithMargins="0"/>
  <colBreaks count="1" manualBreakCount="1">
    <brk id="10" max="62" man="1"/>
  </colBreaks>
  <ignoredErrors>
    <ignoredError sqref="I34" unlockedFormula="1"/>
  </ignoredErrors>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K137"/>
  <sheetViews>
    <sheetView showGridLines="0" view="pageBreakPreview" topLeftCell="A12" zoomScale="60" zoomScaleNormal="100" workbookViewId="0">
      <selection activeCell="C26" sqref="C26"/>
    </sheetView>
  </sheetViews>
  <sheetFormatPr baseColWidth="10" defaultColWidth="10.88671875" defaultRowHeight="15" x14ac:dyDescent="0.25"/>
  <cols>
    <col min="1" max="1" width="51.109375" style="29" bestFit="1" customWidth="1"/>
    <col min="2" max="6" width="21.6640625" style="29" customWidth="1"/>
    <col min="7" max="8" width="25.6640625" style="29" customWidth="1"/>
    <col min="9" max="16384" width="10.88671875" style="29"/>
  </cols>
  <sheetData>
    <row r="1" spans="1:6" ht="15.6" x14ac:dyDescent="0.25">
      <c r="A1" s="450"/>
      <c r="B1" s="328"/>
      <c r="C1" s="461"/>
      <c r="D1" s="462"/>
      <c r="E1" s="462"/>
      <c r="F1" s="463"/>
    </row>
    <row r="2" spans="1:6" ht="14.25" customHeight="1" x14ac:dyDescent="0.25">
      <c r="A2" s="450"/>
      <c r="B2" s="328"/>
      <c r="C2" s="464" t="s">
        <v>70</v>
      </c>
      <c r="D2" s="465"/>
      <c r="E2" s="465"/>
      <c r="F2" s="466"/>
    </row>
    <row r="3" spans="1:6" ht="14.25" customHeight="1" x14ac:dyDescent="0.25">
      <c r="A3" s="450"/>
      <c r="B3" s="328"/>
      <c r="C3" s="467" t="s">
        <v>97</v>
      </c>
      <c r="D3" s="468"/>
      <c r="E3" s="468"/>
      <c r="F3" s="469"/>
    </row>
    <row r="4" spans="1:6" ht="15.6" x14ac:dyDescent="0.25">
      <c r="A4" s="450"/>
      <c r="B4" s="328"/>
      <c r="C4" s="474" t="s">
        <v>71</v>
      </c>
      <c r="D4" s="475"/>
      <c r="E4" s="476"/>
      <c r="F4" s="477"/>
    </row>
    <row r="5" spans="1:6" x14ac:dyDescent="0.25">
      <c r="A5" s="450"/>
      <c r="B5" s="450"/>
      <c r="C5" s="123" t="s">
        <v>167</v>
      </c>
      <c r="D5" s="470" t="s">
        <v>168</v>
      </c>
      <c r="E5" s="470"/>
      <c r="F5" s="123" t="s">
        <v>103</v>
      </c>
    </row>
    <row r="6" spans="1:6" s="32" customFormat="1" x14ac:dyDescent="0.25"/>
    <row r="7" spans="1:6" ht="15.75" customHeight="1" x14ac:dyDescent="0.25">
      <c r="A7" s="448" t="s">
        <v>72</v>
      </c>
      <c r="B7" s="448"/>
      <c r="C7" s="471"/>
      <c r="D7" s="472"/>
      <c r="E7" s="472"/>
      <c r="F7" s="473"/>
    </row>
    <row r="8" spans="1:6" ht="15.75" customHeight="1" x14ac:dyDescent="0.25">
      <c r="A8" s="448" t="s">
        <v>73</v>
      </c>
      <c r="B8" s="448"/>
      <c r="C8" s="471"/>
      <c r="D8" s="472"/>
      <c r="E8" s="472"/>
      <c r="F8" s="473"/>
    </row>
    <row r="9" spans="1:6" ht="15.75" customHeight="1" x14ac:dyDescent="0.25">
      <c r="A9" s="448" t="s">
        <v>74</v>
      </c>
      <c r="B9" s="448"/>
      <c r="C9" s="471"/>
      <c r="D9" s="472"/>
      <c r="E9" s="472"/>
      <c r="F9" s="473"/>
    </row>
    <row r="10" spans="1:6" ht="15.75" customHeight="1" x14ac:dyDescent="0.25">
      <c r="A10" s="448" t="s">
        <v>75</v>
      </c>
      <c r="B10" s="448"/>
      <c r="C10" s="471"/>
      <c r="D10" s="472"/>
      <c r="E10" s="472"/>
      <c r="F10" s="473"/>
    </row>
    <row r="11" spans="1:6" ht="15.75" customHeight="1" x14ac:dyDescent="0.25">
      <c r="A11" s="448" t="s">
        <v>76</v>
      </c>
      <c r="B11" s="448"/>
      <c r="C11" s="471"/>
      <c r="D11" s="472"/>
      <c r="E11" s="472"/>
      <c r="F11" s="473"/>
    </row>
    <row r="12" spans="1:6" ht="15.6" x14ac:dyDescent="0.25">
      <c r="A12" s="449" t="s">
        <v>77</v>
      </c>
      <c r="B12" s="449"/>
      <c r="C12" s="471"/>
      <c r="D12" s="472"/>
      <c r="E12" s="472"/>
      <c r="F12" s="473"/>
    </row>
    <row r="13" spans="1:6" ht="15.75" customHeight="1" x14ac:dyDescent="0.25">
      <c r="A13" s="453" t="s">
        <v>83</v>
      </c>
      <c r="B13" s="454"/>
      <c r="C13" s="455"/>
      <c r="D13" s="95" t="s">
        <v>104</v>
      </c>
      <c r="E13" s="460"/>
      <c r="F13" s="460"/>
    </row>
    <row r="14" spans="1:6" ht="30" x14ac:dyDescent="0.25">
      <c r="A14" s="456"/>
      <c r="B14" s="457"/>
      <c r="C14" s="458"/>
      <c r="D14" s="95" t="s">
        <v>105</v>
      </c>
      <c r="E14" s="460"/>
      <c r="F14" s="460"/>
    </row>
    <row r="15" spans="1:6" ht="15.6" x14ac:dyDescent="0.25">
      <c r="A15" s="82"/>
      <c r="B15" s="82"/>
      <c r="C15" s="82"/>
      <c r="D15" s="83"/>
      <c r="E15" s="84"/>
      <c r="F15" s="84"/>
    </row>
    <row r="16" spans="1:6" ht="15.75" customHeight="1" x14ac:dyDescent="0.25">
      <c r="A16" s="459" t="s">
        <v>106</v>
      </c>
      <c r="B16" s="459"/>
      <c r="C16" s="459"/>
      <c r="D16" s="459"/>
      <c r="E16" s="459"/>
      <c r="F16" s="459"/>
    </row>
    <row r="17" spans="1:6" ht="15.6" x14ac:dyDescent="0.25">
      <c r="A17" s="57"/>
      <c r="B17" s="96" t="s">
        <v>78</v>
      </c>
      <c r="C17" s="96" t="s">
        <v>79</v>
      </c>
      <c r="D17" s="521" t="s">
        <v>110</v>
      </c>
      <c r="E17" s="522"/>
      <c r="F17" s="523"/>
    </row>
    <row r="18" spans="1:6" x14ac:dyDescent="0.25">
      <c r="A18" s="299" t="s">
        <v>80</v>
      </c>
      <c r="B18" s="80"/>
      <c r="C18" s="80"/>
      <c r="D18" s="524"/>
      <c r="E18" s="525"/>
      <c r="F18" s="526"/>
    </row>
    <row r="19" spans="1:6" x14ac:dyDescent="0.25">
      <c r="A19" s="299" t="s">
        <v>81</v>
      </c>
      <c r="B19" s="80"/>
      <c r="C19" s="80"/>
      <c r="D19" s="524"/>
      <c r="E19" s="525"/>
      <c r="F19" s="526"/>
    </row>
    <row r="20" spans="1:6" x14ac:dyDescent="0.25">
      <c r="A20" s="299" t="s">
        <v>82</v>
      </c>
      <c r="B20" s="80"/>
      <c r="C20" s="80"/>
      <c r="D20" s="524"/>
      <c r="E20" s="525"/>
      <c r="F20" s="526"/>
    </row>
    <row r="21" spans="1:6" x14ac:dyDescent="0.25">
      <c r="A21" s="94"/>
      <c r="B21" s="94"/>
      <c r="C21" s="94"/>
      <c r="D21" s="94"/>
      <c r="E21" s="94"/>
      <c r="F21" s="94"/>
    </row>
    <row r="22" spans="1:6" ht="15.6" x14ac:dyDescent="0.25">
      <c r="A22" s="478" t="s">
        <v>66</v>
      </c>
      <c r="B22" s="479"/>
      <c r="C22" s="479"/>
      <c r="D22" s="479"/>
      <c r="E22" s="479"/>
      <c r="F22" s="480"/>
    </row>
    <row r="24" spans="1:6" ht="15.75" customHeight="1" x14ac:dyDescent="0.25">
      <c r="A24" s="527" t="s">
        <v>84</v>
      </c>
      <c r="B24" s="89" t="s">
        <v>85</v>
      </c>
      <c r="C24" s="89" t="s">
        <v>86</v>
      </c>
      <c r="D24" s="89" t="s">
        <v>87</v>
      </c>
      <c r="E24" s="89" t="s">
        <v>108</v>
      </c>
      <c r="F24" s="89" t="s">
        <v>109</v>
      </c>
    </row>
    <row r="25" spans="1:6" s="78" customFormat="1" x14ac:dyDescent="0.25">
      <c r="A25" s="528"/>
      <c r="B25" s="85"/>
      <c r="C25" s="85"/>
      <c r="D25" s="85"/>
      <c r="E25" s="85"/>
      <c r="F25" s="85"/>
    </row>
    <row r="26" spans="1:6" x14ac:dyDescent="0.25">
      <c r="A26" s="65" t="s">
        <v>120</v>
      </c>
      <c r="B26" s="243"/>
      <c r="C26" s="243"/>
      <c r="D26" s="243"/>
      <c r="E26" s="243"/>
      <c r="F26" s="243"/>
    </row>
    <row r="27" spans="1:6" x14ac:dyDescent="0.25">
      <c r="A27" s="65" t="s">
        <v>121</v>
      </c>
      <c r="B27" s="243"/>
      <c r="C27" s="243"/>
      <c r="D27" s="243"/>
      <c r="E27" s="243"/>
      <c r="F27" s="243"/>
    </row>
    <row r="28" spans="1:6" x14ac:dyDescent="0.25">
      <c r="A28" s="65" t="s">
        <v>25</v>
      </c>
      <c r="B28" s="243"/>
      <c r="C28" s="243"/>
      <c r="D28" s="243"/>
      <c r="E28" s="243"/>
      <c r="F28" s="243"/>
    </row>
    <row r="29" spans="1:6" x14ac:dyDescent="0.25">
      <c r="A29" s="65" t="s">
        <v>4</v>
      </c>
      <c r="B29" s="243"/>
      <c r="C29" s="243"/>
      <c r="D29" s="243"/>
      <c r="E29" s="243"/>
      <c r="F29" s="243"/>
    </row>
    <row r="30" spans="1:6" x14ac:dyDescent="0.25">
      <c r="A30" s="65" t="s">
        <v>163</v>
      </c>
      <c r="B30" s="243"/>
      <c r="C30" s="243"/>
      <c r="D30" s="243"/>
      <c r="E30" s="243"/>
      <c r="F30" s="243"/>
    </row>
    <row r="31" spans="1:6" x14ac:dyDescent="0.25">
      <c r="A31" s="65" t="s">
        <v>164</v>
      </c>
      <c r="B31" s="243"/>
      <c r="C31" s="243"/>
      <c r="D31" s="243"/>
      <c r="E31" s="243"/>
      <c r="F31" s="243"/>
    </row>
    <row r="32" spans="1:6" x14ac:dyDescent="0.25">
      <c r="A32" s="65" t="s">
        <v>165</v>
      </c>
      <c r="B32" s="243"/>
      <c r="C32" s="243"/>
      <c r="D32" s="243"/>
      <c r="E32" s="243"/>
      <c r="F32" s="243"/>
    </row>
    <row r="33" spans="1:6" x14ac:dyDescent="0.25">
      <c r="A33" s="65" t="s">
        <v>153</v>
      </c>
      <c r="B33" s="243"/>
      <c r="C33" s="243"/>
      <c r="D33" s="243"/>
      <c r="E33" s="243"/>
      <c r="F33" s="243"/>
    </row>
    <row r="34" spans="1:6" x14ac:dyDescent="0.25">
      <c r="A34" s="65" t="s">
        <v>166</v>
      </c>
      <c r="B34" s="243"/>
      <c r="C34" s="243"/>
      <c r="D34" s="243"/>
      <c r="E34" s="243"/>
      <c r="F34" s="243"/>
    </row>
    <row r="35" spans="1:6" ht="45.75" customHeight="1" x14ac:dyDescent="0.25">
      <c r="A35" s="120" t="s">
        <v>107</v>
      </c>
      <c r="B35" s="243"/>
      <c r="C35" s="243"/>
      <c r="D35" s="243"/>
      <c r="E35" s="243"/>
      <c r="F35" s="243"/>
    </row>
    <row r="36" spans="1:6" ht="15.6" x14ac:dyDescent="0.25">
      <c r="A36" s="97" t="s">
        <v>111</v>
      </c>
      <c r="B36" s="246">
        <f>+SUM(B26:B35)</f>
        <v>0</v>
      </c>
      <c r="C36" s="246">
        <f>+SUM(C26:C35)</f>
        <v>0</v>
      </c>
      <c r="D36" s="246">
        <f>+SUM(D26:D35)</f>
        <v>0</v>
      </c>
      <c r="E36" s="246">
        <f>+SUM(E26:E35)</f>
        <v>0</v>
      </c>
      <c r="F36" s="246">
        <f>+SUM(F26:F35)</f>
        <v>0</v>
      </c>
    </row>
    <row r="37" spans="1:6" ht="47.4" customHeight="1" x14ac:dyDescent="0.25">
      <c r="A37" s="452"/>
      <c r="B37" s="452"/>
      <c r="C37" s="452"/>
      <c r="D37" s="452"/>
      <c r="E37" s="452"/>
      <c r="F37" s="452"/>
    </row>
    <row r="38" spans="1:6" x14ac:dyDescent="0.25">
      <c r="A38" s="94"/>
      <c r="B38" s="94"/>
      <c r="C38" s="94"/>
      <c r="D38" s="94"/>
      <c r="E38" s="94"/>
      <c r="F38" s="94"/>
    </row>
    <row r="39" spans="1:6" ht="15.6" x14ac:dyDescent="0.25">
      <c r="A39" s="478" t="s">
        <v>114</v>
      </c>
      <c r="B39" s="479"/>
      <c r="C39" s="479"/>
      <c r="D39" s="479"/>
      <c r="E39" s="479"/>
      <c r="F39" s="480"/>
    </row>
    <row r="40" spans="1:6" ht="15.6" x14ac:dyDescent="0.3">
      <c r="A40" s="94"/>
      <c r="B40" s="121"/>
      <c r="C40" s="94"/>
      <c r="D40" s="94"/>
      <c r="E40" s="94"/>
      <c r="F40" s="94"/>
    </row>
    <row r="41" spans="1:6" ht="15" customHeight="1" x14ac:dyDescent="0.25">
      <c r="A41" s="451"/>
      <c r="B41" s="89" t="s">
        <v>85</v>
      </c>
      <c r="C41" s="89" t="s">
        <v>86</v>
      </c>
      <c r="D41" s="89" t="s">
        <v>87</v>
      </c>
      <c r="E41" s="89" t="s">
        <v>108</v>
      </c>
      <c r="F41" s="89" t="s">
        <v>109</v>
      </c>
    </row>
    <row r="42" spans="1:6" ht="15" customHeight="1" x14ac:dyDescent="0.25">
      <c r="A42" s="451"/>
      <c r="B42" s="122">
        <f>+B25</f>
        <v>0</v>
      </c>
      <c r="C42" s="122">
        <f>+C25</f>
        <v>0</v>
      </c>
      <c r="D42" s="122">
        <f>+D25</f>
        <v>0</v>
      </c>
      <c r="E42" s="122">
        <f>+E25</f>
        <v>0</v>
      </c>
      <c r="F42" s="122">
        <f>+F25</f>
        <v>0</v>
      </c>
    </row>
    <row r="43" spans="1:6" ht="18" customHeight="1" x14ac:dyDescent="0.25">
      <c r="A43" s="65" t="s">
        <v>10</v>
      </c>
      <c r="B43" s="243"/>
      <c r="C43" s="243"/>
      <c r="D43" s="243"/>
      <c r="E43" s="243"/>
      <c r="F43" s="243"/>
    </row>
    <row r="44" spans="1:6" ht="18" customHeight="1" x14ac:dyDescent="0.25">
      <c r="A44" s="65" t="s">
        <v>12</v>
      </c>
      <c r="B44" s="227"/>
      <c r="C44" s="243"/>
      <c r="D44" s="243"/>
      <c r="E44" s="243"/>
      <c r="F44" s="227"/>
    </row>
    <row r="45" spans="1:6" ht="18" customHeight="1" x14ac:dyDescent="0.25">
      <c r="A45" s="65" t="s">
        <v>14</v>
      </c>
      <c r="B45" s="227"/>
      <c r="C45" s="243"/>
      <c r="D45" s="243"/>
      <c r="E45" s="243"/>
      <c r="F45" s="227"/>
    </row>
    <row r="46" spans="1:6" ht="18" customHeight="1" x14ac:dyDescent="0.25">
      <c r="A46" s="65" t="s">
        <v>22</v>
      </c>
      <c r="B46" s="227"/>
      <c r="C46" s="243"/>
      <c r="D46" s="243"/>
      <c r="E46" s="243"/>
      <c r="F46" s="227"/>
    </row>
    <row r="47" spans="1:6" ht="15.6" x14ac:dyDescent="0.25">
      <c r="A47" s="97" t="s">
        <v>18</v>
      </c>
      <c r="B47" s="245">
        <f>+SUM(B43:B46)</f>
        <v>0</v>
      </c>
      <c r="C47" s="245">
        <f>+SUM(C43:C46)</f>
        <v>0</v>
      </c>
      <c r="D47" s="245">
        <f t="shared" ref="D47:F47" si="0">+SUM(D43:D46)</f>
        <v>0</v>
      </c>
      <c r="E47" s="245">
        <f t="shared" si="0"/>
        <v>0</v>
      </c>
      <c r="F47" s="245">
        <f t="shared" si="0"/>
        <v>0</v>
      </c>
    </row>
    <row r="48" spans="1:6" ht="47.4" customHeight="1" x14ac:dyDescent="0.25">
      <c r="A48" s="452"/>
      <c r="B48" s="452"/>
      <c r="C48" s="452"/>
      <c r="D48" s="452"/>
      <c r="E48" s="452"/>
      <c r="F48" s="452"/>
    </row>
    <row r="49" spans="1:6" x14ac:dyDescent="0.25">
      <c r="A49" s="94"/>
      <c r="B49" s="94"/>
      <c r="C49" s="94"/>
      <c r="D49" s="94"/>
      <c r="E49" s="94"/>
      <c r="F49" s="94"/>
    </row>
    <row r="50" spans="1:6" ht="15.6" x14ac:dyDescent="0.25">
      <c r="A50" s="478" t="s">
        <v>16</v>
      </c>
      <c r="B50" s="479"/>
      <c r="C50" s="479"/>
      <c r="D50" s="479"/>
      <c r="E50" s="479"/>
      <c r="F50" s="480"/>
    </row>
    <row r="51" spans="1:6" ht="15.6" x14ac:dyDescent="0.3">
      <c r="B51" s="79"/>
    </row>
    <row r="52" spans="1:6" ht="15.6" x14ac:dyDescent="0.25">
      <c r="B52" s="89" t="s">
        <v>85</v>
      </c>
      <c r="C52" s="89" t="s">
        <v>86</v>
      </c>
      <c r="D52" s="89" t="s">
        <v>87</v>
      </c>
      <c r="E52" s="89" t="s">
        <v>108</v>
      </c>
      <c r="F52" s="89" t="s">
        <v>109</v>
      </c>
    </row>
    <row r="53" spans="1:6" ht="15.75" customHeight="1" x14ac:dyDescent="0.25">
      <c r="B53" s="125">
        <f>+B25</f>
        <v>0</v>
      </c>
      <c r="C53" s="125">
        <f>+C25</f>
        <v>0</v>
      </c>
      <c r="D53" s="125">
        <f>+D25</f>
        <v>0</v>
      </c>
      <c r="E53" s="125">
        <f>+E25</f>
        <v>0</v>
      </c>
      <c r="F53" s="125">
        <f>+F25</f>
        <v>0</v>
      </c>
    </row>
    <row r="54" spans="1:6" x14ac:dyDescent="0.25">
      <c r="B54" s="243"/>
      <c r="C54" s="243"/>
      <c r="D54" s="243"/>
      <c r="E54" s="243"/>
      <c r="F54" s="243"/>
    </row>
    <row r="55" spans="1:6" s="32" customFormat="1" ht="15.6" x14ac:dyDescent="0.25">
      <c r="A55" s="88" t="s">
        <v>18</v>
      </c>
      <c r="B55" s="244">
        <f>+B54</f>
        <v>0</v>
      </c>
      <c r="C55" s="244">
        <f>+C54</f>
        <v>0</v>
      </c>
      <c r="D55" s="244">
        <f t="shared" ref="D55:F55" si="1">+D54</f>
        <v>0</v>
      </c>
      <c r="E55" s="244">
        <f t="shared" si="1"/>
        <v>0</v>
      </c>
      <c r="F55" s="244">
        <f t="shared" si="1"/>
        <v>0</v>
      </c>
    </row>
    <row r="56" spans="1:6" ht="47.4" customHeight="1" x14ac:dyDescent="0.25">
      <c r="A56" s="452"/>
      <c r="B56" s="452"/>
      <c r="C56" s="452"/>
      <c r="D56" s="452"/>
      <c r="E56" s="452"/>
      <c r="F56" s="452"/>
    </row>
    <row r="57" spans="1:6" x14ac:dyDescent="0.25">
      <c r="A57" s="94"/>
      <c r="B57" s="94"/>
      <c r="C57" s="94"/>
      <c r="D57" s="94"/>
      <c r="E57" s="94"/>
      <c r="F57" s="94"/>
    </row>
    <row r="58" spans="1:6" ht="15.6" x14ac:dyDescent="0.25">
      <c r="A58" s="478" t="s">
        <v>138</v>
      </c>
      <c r="B58" s="479"/>
      <c r="C58" s="479"/>
      <c r="D58" s="479"/>
      <c r="E58" s="479"/>
      <c r="F58" s="480"/>
    </row>
    <row r="59" spans="1:6" ht="15.6" x14ac:dyDescent="0.3">
      <c r="A59" s="94"/>
      <c r="B59" s="121"/>
      <c r="C59" s="94"/>
      <c r="D59" s="94"/>
      <c r="E59" s="94"/>
      <c r="F59" s="94"/>
    </row>
    <row r="60" spans="1:6" ht="15.6" x14ac:dyDescent="0.25">
      <c r="A60" s="94"/>
      <c r="B60" s="89" t="s">
        <v>85</v>
      </c>
      <c r="C60" s="89" t="s">
        <v>86</v>
      </c>
      <c r="D60" s="89" t="s">
        <v>87</v>
      </c>
      <c r="E60" s="89" t="s">
        <v>108</v>
      </c>
      <c r="F60" s="89" t="s">
        <v>109</v>
      </c>
    </row>
    <row r="61" spans="1:6" ht="15.75" customHeight="1" x14ac:dyDescent="0.25">
      <c r="B61" s="122">
        <f>+B25</f>
        <v>0</v>
      </c>
      <c r="C61" s="122">
        <f>+C25</f>
        <v>0</v>
      </c>
      <c r="D61" s="122">
        <f>+D25</f>
        <v>0</v>
      </c>
      <c r="E61" s="122">
        <f>+E25</f>
        <v>0</v>
      </c>
      <c r="F61" s="122">
        <f>+F25</f>
        <v>0</v>
      </c>
    </row>
    <row r="62" spans="1:6" s="32" customFormat="1" ht="18" customHeight="1" x14ac:dyDescent="0.25">
      <c r="A62" s="65" t="s">
        <v>112</v>
      </c>
      <c r="B62" s="227"/>
      <c r="C62" s="243"/>
      <c r="D62" s="243"/>
      <c r="E62" s="243"/>
      <c r="F62" s="227"/>
    </row>
    <row r="63" spans="1:6" s="32" customFormat="1" ht="18" customHeight="1" x14ac:dyDescent="0.25">
      <c r="A63" s="87" t="s">
        <v>4</v>
      </c>
      <c r="B63" s="243"/>
      <c r="C63" s="243"/>
      <c r="D63" s="243"/>
      <c r="E63" s="243"/>
      <c r="F63" s="243"/>
    </row>
    <row r="64" spans="1:6" s="32" customFormat="1" ht="18" customHeight="1" x14ac:dyDescent="0.25">
      <c r="A64" s="87" t="s">
        <v>102</v>
      </c>
      <c r="B64" s="227"/>
      <c r="C64" s="243"/>
      <c r="D64" s="243"/>
      <c r="E64" s="243"/>
      <c r="F64" s="227"/>
    </row>
    <row r="65" spans="1:6" ht="46.5" customHeight="1" x14ac:dyDescent="0.25">
      <c r="A65" s="213" t="s">
        <v>139</v>
      </c>
      <c r="B65" s="243"/>
      <c r="C65" s="243"/>
      <c r="D65" s="243"/>
      <c r="E65" s="243"/>
      <c r="F65" s="243"/>
    </row>
    <row r="66" spans="1:6" s="32" customFormat="1" ht="15.6" x14ac:dyDescent="0.25">
      <c r="A66" s="88" t="s">
        <v>18</v>
      </c>
      <c r="B66" s="244">
        <f>SUM(B62:B65)</f>
        <v>0</v>
      </c>
      <c r="C66" s="244">
        <f t="shared" ref="C66:F66" si="2">SUM(C62:C65)</f>
        <v>0</v>
      </c>
      <c r="D66" s="244">
        <f t="shared" si="2"/>
        <v>0</v>
      </c>
      <c r="E66" s="244">
        <f t="shared" si="2"/>
        <v>0</v>
      </c>
      <c r="F66" s="244">
        <f t="shared" si="2"/>
        <v>0</v>
      </c>
    </row>
    <row r="67" spans="1:6" ht="47.4" customHeight="1" x14ac:dyDescent="0.25">
      <c r="A67" s="452"/>
      <c r="B67" s="452"/>
      <c r="C67" s="452"/>
      <c r="D67" s="452"/>
      <c r="E67" s="452"/>
      <c r="F67" s="452"/>
    </row>
    <row r="68" spans="1:6" x14ac:dyDescent="0.25">
      <c r="A68" s="94"/>
      <c r="B68" s="94"/>
      <c r="C68" s="94"/>
      <c r="D68" s="94"/>
      <c r="E68" s="94"/>
      <c r="F68" s="94"/>
    </row>
    <row r="69" spans="1:6" ht="15.6" x14ac:dyDescent="0.25">
      <c r="A69" s="478" t="s">
        <v>113</v>
      </c>
      <c r="B69" s="479"/>
      <c r="C69" s="479"/>
      <c r="D69" s="479"/>
      <c r="E69" s="479"/>
      <c r="F69" s="480"/>
    </row>
    <row r="70" spans="1:6" x14ac:dyDescent="0.25">
      <c r="A70" s="94"/>
      <c r="B70" s="94"/>
      <c r="C70" s="94"/>
      <c r="D70" s="94"/>
      <c r="E70" s="94"/>
      <c r="F70" s="94"/>
    </row>
    <row r="71" spans="1:6" ht="15.6" x14ac:dyDescent="0.25">
      <c r="A71" s="94"/>
      <c r="B71" s="81"/>
      <c r="C71" s="94"/>
      <c r="D71" s="91" t="s">
        <v>25</v>
      </c>
      <c r="E71" s="91" t="s">
        <v>7</v>
      </c>
      <c r="F71" s="91" t="s">
        <v>18</v>
      </c>
    </row>
    <row r="72" spans="1:6" ht="15" customHeight="1" x14ac:dyDescent="0.25">
      <c r="A72" s="484" t="s">
        <v>123</v>
      </c>
      <c r="B72" s="484"/>
      <c r="C72" s="484"/>
      <c r="D72" s="124"/>
      <c r="E72" s="207"/>
      <c r="F72" s="225">
        <f>(D72/30)*E72</f>
        <v>0</v>
      </c>
    </row>
    <row r="73" spans="1:6" ht="15" customHeight="1" x14ac:dyDescent="0.25">
      <c r="A73" s="486" t="s">
        <v>156</v>
      </c>
      <c r="B73" s="486"/>
      <c r="C73" s="486"/>
      <c r="D73" s="124"/>
      <c r="E73" s="207"/>
      <c r="F73" s="225">
        <f>(D73/30)*E73</f>
        <v>0</v>
      </c>
    </row>
    <row r="74" spans="1:6" x14ac:dyDescent="0.25">
      <c r="A74" s="484" t="s">
        <v>122</v>
      </c>
      <c r="B74" s="484"/>
      <c r="C74" s="484"/>
      <c r="D74" s="124"/>
      <c r="E74" s="207"/>
      <c r="F74" s="225">
        <f>(D74/30)*E74</f>
        <v>0</v>
      </c>
    </row>
    <row r="75" spans="1:6" x14ac:dyDescent="0.25">
      <c r="A75" s="484" t="s">
        <v>155</v>
      </c>
      <c r="B75" s="484"/>
      <c r="C75" s="484"/>
      <c r="D75" s="124"/>
      <c r="E75" s="207"/>
      <c r="F75" s="225">
        <f>(D75/30)*E75</f>
        <v>0</v>
      </c>
    </row>
    <row r="76" spans="1:6" s="32" customFormat="1" ht="15.6" x14ac:dyDescent="0.25">
      <c r="A76" s="502" t="s">
        <v>18</v>
      </c>
      <c r="B76" s="503"/>
      <c r="C76" s="503"/>
      <c r="D76" s="503"/>
      <c r="E76" s="504"/>
      <c r="F76" s="247">
        <f>+SUM(F72:F75)</f>
        <v>0</v>
      </c>
    </row>
    <row r="77" spans="1:6" ht="47.4" customHeight="1" x14ac:dyDescent="0.25">
      <c r="A77" s="452"/>
      <c r="B77" s="452"/>
      <c r="C77" s="452"/>
      <c r="D77" s="452"/>
      <c r="E77" s="452"/>
      <c r="F77" s="452"/>
    </row>
    <row r="78" spans="1:6" x14ac:dyDescent="0.25">
      <c r="A78" s="94"/>
      <c r="B78" s="94"/>
      <c r="C78" s="94"/>
      <c r="D78" s="94"/>
      <c r="E78" s="94"/>
      <c r="F78" s="94"/>
    </row>
    <row r="79" spans="1:6" ht="15.6" x14ac:dyDescent="0.25">
      <c r="A79" s="505" t="s">
        <v>115</v>
      </c>
      <c r="B79" s="505"/>
      <c r="C79" s="505"/>
      <c r="D79" s="505"/>
      <c r="E79" s="505"/>
      <c r="F79" s="505"/>
    </row>
    <row r="80" spans="1:6" s="86" customFormat="1" ht="15.6" x14ac:dyDescent="0.25">
      <c r="A80" s="92"/>
      <c r="B80" s="92"/>
      <c r="C80" s="92"/>
      <c r="D80" s="92"/>
      <c r="E80" s="92"/>
      <c r="F80" s="92"/>
    </row>
    <row r="81" spans="1:6" ht="15.6" x14ac:dyDescent="0.25">
      <c r="A81" s="485"/>
      <c r="B81" s="89" t="s">
        <v>85</v>
      </c>
      <c r="C81" s="89" t="s">
        <v>86</v>
      </c>
      <c r="D81" s="89" t="s">
        <v>87</v>
      </c>
      <c r="E81" s="89" t="s">
        <v>108</v>
      </c>
      <c r="F81" s="89" t="s">
        <v>109</v>
      </c>
    </row>
    <row r="82" spans="1:6" x14ac:dyDescent="0.25">
      <c r="A82" s="485"/>
      <c r="B82" s="93">
        <f>+B25</f>
        <v>0</v>
      </c>
      <c r="C82" s="93">
        <f>+C25</f>
        <v>0</v>
      </c>
      <c r="D82" s="93">
        <f>+D25</f>
        <v>0</v>
      </c>
      <c r="E82" s="93">
        <f>+E25</f>
        <v>0</v>
      </c>
      <c r="F82" s="93">
        <f>+F25</f>
        <v>0</v>
      </c>
    </row>
    <row r="83" spans="1:6" ht="10.5" customHeight="1" x14ac:dyDescent="0.25">
      <c r="A83" s="506" t="s">
        <v>116</v>
      </c>
      <c r="B83" s="481"/>
      <c r="C83" s="481"/>
      <c r="D83" s="481"/>
      <c r="E83" s="481"/>
      <c r="F83" s="507"/>
    </row>
    <row r="84" spans="1:6" ht="10.5" customHeight="1" x14ac:dyDescent="0.25">
      <c r="A84" s="506"/>
      <c r="B84" s="482"/>
      <c r="C84" s="482"/>
      <c r="D84" s="482"/>
      <c r="E84" s="482"/>
      <c r="F84" s="508"/>
    </row>
    <row r="85" spans="1:6" ht="10.5" customHeight="1" x14ac:dyDescent="0.25">
      <c r="A85" s="506"/>
      <c r="B85" s="482"/>
      <c r="C85" s="482"/>
      <c r="D85" s="482"/>
      <c r="E85" s="482"/>
      <c r="F85" s="508"/>
    </row>
    <row r="86" spans="1:6" x14ac:dyDescent="0.25">
      <c r="A86" s="506"/>
      <c r="B86" s="483"/>
      <c r="C86" s="483"/>
      <c r="D86" s="483"/>
      <c r="E86" s="483"/>
      <c r="F86" s="509"/>
    </row>
    <row r="87" spans="1:6" s="32" customFormat="1" ht="15.6" x14ac:dyDescent="0.25">
      <c r="A87" s="88" t="s">
        <v>18</v>
      </c>
      <c r="B87" s="244">
        <f>+B83</f>
        <v>0</v>
      </c>
      <c r="C87" s="244">
        <f t="shared" ref="C87:F87" si="3">+C83</f>
        <v>0</v>
      </c>
      <c r="D87" s="244">
        <f t="shared" si="3"/>
        <v>0</v>
      </c>
      <c r="E87" s="244">
        <f t="shared" si="3"/>
        <v>0</v>
      </c>
      <c r="F87" s="244">
        <f t="shared" si="3"/>
        <v>0</v>
      </c>
    </row>
    <row r="88" spans="1:6" ht="47.4" customHeight="1" x14ac:dyDescent="0.25">
      <c r="A88" s="452"/>
      <c r="B88" s="452"/>
      <c r="C88" s="452"/>
      <c r="D88" s="452"/>
      <c r="E88" s="452"/>
      <c r="F88" s="452"/>
    </row>
    <row r="89" spans="1:6" ht="17.399999999999999" x14ac:dyDescent="0.25">
      <c r="A89" s="217"/>
      <c r="B89" s="217"/>
      <c r="C89" s="217"/>
      <c r="D89" s="217"/>
      <c r="E89" s="217"/>
      <c r="F89" s="217"/>
    </row>
    <row r="90" spans="1:6" ht="15.6" x14ac:dyDescent="0.25">
      <c r="A90" s="505" t="s">
        <v>144</v>
      </c>
      <c r="B90" s="505"/>
      <c r="C90" s="505"/>
      <c r="D90" s="505"/>
      <c r="E90" s="505"/>
      <c r="F90" s="505"/>
    </row>
    <row r="91" spans="1:6" ht="15.6" x14ac:dyDescent="0.25">
      <c r="A91" s="92"/>
      <c r="B91" s="92"/>
      <c r="C91" s="92"/>
      <c r="D91" s="92"/>
      <c r="E91" s="92"/>
      <c r="F91" s="92"/>
    </row>
    <row r="92" spans="1:6" ht="15.6" x14ac:dyDescent="0.25">
      <c r="A92" s="485"/>
      <c r="B92" s="211" t="s">
        <v>85</v>
      </c>
      <c r="C92" s="211" t="s">
        <v>86</v>
      </c>
      <c r="D92" s="211" t="s">
        <v>87</v>
      </c>
      <c r="E92" s="211" t="s">
        <v>108</v>
      </c>
      <c r="F92" s="211" t="s">
        <v>109</v>
      </c>
    </row>
    <row r="93" spans="1:6" x14ac:dyDescent="0.25">
      <c r="A93" s="485"/>
      <c r="B93" s="93">
        <f>+B25</f>
        <v>0</v>
      </c>
      <c r="C93" s="93">
        <f>+C25</f>
        <v>0</v>
      </c>
      <c r="D93" s="93">
        <f>+D25</f>
        <v>0</v>
      </c>
      <c r="E93" s="93">
        <f>+E25</f>
        <v>0</v>
      </c>
      <c r="F93" s="93">
        <f>+F25</f>
        <v>0</v>
      </c>
    </row>
    <row r="94" spans="1:6" ht="15.6" x14ac:dyDescent="0.25">
      <c r="A94" s="142" t="s">
        <v>125</v>
      </c>
      <c r="B94" s="227"/>
      <c r="C94" s="248"/>
      <c r="D94" s="248"/>
      <c r="E94" s="248"/>
      <c r="F94" s="248"/>
    </row>
    <row r="95" spans="1:6" ht="15.6" x14ac:dyDescent="0.25">
      <c r="A95" s="142" t="s">
        <v>126</v>
      </c>
      <c r="B95" s="227"/>
      <c r="C95" s="248"/>
      <c r="D95" s="248"/>
      <c r="E95" s="248"/>
      <c r="F95" s="248"/>
    </row>
    <row r="96" spans="1:6" s="32" customFormat="1" ht="15.6" x14ac:dyDescent="0.25">
      <c r="A96" s="88" t="s">
        <v>18</v>
      </c>
      <c r="B96" s="244">
        <f>+B95+B94</f>
        <v>0</v>
      </c>
      <c r="C96" s="244">
        <f>+C95+C94</f>
        <v>0</v>
      </c>
      <c r="D96" s="244">
        <f>+D95+D94</f>
        <v>0</v>
      </c>
      <c r="E96" s="244">
        <f t="shared" ref="E96:F96" si="4">+E95+E94</f>
        <v>0</v>
      </c>
      <c r="F96" s="244">
        <f t="shared" si="4"/>
        <v>0</v>
      </c>
    </row>
    <row r="97" spans="1:6" ht="47.4" customHeight="1" x14ac:dyDescent="0.25">
      <c r="A97" s="520"/>
      <c r="B97" s="520"/>
      <c r="C97" s="520"/>
      <c r="D97" s="520"/>
      <c r="E97" s="520"/>
      <c r="F97" s="520"/>
    </row>
    <row r="98" spans="1:6" s="86" customFormat="1" ht="15.6" x14ac:dyDescent="0.25">
      <c r="A98" s="140"/>
      <c r="B98" s="141"/>
      <c r="C98" s="141"/>
      <c r="D98" s="141"/>
      <c r="E98" s="141"/>
      <c r="F98" s="141"/>
    </row>
    <row r="99" spans="1:6" s="86" customFormat="1" ht="15.6" x14ac:dyDescent="0.25">
      <c r="A99" s="478" t="s">
        <v>9</v>
      </c>
      <c r="B99" s="479"/>
      <c r="C99" s="479"/>
      <c r="D99" s="479"/>
      <c r="E99" s="479"/>
      <c r="F99" s="480"/>
    </row>
    <row r="100" spans="1:6" s="86" customFormat="1" ht="15.6" x14ac:dyDescent="0.25">
      <c r="A100" s="92"/>
      <c r="B100" s="92"/>
      <c r="C100" s="92"/>
      <c r="D100" s="92"/>
      <c r="E100" s="92"/>
      <c r="F100" s="92"/>
    </row>
    <row r="101" spans="1:6" ht="15.6" x14ac:dyDescent="0.25">
      <c r="A101" s="496"/>
      <c r="B101" s="211" t="s">
        <v>85</v>
      </c>
      <c r="C101" s="211" t="s">
        <v>86</v>
      </c>
      <c r="D101" s="211" t="s">
        <v>87</v>
      </c>
      <c r="E101" s="211" t="s">
        <v>108</v>
      </c>
      <c r="F101" s="211" t="s">
        <v>109</v>
      </c>
    </row>
    <row r="102" spans="1:6" x14ac:dyDescent="0.25">
      <c r="A102" s="497"/>
      <c r="B102" s="93">
        <f>+B25</f>
        <v>0</v>
      </c>
      <c r="C102" s="93">
        <f t="shared" ref="C102:F102" si="5">+C25</f>
        <v>0</v>
      </c>
      <c r="D102" s="93">
        <f t="shared" si="5"/>
        <v>0</v>
      </c>
      <c r="E102" s="93">
        <f t="shared" si="5"/>
        <v>0</v>
      </c>
      <c r="F102" s="93">
        <f t="shared" si="5"/>
        <v>0</v>
      </c>
    </row>
    <row r="103" spans="1:6" s="86" customFormat="1" ht="15.75" customHeight="1" x14ac:dyDescent="0.25">
      <c r="A103" s="142" t="s">
        <v>125</v>
      </c>
      <c r="B103" s="227"/>
      <c r="C103" s="249"/>
      <c r="D103" s="249"/>
      <c r="E103" s="249"/>
      <c r="F103" s="249"/>
    </row>
    <row r="104" spans="1:6" s="86" customFormat="1" ht="15.75" customHeight="1" x14ac:dyDescent="0.25">
      <c r="A104" s="142" t="s">
        <v>126</v>
      </c>
      <c r="B104" s="227"/>
      <c r="C104" s="249"/>
      <c r="D104" s="249"/>
      <c r="E104" s="249"/>
      <c r="F104" s="249"/>
    </row>
    <row r="105" spans="1:6" s="86" customFormat="1" ht="15.75" customHeight="1" x14ac:dyDescent="0.25">
      <c r="A105" s="142" t="s">
        <v>127</v>
      </c>
      <c r="B105" s="227"/>
      <c r="C105" s="249"/>
      <c r="D105" s="249"/>
      <c r="E105" s="249"/>
      <c r="F105" s="249"/>
    </row>
    <row r="106" spans="1:6" s="86" customFormat="1" ht="45.75" customHeight="1" x14ac:dyDescent="0.25">
      <c r="A106" s="212" t="s">
        <v>140</v>
      </c>
      <c r="B106" s="250"/>
      <c r="C106" s="250"/>
      <c r="D106" s="250"/>
      <c r="E106" s="250"/>
      <c r="F106" s="250"/>
    </row>
    <row r="107" spans="1:6" s="32" customFormat="1" ht="15.6" x14ac:dyDescent="0.25">
      <c r="A107" s="88" t="s">
        <v>18</v>
      </c>
      <c r="B107" s="244">
        <f>SUM(B103:B106)</f>
        <v>0</v>
      </c>
      <c r="C107" s="244">
        <f>SUM(C103:C106)</f>
        <v>0</v>
      </c>
      <c r="D107" s="244">
        <f>SUM(D103:D106)</f>
        <v>0</v>
      </c>
      <c r="E107" s="244">
        <f>SUM(E103:E106)</f>
        <v>0</v>
      </c>
      <c r="F107" s="244">
        <f>SUM(F103:F106)</f>
        <v>0</v>
      </c>
    </row>
    <row r="108" spans="1:6" x14ac:dyDescent="0.25">
      <c r="A108" s="510"/>
      <c r="B108" s="510"/>
      <c r="C108" s="510"/>
      <c r="D108" s="510"/>
      <c r="E108" s="510"/>
      <c r="F108" s="510"/>
    </row>
    <row r="109" spans="1:6" ht="15.6" x14ac:dyDescent="0.25">
      <c r="A109" s="215" t="s">
        <v>142</v>
      </c>
      <c r="B109" s="214"/>
      <c r="C109" s="214"/>
      <c r="D109" s="214"/>
      <c r="E109" s="214"/>
      <c r="F109" s="214"/>
    </row>
    <row r="110" spans="1:6" x14ac:dyDescent="0.25">
      <c r="A110" s="511"/>
      <c r="B110" s="512"/>
      <c r="C110" s="512"/>
      <c r="D110" s="512"/>
      <c r="E110" s="512"/>
      <c r="F110" s="513"/>
    </row>
    <row r="111" spans="1:6" x14ac:dyDescent="0.25">
      <c r="A111" s="514"/>
      <c r="B111" s="515"/>
      <c r="C111" s="515"/>
      <c r="D111" s="515"/>
      <c r="E111" s="515"/>
      <c r="F111" s="516"/>
    </row>
    <row r="112" spans="1:6" x14ac:dyDescent="0.25">
      <c r="A112" s="517"/>
      <c r="B112" s="518"/>
      <c r="C112" s="518"/>
      <c r="D112" s="518"/>
      <c r="E112" s="518"/>
      <c r="F112" s="519"/>
    </row>
    <row r="113" spans="1:6" x14ac:dyDescent="0.25">
      <c r="A113" s="216"/>
      <c r="B113" s="216"/>
      <c r="C113" s="216"/>
      <c r="D113" s="216"/>
      <c r="E113" s="216"/>
      <c r="F113" s="216"/>
    </row>
    <row r="114" spans="1:6" x14ac:dyDescent="0.25">
      <c r="A114" s="94"/>
      <c r="B114" s="94"/>
      <c r="C114" s="94"/>
      <c r="D114" s="94"/>
      <c r="E114" s="94"/>
      <c r="F114" s="94"/>
    </row>
    <row r="115" spans="1:6" ht="21" x14ac:dyDescent="0.3">
      <c r="A115" s="498" t="s">
        <v>88</v>
      </c>
      <c r="B115" s="498"/>
      <c r="C115" s="498"/>
      <c r="D115" s="499">
        <f>((SUM(B47:F47))+(SUM(B55:F55))+(SUM(B66:F66))+F76+(SUM(B87:F87))+SUM(B96:F96))-(SUM(B107:F107))</f>
        <v>0</v>
      </c>
      <c r="E115" s="500"/>
      <c r="F115" s="501"/>
    </row>
    <row r="116" spans="1:6" x14ac:dyDescent="0.25">
      <c r="A116" s="94"/>
      <c r="B116" s="94"/>
      <c r="C116" s="94"/>
      <c r="D116" s="94"/>
      <c r="E116" s="94"/>
      <c r="F116" s="94"/>
    </row>
    <row r="117" spans="1:6" ht="15.6" x14ac:dyDescent="0.3">
      <c r="A117" s="63" t="s">
        <v>92</v>
      </c>
      <c r="B117" s="487" t="s">
        <v>93</v>
      </c>
      <c r="C117" s="487"/>
      <c r="D117" s="112" t="s">
        <v>90</v>
      </c>
      <c r="E117" s="110"/>
      <c r="F117" s="110"/>
    </row>
    <row r="118" spans="1:6" ht="0.75" customHeight="1" x14ac:dyDescent="0.3">
      <c r="A118" s="46"/>
      <c r="B118" s="487"/>
      <c r="C118" s="487"/>
      <c r="D118" s="94"/>
      <c r="E118" s="110"/>
      <c r="F118" s="110"/>
    </row>
    <row r="119" spans="1:6" ht="15.6" x14ac:dyDescent="0.3">
      <c r="A119" s="46"/>
      <c r="B119" s="488"/>
      <c r="C119" s="488"/>
      <c r="D119" s="94"/>
      <c r="E119" s="57"/>
      <c r="F119" s="57"/>
    </row>
    <row r="120" spans="1:6" ht="23.25" customHeight="1" x14ac:dyDescent="0.3">
      <c r="A120" s="62"/>
      <c r="B120" s="495"/>
      <c r="C120" s="418"/>
      <c r="D120" s="116"/>
      <c r="E120" s="117"/>
      <c r="F120" s="118"/>
    </row>
    <row r="121" spans="1:6" ht="25.5" customHeight="1" x14ac:dyDescent="0.3">
      <c r="A121" s="242" t="s">
        <v>141</v>
      </c>
      <c r="D121" s="67" t="s">
        <v>98</v>
      </c>
      <c r="E121" s="68"/>
      <c r="F121" s="94"/>
    </row>
    <row r="122" spans="1:6" x14ac:dyDescent="0.25">
      <c r="A122" s="78" t="s">
        <v>91</v>
      </c>
      <c r="D122" s="68" t="s">
        <v>89</v>
      </c>
      <c r="E122" s="68"/>
      <c r="F122" s="94"/>
    </row>
    <row r="123" spans="1:6" x14ac:dyDescent="0.25">
      <c r="A123" s="61"/>
      <c r="D123" s="68"/>
      <c r="E123" s="68"/>
      <c r="F123" s="94"/>
    </row>
    <row r="124" spans="1:6" ht="15.6" x14ac:dyDescent="0.3">
      <c r="A124" s="1"/>
      <c r="B124" s="4"/>
      <c r="C124" s="3"/>
      <c r="D124" s="6"/>
      <c r="E124" s="1"/>
      <c r="F124" s="1"/>
    </row>
    <row r="125" spans="1:6" ht="15.75" customHeight="1" x14ac:dyDescent="0.25">
      <c r="A125" s="1"/>
      <c r="B125" s="489"/>
      <c r="C125" s="490"/>
      <c r="D125" s="6"/>
      <c r="E125" s="1"/>
      <c r="F125" s="1"/>
    </row>
    <row r="126" spans="1:6" ht="15.75" customHeight="1" x14ac:dyDescent="0.25">
      <c r="A126" s="1"/>
      <c r="B126" s="491"/>
      <c r="C126" s="492"/>
      <c r="D126" s="6"/>
      <c r="E126" s="1"/>
      <c r="F126" s="1"/>
    </row>
    <row r="127" spans="1:6" ht="15.75" customHeight="1" x14ac:dyDescent="0.25">
      <c r="A127" s="1" t="s">
        <v>117</v>
      </c>
      <c r="B127" s="493"/>
      <c r="C127" s="494"/>
      <c r="D127" s="6"/>
      <c r="E127" s="1"/>
      <c r="F127" s="1"/>
    </row>
    <row r="128" spans="1:6" ht="32.25" customHeight="1" x14ac:dyDescent="0.3">
      <c r="A128" s="1" t="s">
        <v>118</v>
      </c>
      <c r="B128" s="126"/>
      <c r="C128" s="127"/>
      <c r="D128" s="128"/>
      <c r="E128" s="1"/>
      <c r="F128" s="1"/>
    </row>
    <row r="129" spans="1:11" ht="15.6" x14ac:dyDescent="0.3">
      <c r="A129" s="1" t="s">
        <v>119</v>
      </c>
      <c r="B129" s="129"/>
      <c r="C129" s="130"/>
      <c r="D129" s="131"/>
      <c r="E129" s="1"/>
      <c r="F129" s="1"/>
    </row>
    <row r="130" spans="1:11" ht="15.6" x14ac:dyDescent="0.3">
      <c r="A130" s="1"/>
      <c r="B130" s="132"/>
      <c r="C130" s="5"/>
      <c r="D130" s="133"/>
      <c r="E130" s="1"/>
      <c r="F130" s="1"/>
    </row>
    <row r="131" spans="1:11" x14ac:dyDescent="0.25">
      <c r="A131" s="381" t="s">
        <v>96</v>
      </c>
      <c r="B131" s="382"/>
      <c r="C131" s="382"/>
      <c r="D131" s="382"/>
      <c r="E131" s="382"/>
      <c r="F131" s="383"/>
      <c r="H131" s="32"/>
      <c r="I131" s="32"/>
      <c r="J131" s="32"/>
      <c r="K131" s="32"/>
    </row>
    <row r="132" spans="1:11" ht="15.6" x14ac:dyDescent="0.3">
      <c r="A132" s="384" t="s">
        <v>94</v>
      </c>
      <c r="B132" s="385"/>
      <c r="C132" s="385"/>
      <c r="D132" s="385"/>
      <c r="E132" s="385"/>
      <c r="F132" s="386"/>
      <c r="H132" s="394"/>
      <c r="I132" s="394"/>
      <c r="J132" s="32"/>
      <c r="K132" s="32"/>
    </row>
    <row r="133" spans="1:11" x14ac:dyDescent="0.25">
      <c r="A133" s="384"/>
      <c r="B133" s="385"/>
      <c r="C133" s="385"/>
      <c r="D133" s="385"/>
      <c r="E133" s="385"/>
      <c r="F133" s="386"/>
      <c r="H133" s="2"/>
      <c r="I133" s="2"/>
      <c r="J133" s="32"/>
      <c r="K133" s="32"/>
    </row>
    <row r="134" spans="1:11" x14ac:dyDescent="0.25">
      <c r="A134" s="144"/>
      <c r="B134" s="2"/>
      <c r="C134" s="2"/>
      <c r="D134" s="2"/>
      <c r="E134" s="2"/>
      <c r="F134" s="145"/>
    </row>
    <row r="135" spans="1:11" x14ac:dyDescent="0.25">
      <c r="A135" s="384" t="s">
        <v>95</v>
      </c>
      <c r="B135" s="385"/>
      <c r="C135" s="385"/>
      <c r="D135" s="385"/>
      <c r="E135" s="385"/>
      <c r="F135" s="386"/>
    </row>
    <row r="136" spans="1:11" x14ac:dyDescent="0.25">
      <c r="A136" s="384"/>
      <c r="B136" s="385"/>
      <c r="C136" s="385"/>
      <c r="D136" s="385"/>
      <c r="E136" s="385"/>
      <c r="F136" s="386"/>
    </row>
    <row r="137" spans="1:11" x14ac:dyDescent="0.25">
      <c r="A137" s="387"/>
      <c r="B137" s="388"/>
      <c r="C137" s="388"/>
      <c r="D137" s="388"/>
      <c r="E137" s="388"/>
      <c r="F137" s="389"/>
    </row>
  </sheetData>
  <sheetProtection selectLockedCells="1" sort="0"/>
  <mergeCells count="70">
    <mergeCell ref="D17:F17"/>
    <mergeCell ref="D18:F18"/>
    <mergeCell ref="D19:F19"/>
    <mergeCell ref="D20:F20"/>
    <mergeCell ref="A58:F58"/>
    <mergeCell ref="A48:F48"/>
    <mergeCell ref="A56:F56"/>
    <mergeCell ref="A24:A25"/>
    <mergeCell ref="A39:F39"/>
    <mergeCell ref="A22:F22"/>
    <mergeCell ref="A50:F50"/>
    <mergeCell ref="A108:F108"/>
    <mergeCell ref="A110:F112"/>
    <mergeCell ref="A90:F90"/>
    <mergeCell ref="A97:F97"/>
    <mergeCell ref="C83:C86"/>
    <mergeCell ref="D83:D86"/>
    <mergeCell ref="A81:A82"/>
    <mergeCell ref="A83:A86"/>
    <mergeCell ref="B83:B86"/>
    <mergeCell ref="F83:F86"/>
    <mergeCell ref="A88:F88"/>
    <mergeCell ref="H132:I132"/>
    <mergeCell ref="A131:F131"/>
    <mergeCell ref="A132:F133"/>
    <mergeCell ref="B117:C119"/>
    <mergeCell ref="B125:C127"/>
    <mergeCell ref="B120:C120"/>
    <mergeCell ref="A67:F67"/>
    <mergeCell ref="A135:F137"/>
    <mergeCell ref="A99:F99"/>
    <mergeCell ref="E83:E86"/>
    <mergeCell ref="A72:C72"/>
    <mergeCell ref="A74:C74"/>
    <mergeCell ref="A75:C75"/>
    <mergeCell ref="A92:A93"/>
    <mergeCell ref="A77:F77"/>
    <mergeCell ref="A73:C73"/>
    <mergeCell ref="A101:A102"/>
    <mergeCell ref="A69:F69"/>
    <mergeCell ref="A115:C115"/>
    <mergeCell ref="D115:F115"/>
    <mergeCell ref="A76:E76"/>
    <mergeCell ref="A79:F79"/>
    <mergeCell ref="C8:F8"/>
    <mergeCell ref="C9:F9"/>
    <mergeCell ref="C10:F10"/>
    <mergeCell ref="C11:F11"/>
    <mergeCell ref="C12:F12"/>
    <mergeCell ref="C3:F3"/>
    <mergeCell ref="D5:E5"/>
    <mergeCell ref="C7:F7"/>
    <mergeCell ref="C4:D4"/>
    <mergeCell ref="E4:F4"/>
    <mergeCell ref="A11:B11"/>
    <mergeCell ref="A12:B12"/>
    <mergeCell ref="A7:B7"/>
    <mergeCell ref="A1:B5"/>
    <mergeCell ref="A41:A42"/>
    <mergeCell ref="A8:B8"/>
    <mergeCell ref="A9:B9"/>
    <mergeCell ref="A10:B10"/>
    <mergeCell ref="A37:F37"/>
    <mergeCell ref="A13:C13"/>
    <mergeCell ref="A14:C14"/>
    <mergeCell ref="A16:F16"/>
    <mergeCell ref="E13:F13"/>
    <mergeCell ref="E14:F14"/>
    <mergeCell ref="C1:F1"/>
    <mergeCell ref="C2:F2"/>
  </mergeCells>
  <printOptions horizontalCentered="1"/>
  <pageMargins left="0.39370078740157483" right="0.39370078740157483" top="0.78740157480314965" bottom="0.39370078740157483" header="0.31496062992125984" footer="0.31496062992125984"/>
  <pageSetup scale="56" orientation="portrait" r:id="rId1"/>
  <rowBreaks count="1" manualBreakCount="1">
    <brk id="67" max="5"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4"/>
  <sheetViews>
    <sheetView workbookViewId="0">
      <selection activeCell="F22" sqref="F22"/>
    </sheetView>
  </sheetViews>
  <sheetFormatPr baseColWidth="10" defaultColWidth="19.109375" defaultRowHeight="17.399999999999999" x14ac:dyDescent="0.3"/>
  <cols>
    <col min="1" max="2" width="19.109375" style="253"/>
    <col min="3" max="3" width="21.109375" style="253" customWidth="1"/>
    <col min="4" max="4" width="20" style="253" customWidth="1"/>
    <col min="5" max="16384" width="19.109375" style="253"/>
  </cols>
  <sheetData>
    <row r="1" spans="1:4" s="252" customFormat="1" ht="34.799999999999997" x14ac:dyDescent="0.25">
      <c r="A1" s="224" t="s">
        <v>147</v>
      </c>
      <c r="B1" s="224" t="s">
        <v>149</v>
      </c>
      <c r="C1" s="224" t="s">
        <v>4</v>
      </c>
      <c r="D1" s="224" t="s">
        <v>148</v>
      </c>
    </row>
    <row r="2" spans="1:4" x14ac:dyDescent="0.3">
      <c r="A2" s="223">
        <v>1997</v>
      </c>
      <c r="B2" s="222">
        <v>172005</v>
      </c>
      <c r="C2" s="222">
        <v>17250</v>
      </c>
      <c r="D2" s="221">
        <v>0.21</v>
      </c>
    </row>
    <row r="3" spans="1:4" x14ac:dyDescent="0.3">
      <c r="A3" s="223">
        <v>1998</v>
      </c>
      <c r="B3" s="222">
        <v>203826</v>
      </c>
      <c r="C3" s="222">
        <v>20700</v>
      </c>
      <c r="D3" s="221">
        <v>0.185</v>
      </c>
    </row>
    <row r="4" spans="1:4" x14ac:dyDescent="0.3">
      <c r="A4" s="223">
        <v>1999</v>
      </c>
      <c r="B4" s="222">
        <v>236460</v>
      </c>
      <c r="C4" s="222">
        <v>24012</v>
      </c>
      <c r="D4" s="221">
        <v>0.16</v>
      </c>
    </row>
    <row r="5" spans="1:4" x14ac:dyDescent="0.3">
      <c r="A5" s="223">
        <v>2000</v>
      </c>
      <c r="B5" s="222">
        <v>260100</v>
      </c>
      <c r="C5" s="222">
        <v>26413</v>
      </c>
      <c r="D5" s="221">
        <v>0.1</v>
      </c>
    </row>
    <row r="6" spans="1:4" x14ac:dyDescent="0.3">
      <c r="A6" s="223">
        <v>2001</v>
      </c>
      <c r="B6" s="222">
        <v>286000</v>
      </c>
      <c r="C6" s="222">
        <v>30000</v>
      </c>
      <c r="D6" s="221">
        <v>0.1</v>
      </c>
    </row>
    <row r="7" spans="1:4" x14ac:dyDescent="0.3">
      <c r="A7" s="223">
        <v>2002</v>
      </c>
      <c r="B7" s="222">
        <v>309000</v>
      </c>
      <c r="C7" s="222">
        <v>34000</v>
      </c>
      <c r="D7" s="221">
        <v>0.08</v>
      </c>
    </row>
    <row r="8" spans="1:4" x14ac:dyDescent="0.3">
      <c r="A8" s="223">
        <v>2003</v>
      </c>
      <c r="B8" s="222">
        <v>332000</v>
      </c>
      <c r="C8" s="222">
        <v>37500</v>
      </c>
      <c r="D8" s="221">
        <v>7.3999999999999996E-2</v>
      </c>
    </row>
    <row r="9" spans="1:4" x14ac:dyDescent="0.3">
      <c r="A9" s="223">
        <v>2004</v>
      </c>
      <c r="B9" s="222">
        <v>358000</v>
      </c>
      <c r="C9" s="222">
        <v>41600</v>
      </c>
      <c r="D9" s="221">
        <v>7.8E-2</v>
      </c>
    </row>
    <row r="10" spans="1:4" x14ac:dyDescent="0.3">
      <c r="A10" s="223">
        <v>2005</v>
      </c>
      <c r="B10" s="222">
        <v>381500</v>
      </c>
      <c r="C10" s="222">
        <v>44500</v>
      </c>
      <c r="D10" s="221">
        <v>6.6000000000000003E-2</v>
      </c>
    </row>
    <row r="11" spans="1:4" x14ac:dyDescent="0.3">
      <c r="A11" s="223">
        <v>2006</v>
      </c>
      <c r="B11" s="222">
        <v>408000</v>
      </c>
      <c r="C11" s="222">
        <v>47700</v>
      </c>
      <c r="D11" s="221">
        <v>6.9000000000000006E-2</v>
      </c>
    </row>
    <row r="12" spans="1:4" x14ac:dyDescent="0.3">
      <c r="A12" s="223">
        <v>2007</v>
      </c>
      <c r="B12" s="222">
        <v>433700</v>
      </c>
      <c r="C12" s="222">
        <v>50800</v>
      </c>
      <c r="D12" s="221">
        <v>6.3E-2</v>
      </c>
    </row>
    <row r="13" spans="1:4" x14ac:dyDescent="0.3">
      <c r="A13" s="223">
        <v>2008</v>
      </c>
      <c r="B13" s="222">
        <v>461500</v>
      </c>
      <c r="C13" s="222">
        <v>55000</v>
      </c>
      <c r="D13" s="221">
        <v>6.4000000000000001E-2</v>
      </c>
    </row>
    <row r="14" spans="1:4" x14ac:dyDescent="0.3">
      <c r="A14" s="223">
        <v>2009</v>
      </c>
      <c r="B14" s="222">
        <v>496900</v>
      </c>
      <c r="C14" s="222">
        <v>59300</v>
      </c>
      <c r="D14" s="221">
        <v>7.6999999999999999E-2</v>
      </c>
    </row>
    <row r="15" spans="1:4" x14ac:dyDescent="0.3">
      <c r="A15" s="223">
        <v>2010</v>
      </c>
      <c r="B15" s="222">
        <v>515000</v>
      </c>
      <c r="C15" s="222">
        <v>61500</v>
      </c>
      <c r="D15" s="221">
        <v>3.5999999999999997E-2</v>
      </c>
    </row>
    <row r="16" spans="1:4" x14ac:dyDescent="0.3">
      <c r="A16" s="223">
        <v>2011</v>
      </c>
      <c r="B16" s="222">
        <v>535600</v>
      </c>
      <c r="C16" s="222">
        <v>63600</v>
      </c>
      <c r="D16" s="221">
        <v>0.04</v>
      </c>
    </row>
    <row r="17" spans="1:6" x14ac:dyDescent="0.3">
      <c r="A17" s="223">
        <v>2012</v>
      </c>
      <c r="B17" s="222">
        <v>566700</v>
      </c>
      <c r="C17" s="222">
        <v>67800</v>
      </c>
      <c r="D17" s="221">
        <v>5.8000000000000003E-2</v>
      </c>
    </row>
    <row r="18" spans="1:6" x14ac:dyDescent="0.3">
      <c r="A18" s="223">
        <v>2013</v>
      </c>
      <c r="B18" s="222">
        <v>589500</v>
      </c>
      <c r="C18" s="222">
        <v>70500</v>
      </c>
      <c r="D18" s="221">
        <v>4.02E-2</v>
      </c>
    </row>
    <row r="19" spans="1:6" x14ac:dyDescent="0.3">
      <c r="A19" s="223">
        <v>2014</v>
      </c>
      <c r="B19" s="222">
        <v>616000</v>
      </c>
      <c r="C19" s="222">
        <v>72000</v>
      </c>
      <c r="D19" s="221">
        <v>4.4999999999999998E-2</v>
      </c>
    </row>
    <row r="20" spans="1:6" x14ac:dyDescent="0.3">
      <c r="A20" s="223">
        <v>2015</v>
      </c>
      <c r="B20" s="222">
        <v>644350</v>
      </c>
      <c r="C20" s="222">
        <v>74000</v>
      </c>
      <c r="D20" s="221">
        <v>4.5999999999999999E-2</v>
      </c>
    </row>
    <row r="21" spans="1:6" x14ac:dyDescent="0.3">
      <c r="A21" s="223">
        <v>2016</v>
      </c>
      <c r="B21" s="222">
        <v>689455</v>
      </c>
      <c r="C21" s="222">
        <v>77700</v>
      </c>
      <c r="D21" s="221">
        <v>7.0000000000000007E-2</v>
      </c>
    </row>
    <row r="22" spans="1:6" x14ac:dyDescent="0.3">
      <c r="A22" s="223">
        <v>2017</v>
      </c>
      <c r="B22" s="222">
        <v>737717</v>
      </c>
      <c r="C22" s="222">
        <v>83140</v>
      </c>
      <c r="D22" s="221">
        <v>7.0000000000000007E-2</v>
      </c>
    </row>
    <row r="23" spans="1:6" x14ac:dyDescent="0.3">
      <c r="A23" s="223">
        <v>2018</v>
      </c>
      <c r="B23" s="222">
        <f>737717+(737717*5.9%)</f>
        <v>781242.30299999996</v>
      </c>
      <c r="C23" s="222">
        <v>88211</v>
      </c>
      <c r="D23" s="221">
        <v>5.8999999999999997E-2</v>
      </c>
      <c r="E23" s="254"/>
    </row>
    <row r="24" spans="1:6" x14ac:dyDescent="0.3">
      <c r="A24" s="223">
        <v>2019</v>
      </c>
      <c r="B24" s="222">
        <v>828116</v>
      </c>
      <c r="C24" s="222">
        <v>97032</v>
      </c>
      <c r="D24" s="221">
        <v>0.06</v>
      </c>
      <c r="F24" s="25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MODELO Y COMENTARIOS</vt:lpstr>
      <vt:lpstr>HOJA DE TRABAJO</vt:lpstr>
      <vt:lpstr>HOJA DE LIQUIDACIÓN USUARIO</vt:lpstr>
      <vt:lpstr>Evolución del S.M.M.L.V y A.T</vt:lpstr>
      <vt:lpstr>'HOJA DE LIQUIDACIÓN USUARIO'!_GoBack</vt:lpstr>
      <vt:lpstr>'HOJA DE LIQUIDACIÓN USUARIO'!Área_de_impresión</vt:lpstr>
      <vt:lpstr>'HOJA DE TRABAJO'!Área_de_impresión</vt:lpstr>
      <vt:lpstr>'MODELO Y COMENTARIOS'!Área_de_impresión</vt:lpstr>
    </vt:vector>
  </TitlesOfParts>
  <Company>COOPERAB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Marcela Roa Soto</dc:creator>
  <cp:lastModifiedBy>Hernan Dario Garcia Sanchez</cp:lastModifiedBy>
  <cp:lastPrinted>2017-03-03T20:29:14Z</cp:lastPrinted>
  <dcterms:created xsi:type="dcterms:W3CDTF">2005-09-09T15:24:45Z</dcterms:created>
  <dcterms:modified xsi:type="dcterms:W3CDTF">2019-02-23T02:32:00Z</dcterms:modified>
</cp:coreProperties>
</file>