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marx/Desktop/"/>
    </mc:Choice>
  </mc:AlternateContent>
  <bookViews>
    <workbookView xWindow="0" yWindow="460" windowWidth="28800" windowHeight="15940" tabRatio="856"/>
  </bookViews>
  <sheets>
    <sheet name="SUMMARY" sheetId="10" r:id="rId1"/>
    <sheet name="PROPERTY_AMENITIES" sheetId="1" r:id="rId2"/>
    <sheet name="POLICIES" sheetId="3" r:id="rId3"/>
    <sheet name="ATTRIBUTES" sheetId="5" r:id="rId4"/>
    <sheet name="ALL_ROOM_AMENITIES" sheetId="2" r:id="rId5"/>
    <sheet name="IND_ROOM_AMENITIES" sheetId="11" r:id="rId6"/>
    <sheet name="MANDATORY_FEES" sheetId="6" r:id="rId7"/>
    <sheet name="PARAGRAPH_TEXT" sheetId="9" r:id="rId8"/>
    <sheet name="TAX" sheetId="4" r:id="rId9"/>
    <sheet name="IMAGE_CATEGORIES" sheetId="8" r:id="rId10"/>
    <sheet name="RENOVATIONS_AND_CLOSURES" sheetId="7" state="hidden" r:id="rId11"/>
    <sheet name="Multisource attr. mapping" sheetId="12" state="hidden" r:id="rId12"/>
  </sheets>
  <definedNames>
    <definedName name="_xlnm._FilterDatabase" localSheetId="6" hidden="1">MANDATORY_FEES!$A$2:$J$61</definedName>
    <definedName name="_xlnm._FilterDatabase" localSheetId="11" hidden="1">'Multisource attr. mapping'!$A$1:$D$715</definedName>
    <definedName name="_xlnm._FilterDatabase" localSheetId="2">POLICIES!$A$3:$F$3</definedName>
    <definedName name="_xlnm._FilterDatabase" localSheetId="1" hidden="1">PROPERTY_AMENITIES!$A$3:$K$27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1" l="1"/>
  <c r="P13" i="11"/>
  <c r="N13" i="11"/>
  <c r="O13" i="11"/>
  <c r="P14" i="11"/>
  <c r="N14" i="11"/>
  <c r="O14" i="11"/>
  <c r="P15" i="11"/>
  <c r="N15" i="11"/>
  <c r="O15" i="11"/>
  <c r="P16" i="11"/>
  <c r="N16" i="11"/>
  <c r="O16" i="11"/>
  <c r="P17" i="11"/>
  <c r="N17" i="11"/>
  <c r="O17" i="11"/>
  <c r="P18" i="11"/>
  <c r="N18" i="11"/>
  <c r="O18" i="11"/>
  <c r="P19" i="11"/>
  <c r="N19" i="11"/>
  <c r="O19" i="11"/>
  <c r="P20" i="11"/>
  <c r="N20" i="11"/>
  <c r="O20" i="11"/>
  <c r="P21" i="11"/>
  <c r="N21" i="11"/>
  <c r="O21" i="11"/>
  <c r="P22" i="11"/>
  <c r="N22" i="11"/>
  <c r="O22" i="11"/>
  <c r="P23" i="11"/>
  <c r="N23" i="11"/>
  <c r="O23" i="11"/>
  <c r="P24" i="11"/>
  <c r="N24" i="11"/>
  <c r="O24" i="11"/>
  <c r="P25" i="11"/>
  <c r="N25" i="11"/>
  <c r="O25" i="11"/>
  <c r="P26" i="11"/>
  <c r="N26" i="11"/>
  <c r="O26" i="11"/>
  <c r="P27" i="11"/>
  <c r="N27" i="11"/>
  <c r="O27" i="11"/>
  <c r="P28" i="11"/>
  <c r="N28" i="11"/>
  <c r="O28" i="11"/>
  <c r="P29" i="11"/>
  <c r="N29" i="11"/>
  <c r="O29" i="11"/>
  <c r="P30" i="11"/>
  <c r="N30" i="11"/>
  <c r="O30" i="11"/>
  <c r="P31" i="11"/>
  <c r="N31" i="11"/>
  <c r="O31" i="11"/>
  <c r="P32" i="11"/>
  <c r="N32" i="11"/>
  <c r="O32" i="11"/>
  <c r="P33" i="11"/>
  <c r="N33" i="11"/>
  <c r="O33" i="11"/>
  <c r="P34" i="11"/>
  <c r="N34" i="11"/>
  <c r="O34" i="11"/>
  <c r="P35" i="11"/>
  <c r="N35" i="11"/>
  <c r="O35" i="11"/>
  <c r="N36" i="11"/>
  <c r="O36" i="11"/>
  <c r="N37" i="11"/>
  <c r="O37" i="11"/>
  <c r="O38" i="11"/>
  <c r="P39" i="11"/>
  <c r="N39" i="11"/>
  <c r="O39" i="11"/>
  <c r="P40" i="11"/>
  <c r="N40" i="11"/>
  <c r="O40" i="11"/>
  <c r="P41" i="11"/>
  <c r="N41" i="11"/>
  <c r="O41" i="11"/>
  <c r="P42" i="11"/>
  <c r="N42" i="11"/>
  <c r="O42" i="11"/>
  <c r="P43" i="11"/>
  <c r="N43" i="11"/>
  <c r="O43" i="11"/>
  <c r="P44" i="11"/>
  <c r="N44" i="11"/>
  <c r="O44" i="11"/>
  <c r="P45" i="11"/>
  <c r="N45" i="11"/>
  <c r="O45" i="11"/>
  <c r="P46" i="11"/>
  <c r="N46" i="11"/>
  <c r="O46" i="11"/>
  <c r="P47" i="11"/>
  <c r="N47" i="11"/>
  <c r="O47" i="11"/>
  <c r="P48" i="11"/>
  <c r="N48" i="11"/>
  <c r="O48" i="11"/>
  <c r="P49" i="11"/>
  <c r="N49" i="11"/>
  <c r="O49" i="11"/>
  <c r="P50" i="11"/>
  <c r="N50" i="11"/>
  <c r="O50" i="11"/>
  <c r="P51" i="11"/>
  <c r="N51" i="11"/>
  <c r="O51" i="11"/>
  <c r="P52" i="11"/>
  <c r="N52" i="11"/>
  <c r="O52" i="11"/>
  <c r="P53" i="11"/>
  <c r="N53" i="11"/>
  <c r="O53" i="11"/>
  <c r="P54" i="11"/>
  <c r="N54" i="11"/>
  <c r="O54" i="11"/>
  <c r="P55" i="11"/>
  <c r="N55" i="11"/>
  <c r="O55" i="11"/>
  <c r="N56" i="11"/>
  <c r="O56" i="11"/>
  <c r="N57" i="11"/>
  <c r="O57" i="11"/>
  <c r="O58" i="11"/>
  <c r="P59" i="11"/>
  <c r="N59" i="11"/>
  <c r="O59" i="11"/>
  <c r="P60" i="11"/>
  <c r="N60" i="11"/>
  <c r="O60" i="11"/>
  <c r="P61" i="11"/>
  <c r="N61" i="11"/>
  <c r="O61" i="11"/>
  <c r="P62" i="11"/>
  <c r="N62" i="11"/>
  <c r="O62" i="11"/>
  <c r="P63" i="11"/>
  <c r="N63" i="11"/>
  <c r="O63" i="11"/>
  <c r="P64" i="11"/>
  <c r="N64" i="11"/>
  <c r="O64" i="11"/>
  <c r="P65" i="11"/>
  <c r="N65" i="11"/>
  <c r="O65" i="11"/>
  <c r="P66" i="11"/>
  <c r="N66" i="11"/>
  <c r="O66" i="11"/>
  <c r="P67" i="11"/>
  <c r="N67" i="11"/>
  <c r="O67" i="11"/>
  <c r="P68" i="11"/>
  <c r="N68" i="11"/>
  <c r="O68" i="11"/>
  <c r="P69" i="11"/>
  <c r="N69" i="11"/>
  <c r="O69" i="11"/>
  <c r="P70" i="11"/>
  <c r="N70" i="11"/>
  <c r="O70" i="11"/>
  <c r="P71" i="11"/>
  <c r="N71" i="11"/>
  <c r="O71" i="11"/>
  <c r="P72" i="11"/>
  <c r="N72" i="11"/>
  <c r="O72" i="11"/>
  <c r="P73" i="11"/>
  <c r="N73" i="11"/>
  <c r="O73" i="11"/>
  <c r="P74" i="11"/>
  <c r="N74" i="11"/>
  <c r="O74" i="11"/>
  <c r="P75" i="11"/>
  <c r="N75" i="11"/>
  <c r="O75" i="11"/>
  <c r="P76" i="11"/>
  <c r="N76" i="11"/>
  <c r="O76" i="11"/>
  <c r="P77" i="11"/>
  <c r="N77" i="11"/>
  <c r="O77" i="11"/>
  <c r="P78" i="11"/>
  <c r="N78" i="11"/>
  <c r="O78" i="11"/>
  <c r="N79" i="11"/>
  <c r="O79" i="11"/>
  <c r="N80" i="11"/>
  <c r="O80" i="11"/>
  <c r="O81" i="11"/>
  <c r="P82" i="11"/>
  <c r="N82" i="11"/>
  <c r="O82" i="11"/>
  <c r="P83" i="11"/>
  <c r="N83" i="11"/>
  <c r="O83" i="11"/>
  <c r="P84" i="11"/>
  <c r="N84" i="11"/>
  <c r="O84" i="11"/>
  <c r="P85" i="11"/>
  <c r="N85" i="11"/>
  <c r="O85" i="11"/>
  <c r="P86" i="11"/>
  <c r="N86" i="11"/>
  <c r="O86" i="11"/>
  <c r="P87" i="11"/>
  <c r="N87" i="11"/>
  <c r="O87" i="11"/>
  <c r="P88" i="11"/>
  <c r="N88" i="11"/>
  <c r="O88" i="11"/>
  <c r="P89" i="11"/>
  <c r="N89" i="11"/>
  <c r="O89" i="11"/>
  <c r="N90" i="11"/>
  <c r="O90" i="11"/>
  <c r="N91" i="11"/>
  <c r="O91" i="11"/>
  <c r="N92" i="11"/>
  <c r="O92" i="11"/>
  <c r="N93" i="11"/>
  <c r="O93" i="11"/>
  <c r="P94" i="11"/>
  <c r="N94" i="11"/>
  <c r="O94" i="11"/>
  <c r="P95" i="11"/>
  <c r="N95" i="11"/>
  <c r="O95" i="11"/>
  <c r="P96" i="11"/>
  <c r="N96" i="11"/>
  <c r="O96" i="11"/>
  <c r="P97" i="11"/>
  <c r="N97" i="11"/>
  <c r="O97" i="11"/>
  <c r="P98" i="11"/>
  <c r="N98" i="11"/>
  <c r="O98" i="11"/>
  <c r="P99" i="11"/>
  <c r="N99" i="11"/>
  <c r="O99" i="11"/>
  <c r="P100" i="11"/>
  <c r="N100" i="11"/>
  <c r="O100" i="11"/>
  <c r="P101" i="11"/>
  <c r="N101" i="11"/>
  <c r="O101" i="11"/>
  <c r="P102" i="11"/>
  <c r="N102" i="11"/>
  <c r="O102" i="11"/>
  <c r="P103" i="11"/>
  <c r="N103" i="11"/>
  <c r="O103" i="11"/>
  <c r="P104" i="11"/>
  <c r="N104" i="11"/>
  <c r="O104" i="11"/>
  <c r="N105" i="11"/>
  <c r="O105" i="11"/>
  <c r="N106" i="11"/>
  <c r="O106" i="11"/>
  <c r="O107" i="11"/>
  <c r="P108" i="11"/>
  <c r="N108" i="11"/>
  <c r="O108" i="11"/>
  <c r="P109" i="11"/>
  <c r="N109" i="11"/>
  <c r="O109" i="11"/>
  <c r="P110" i="11"/>
  <c r="N110" i="11"/>
  <c r="O110" i="11"/>
  <c r="P111" i="11"/>
  <c r="N111" i="11"/>
  <c r="O111" i="11"/>
  <c r="P112" i="11"/>
  <c r="N112" i="11"/>
  <c r="O112" i="11"/>
  <c r="P113" i="11"/>
  <c r="N113" i="11"/>
  <c r="O113" i="11"/>
  <c r="P114" i="11"/>
  <c r="N114" i="11"/>
  <c r="O114" i="11"/>
  <c r="P115" i="11"/>
  <c r="N115" i="11"/>
  <c r="O115" i="11"/>
  <c r="P116" i="11"/>
  <c r="N116" i="11"/>
  <c r="O116" i="11"/>
  <c r="P117" i="11"/>
  <c r="N117" i="11"/>
  <c r="O117" i="11"/>
  <c r="P118" i="11"/>
  <c r="N118" i="11"/>
  <c r="O118" i="11"/>
  <c r="P119" i="11"/>
  <c r="N119" i="11"/>
  <c r="O119" i="11"/>
  <c r="P120" i="11"/>
  <c r="N120" i="11"/>
  <c r="O120" i="11"/>
  <c r="P121" i="11"/>
  <c r="N121" i="11"/>
  <c r="O121" i="11"/>
  <c r="P122" i="11"/>
  <c r="N122" i="11"/>
  <c r="O122" i="11"/>
  <c r="P123" i="11"/>
  <c r="N123" i="11"/>
  <c r="O123" i="11"/>
  <c r="P124" i="11"/>
  <c r="N124" i="11"/>
  <c r="O124" i="11"/>
  <c r="P125" i="11"/>
  <c r="N125" i="11"/>
  <c r="O125" i="11"/>
  <c r="P126" i="11"/>
  <c r="N126" i="11"/>
  <c r="O126" i="11"/>
  <c r="P127" i="11"/>
  <c r="N127" i="11"/>
  <c r="O127" i="11"/>
  <c r="P128" i="11"/>
  <c r="N128" i="11"/>
  <c r="O128" i="11"/>
  <c r="P129" i="11"/>
  <c r="N129" i="11"/>
  <c r="O129" i="11"/>
  <c r="P130" i="11"/>
  <c r="N130" i="11"/>
  <c r="O130" i="11"/>
  <c r="P131" i="11"/>
  <c r="N131" i="11"/>
  <c r="O131" i="11"/>
  <c r="N132" i="11"/>
  <c r="O132" i="11"/>
  <c r="N133" i="11"/>
  <c r="O133" i="11"/>
  <c r="O134" i="11"/>
  <c r="P135" i="11"/>
  <c r="N135" i="11"/>
  <c r="O135" i="11"/>
  <c r="P136" i="11"/>
  <c r="N136" i="11"/>
  <c r="O136" i="11"/>
  <c r="P137" i="11"/>
  <c r="N137" i="11"/>
  <c r="O137" i="11"/>
  <c r="P138" i="11"/>
  <c r="N138" i="11"/>
  <c r="O138" i="11"/>
  <c r="P139" i="11"/>
  <c r="N139" i="11"/>
  <c r="O139" i="11"/>
  <c r="P140" i="11"/>
  <c r="N140" i="11"/>
  <c r="O140" i="11"/>
  <c r="P141" i="11"/>
  <c r="N141" i="11"/>
  <c r="O141" i="11"/>
  <c r="P142" i="11"/>
  <c r="N142" i="11"/>
  <c r="O142" i="11"/>
  <c r="P143" i="11"/>
  <c r="N143" i="11"/>
  <c r="O143" i="11"/>
  <c r="P144" i="11"/>
  <c r="N144" i="11"/>
  <c r="O144" i="11"/>
  <c r="P145" i="11"/>
  <c r="N145" i="11"/>
  <c r="O145" i="11"/>
  <c r="N146" i="11"/>
  <c r="O146" i="11"/>
  <c r="N147" i="11"/>
  <c r="O147" i="11"/>
  <c r="O148" i="11"/>
  <c r="P149" i="11"/>
  <c r="N149" i="11"/>
  <c r="O149" i="11"/>
  <c r="P150" i="11"/>
  <c r="N150" i="11"/>
  <c r="O150" i="11"/>
  <c r="P151" i="11"/>
  <c r="N151" i="11"/>
  <c r="O151" i="11"/>
  <c r="P152" i="11"/>
  <c r="N152" i="11"/>
  <c r="O152" i="11"/>
  <c r="P153" i="11"/>
  <c r="N153" i="11"/>
  <c r="O153" i="11"/>
  <c r="P154" i="11"/>
  <c r="N154" i="11"/>
  <c r="O154" i="11"/>
  <c r="P155" i="11"/>
  <c r="N155" i="11"/>
  <c r="O155" i="11"/>
  <c r="P156" i="11"/>
  <c r="N156" i="11"/>
  <c r="O156" i="11"/>
  <c r="P157" i="11"/>
  <c r="N157" i="11"/>
  <c r="O157" i="11"/>
  <c r="P158" i="11"/>
  <c r="N158" i="11"/>
  <c r="O158" i="11"/>
  <c r="P159" i="11"/>
  <c r="N159" i="11"/>
  <c r="O159" i="11"/>
  <c r="P160" i="11"/>
  <c r="N160" i="11"/>
  <c r="O160" i="11"/>
  <c r="P161" i="11"/>
  <c r="N161" i="11"/>
  <c r="O161" i="11"/>
  <c r="P162" i="11"/>
  <c r="N162" i="11"/>
  <c r="O162" i="11"/>
  <c r="P163" i="11"/>
  <c r="N163" i="11"/>
  <c r="O163" i="11"/>
  <c r="P164" i="11"/>
  <c r="N164" i="11"/>
  <c r="O164" i="11"/>
  <c r="P165" i="11"/>
  <c r="N165" i="11"/>
  <c r="O165" i="11"/>
  <c r="P166" i="11"/>
  <c r="N166" i="11"/>
  <c r="O166" i="11"/>
  <c r="P167" i="11"/>
  <c r="N167" i="11"/>
  <c r="O167" i="11"/>
  <c r="P168" i="11"/>
  <c r="N168" i="11"/>
  <c r="O168" i="11"/>
  <c r="N169" i="11"/>
  <c r="O169" i="11"/>
  <c r="N170" i="11"/>
  <c r="O170" i="11"/>
  <c r="O171" i="11"/>
  <c r="P172" i="11"/>
  <c r="N172" i="11"/>
  <c r="O172" i="11"/>
  <c r="P173" i="11"/>
  <c r="N173" i="11"/>
  <c r="O173" i="11"/>
  <c r="P174" i="11"/>
  <c r="N174" i="11"/>
  <c r="O174" i="11"/>
  <c r="P175" i="11"/>
  <c r="N175" i="11"/>
  <c r="O175" i="11"/>
  <c r="P176" i="11"/>
  <c r="N176" i="11"/>
  <c r="O176" i="11"/>
  <c r="P177" i="11"/>
  <c r="N177" i="11"/>
  <c r="O177" i="11"/>
  <c r="P178" i="11"/>
  <c r="N178" i="11"/>
  <c r="O178" i="11"/>
  <c r="P179" i="11"/>
  <c r="N179" i="11"/>
  <c r="O179" i="11"/>
  <c r="P180" i="11"/>
  <c r="N180" i="11"/>
  <c r="O180" i="11"/>
  <c r="P181" i="11"/>
  <c r="N181" i="11"/>
  <c r="O181" i="11"/>
  <c r="P182" i="11"/>
  <c r="N182" i="11"/>
  <c r="O182" i="11"/>
  <c r="P183" i="11"/>
  <c r="N183" i="11"/>
  <c r="O183" i="11"/>
  <c r="P184" i="11"/>
  <c r="N184" i="11"/>
  <c r="O184" i="11"/>
  <c r="P185" i="11"/>
  <c r="N185" i="11"/>
  <c r="O185" i="11"/>
  <c r="P186" i="11"/>
  <c r="N186" i="11"/>
  <c r="O186" i="11"/>
  <c r="P187" i="11"/>
  <c r="N187" i="11"/>
  <c r="O187" i="11"/>
  <c r="P188" i="11"/>
  <c r="N188" i="11"/>
  <c r="O188" i="11"/>
  <c r="P189" i="11"/>
  <c r="N189" i="11"/>
  <c r="O189" i="11"/>
  <c r="N190" i="11"/>
  <c r="O190" i="11"/>
  <c r="N191" i="11"/>
  <c r="O191" i="11"/>
  <c r="O192" i="11"/>
  <c r="P193" i="11"/>
  <c r="N193" i="11"/>
  <c r="O193" i="11"/>
  <c r="P194" i="11"/>
  <c r="N194" i="11"/>
  <c r="O194" i="11"/>
  <c r="P195" i="11"/>
  <c r="N195" i="11"/>
  <c r="O195" i="11"/>
  <c r="P196" i="11"/>
  <c r="N196" i="11"/>
  <c r="O196" i="11"/>
  <c r="P197" i="11"/>
  <c r="N197" i="11"/>
  <c r="O197" i="11"/>
  <c r="P198" i="11"/>
  <c r="N198" i="11"/>
  <c r="O198" i="11"/>
  <c r="P199" i="11"/>
  <c r="N199" i="11"/>
  <c r="O199" i="11"/>
  <c r="P200" i="11"/>
  <c r="N200" i="11"/>
  <c r="O200" i="11"/>
  <c r="P201" i="11"/>
  <c r="N201" i="11"/>
  <c r="O201" i="11"/>
  <c r="P202" i="11"/>
  <c r="N202" i="11"/>
  <c r="O202" i="11"/>
  <c r="P203" i="11"/>
  <c r="N203" i="11"/>
  <c r="O203" i="11"/>
  <c r="P204" i="11"/>
  <c r="N204" i="11"/>
  <c r="O204" i="11"/>
  <c r="P205" i="11"/>
  <c r="N205" i="11"/>
  <c r="O205" i="11"/>
  <c r="P206" i="11"/>
  <c r="N206" i="11"/>
  <c r="O206" i="11"/>
  <c r="P207" i="11"/>
  <c r="N207" i="11"/>
  <c r="O207" i="11"/>
  <c r="N208" i="11"/>
  <c r="O208" i="11"/>
  <c r="N209" i="11"/>
  <c r="O209" i="11"/>
  <c r="O210" i="11"/>
  <c r="P211" i="11"/>
  <c r="N211" i="11"/>
  <c r="O211" i="11"/>
  <c r="P212" i="11"/>
  <c r="N212" i="11"/>
  <c r="O212" i="11"/>
  <c r="P213" i="11"/>
  <c r="N213" i="11"/>
  <c r="O213" i="11"/>
  <c r="P214" i="11"/>
  <c r="N214" i="11"/>
  <c r="O214" i="11"/>
  <c r="P215" i="11"/>
  <c r="N215" i="11"/>
  <c r="O215" i="11"/>
  <c r="P216" i="11"/>
  <c r="N216" i="11"/>
  <c r="O216" i="11"/>
  <c r="P5" i="11"/>
  <c r="N5" i="11"/>
  <c r="O5" i="11"/>
  <c r="P6" i="11"/>
  <c r="N6" i="11"/>
  <c r="O6" i="11"/>
  <c r="P7" i="11"/>
  <c r="N7" i="11"/>
  <c r="O7" i="11"/>
  <c r="P8" i="11"/>
  <c r="N8" i="11"/>
  <c r="O8" i="11"/>
  <c r="P9" i="11"/>
  <c r="N9" i="11"/>
  <c r="O9" i="11"/>
  <c r="N10" i="11"/>
  <c r="O10" i="11"/>
  <c r="N11" i="11"/>
  <c r="O11" i="11"/>
  <c r="P4" i="11"/>
  <c r="N4" i="11"/>
  <c r="O4" i="11"/>
  <c r="Q5" i="2"/>
  <c r="O5" i="2"/>
  <c r="P5" i="2"/>
  <c r="Q6" i="2"/>
  <c r="O6" i="2"/>
  <c r="P6" i="2"/>
  <c r="Q7" i="2"/>
  <c r="R7" i="2"/>
  <c r="O7" i="2"/>
  <c r="P7" i="2"/>
  <c r="Q8" i="2"/>
  <c r="R8" i="2"/>
  <c r="O8" i="2"/>
  <c r="P8" i="2"/>
  <c r="Q9" i="2"/>
  <c r="R9" i="2"/>
  <c r="O9" i="2"/>
  <c r="P9" i="2"/>
  <c r="Q10" i="2"/>
  <c r="R10" i="2"/>
  <c r="O10" i="2"/>
  <c r="P10" i="2"/>
  <c r="Q11" i="2"/>
  <c r="R11" i="2"/>
  <c r="O11" i="2"/>
  <c r="P11" i="2"/>
  <c r="Q12" i="2"/>
  <c r="R12" i="2"/>
  <c r="O12" i="2"/>
  <c r="P12" i="2"/>
  <c r="Q13" i="2"/>
  <c r="R13" i="2"/>
  <c r="O13" i="2"/>
  <c r="P13" i="2"/>
  <c r="Q14" i="2"/>
  <c r="O14" i="2"/>
  <c r="P14" i="2"/>
  <c r="Q15" i="2"/>
  <c r="O15" i="2"/>
  <c r="P15" i="2"/>
  <c r="Q16" i="2"/>
  <c r="O16" i="2"/>
  <c r="P16" i="2"/>
  <c r="Q17" i="2"/>
  <c r="O17" i="2"/>
  <c r="P17" i="2"/>
  <c r="Q18" i="2"/>
  <c r="O18" i="2"/>
  <c r="P18" i="2"/>
  <c r="Q19" i="2"/>
  <c r="R19" i="2"/>
  <c r="O19" i="2"/>
  <c r="P19" i="2"/>
  <c r="Q20" i="2"/>
  <c r="R20" i="2"/>
  <c r="O20" i="2"/>
  <c r="P20" i="2"/>
  <c r="Q21" i="2"/>
  <c r="R21" i="2"/>
  <c r="O21" i="2"/>
  <c r="P21" i="2"/>
  <c r="Q22" i="2"/>
  <c r="R22" i="2"/>
  <c r="O22" i="2"/>
  <c r="P22" i="2"/>
  <c r="Q23" i="2"/>
  <c r="R23" i="2"/>
  <c r="O23" i="2"/>
  <c r="P23" i="2"/>
  <c r="Q24" i="2"/>
  <c r="R24" i="2"/>
  <c r="O24" i="2"/>
  <c r="P24" i="2"/>
  <c r="Q25" i="2"/>
  <c r="R25" i="2"/>
  <c r="O25" i="2"/>
  <c r="P25" i="2"/>
  <c r="Q26" i="2"/>
  <c r="O26" i="2"/>
  <c r="P26" i="2"/>
  <c r="Q27" i="2"/>
  <c r="O27" i="2"/>
  <c r="P27" i="2"/>
  <c r="O28" i="2"/>
  <c r="P28" i="2"/>
  <c r="O29" i="2"/>
  <c r="P29" i="2"/>
  <c r="O30" i="2"/>
  <c r="P30" i="2"/>
  <c r="Q31" i="2"/>
  <c r="O31" i="2"/>
  <c r="P31" i="2"/>
  <c r="Q32" i="2"/>
  <c r="O32" i="2"/>
  <c r="P32" i="2"/>
  <c r="Q33" i="2"/>
  <c r="O33" i="2"/>
  <c r="P33" i="2"/>
  <c r="Q34" i="2"/>
  <c r="O34" i="2"/>
  <c r="P34" i="2"/>
  <c r="Q35" i="2"/>
  <c r="O35" i="2"/>
  <c r="P35" i="2"/>
  <c r="Q36" i="2"/>
  <c r="O36" i="2"/>
  <c r="P36" i="2"/>
  <c r="Q37" i="2"/>
  <c r="O37" i="2"/>
  <c r="P37" i="2"/>
  <c r="Q38" i="2"/>
  <c r="O38" i="2"/>
  <c r="P38" i="2"/>
  <c r="Q39" i="2"/>
  <c r="O39" i="2"/>
  <c r="P39" i="2"/>
  <c r="Q40" i="2"/>
  <c r="O40" i="2"/>
  <c r="P40" i="2"/>
  <c r="Q41" i="2"/>
  <c r="O41" i="2"/>
  <c r="P41" i="2"/>
  <c r="Q42" i="2"/>
  <c r="O42" i="2"/>
  <c r="P42" i="2"/>
  <c r="Q43" i="2"/>
  <c r="O43" i="2"/>
  <c r="P43" i="2"/>
  <c r="Q44" i="2"/>
  <c r="O44" i="2"/>
  <c r="P44" i="2"/>
  <c r="Q45" i="2"/>
  <c r="O45" i="2"/>
  <c r="P45" i="2"/>
  <c r="Q46" i="2"/>
  <c r="O46" i="2"/>
  <c r="P46" i="2"/>
  <c r="Q47" i="2"/>
  <c r="O47" i="2"/>
  <c r="P47" i="2"/>
  <c r="Q48" i="2"/>
  <c r="O48" i="2"/>
  <c r="P48" i="2"/>
  <c r="Q49" i="2"/>
  <c r="O49" i="2"/>
  <c r="P49" i="2"/>
  <c r="Q50" i="2"/>
  <c r="O50" i="2"/>
  <c r="P50" i="2"/>
  <c r="Q51" i="2"/>
  <c r="O51" i="2"/>
  <c r="P51" i="2"/>
  <c r="O52" i="2"/>
  <c r="P52" i="2"/>
  <c r="O53" i="2"/>
  <c r="P53" i="2"/>
  <c r="O54" i="2"/>
  <c r="P54" i="2"/>
  <c r="Q55" i="2"/>
  <c r="O55" i="2"/>
  <c r="P55" i="2"/>
  <c r="Q56" i="2"/>
  <c r="O56" i="2"/>
  <c r="P56" i="2"/>
  <c r="Q57" i="2"/>
  <c r="O57" i="2"/>
  <c r="P57" i="2"/>
  <c r="Q58" i="2"/>
  <c r="O58" i="2"/>
  <c r="P58" i="2"/>
  <c r="Q59" i="2"/>
  <c r="O59" i="2"/>
  <c r="P59" i="2"/>
  <c r="Q60" i="2"/>
  <c r="O60" i="2"/>
  <c r="P60" i="2"/>
  <c r="Q61" i="2"/>
  <c r="O61" i="2"/>
  <c r="P61" i="2"/>
  <c r="Q62" i="2"/>
  <c r="O62" i="2"/>
  <c r="P62" i="2"/>
  <c r="Q63" i="2"/>
  <c r="O63" i="2"/>
  <c r="P63" i="2"/>
  <c r="Q64" i="2"/>
  <c r="O64" i="2"/>
  <c r="P64" i="2"/>
  <c r="Q65" i="2"/>
  <c r="O65" i="2"/>
  <c r="P65" i="2"/>
  <c r="Q66" i="2"/>
  <c r="O66" i="2"/>
  <c r="P66" i="2"/>
  <c r="Q67" i="2"/>
  <c r="O67" i="2"/>
  <c r="P67" i="2"/>
  <c r="Q68" i="2"/>
  <c r="O68" i="2"/>
  <c r="P68" i="2"/>
  <c r="Q69" i="2"/>
  <c r="O69" i="2"/>
  <c r="P69" i="2"/>
  <c r="Q70" i="2"/>
  <c r="O70" i="2"/>
  <c r="P70" i="2"/>
  <c r="Q71" i="2"/>
  <c r="O71" i="2"/>
  <c r="P71" i="2"/>
  <c r="O72" i="2"/>
  <c r="P72" i="2"/>
  <c r="O73" i="2"/>
  <c r="P73" i="2"/>
  <c r="O74" i="2"/>
  <c r="P74" i="2"/>
  <c r="Q75" i="2"/>
  <c r="O75" i="2"/>
  <c r="P75" i="2"/>
  <c r="Q76" i="2"/>
  <c r="O76" i="2"/>
  <c r="P76" i="2"/>
  <c r="Q77" i="2"/>
  <c r="O77" i="2"/>
  <c r="P77" i="2"/>
  <c r="Q78" i="2"/>
  <c r="O78" i="2"/>
  <c r="P78" i="2"/>
  <c r="Q79" i="2"/>
  <c r="O79" i="2"/>
  <c r="P79" i="2"/>
  <c r="Q80" i="2"/>
  <c r="O80" i="2"/>
  <c r="P80" i="2"/>
  <c r="Q81" i="2"/>
  <c r="O81" i="2"/>
  <c r="P81" i="2"/>
  <c r="Q82" i="2"/>
  <c r="O82" i="2"/>
  <c r="P82" i="2"/>
  <c r="Q83" i="2"/>
  <c r="O83" i="2"/>
  <c r="P83" i="2"/>
  <c r="Q84" i="2"/>
  <c r="O84" i="2"/>
  <c r="P84" i="2"/>
  <c r="Q85" i="2"/>
  <c r="O85" i="2"/>
  <c r="P85" i="2"/>
  <c r="Q86" i="2"/>
  <c r="O86" i="2"/>
  <c r="P86" i="2"/>
  <c r="Q87" i="2"/>
  <c r="O87" i="2"/>
  <c r="P87" i="2"/>
  <c r="Q88" i="2"/>
  <c r="O88" i="2"/>
  <c r="P88" i="2"/>
  <c r="Q89" i="2"/>
  <c r="O89" i="2"/>
  <c r="P89" i="2"/>
  <c r="Q90" i="2"/>
  <c r="O90" i="2"/>
  <c r="P90" i="2"/>
  <c r="Q91" i="2"/>
  <c r="O91" i="2"/>
  <c r="P91" i="2"/>
  <c r="Q92" i="2"/>
  <c r="O92" i="2"/>
  <c r="P92" i="2"/>
  <c r="Q93" i="2"/>
  <c r="O93" i="2"/>
  <c r="P93" i="2"/>
  <c r="Q94" i="2"/>
  <c r="O94" i="2"/>
  <c r="P94" i="2"/>
  <c r="O95" i="2"/>
  <c r="P95" i="2"/>
  <c r="O96" i="2"/>
  <c r="P96" i="2"/>
  <c r="O97" i="2"/>
  <c r="P97" i="2"/>
  <c r="Q98" i="2"/>
  <c r="O98" i="2"/>
  <c r="P98" i="2"/>
  <c r="Q99" i="2"/>
  <c r="O99" i="2"/>
  <c r="P99" i="2"/>
  <c r="Q100" i="2"/>
  <c r="O100" i="2"/>
  <c r="P100" i="2"/>
  <c r="Q101" i="2"/>
  <c r="O101" i="2"/>
  <c r="P101" i="2"/>
  <c r="Q102" i="2"/>
  <c r="O102" i="2"/>
  <c r="P102" i="2"/>
  <c r="Q103" i="2"/>
  <c r="O103" i="2"/>
  <c r="P103" i="2"/>
  <c r="Q104" i="2"/>
  <c r="O104" i="2"/>
  <c r="P104" i="2"/>
  <c r="Q105" i="2"/>
  <c r="O105" i="2"/>
  <c r="P105" i="2"/>
  <c r="Q106" i="2"/>
  <c r="O106" i="2"/>
  <c r="P106" i="2"/>
  <c r="Q107" i="2"/>
  <c r="O107" i="2"/>
  <c r="P107" i="2"/>
  <c r="Q108" i="2"/>
  <c r="O108" i="2"/>
  <c r="P108" i="2"/>
  <c r="Q109" i="2"/>
  <c r="O109" i="2"/>
  <c r="P109" i="2"/>
  <c r="Q110" i="2"/>
  <c r="O110" i="2"/>
  <c r="P110" i="2"/>
  <c r="Q111" i="2"/>
  <c r="O111" i="2"/>
  <c r="P111" i="2"/>
  <c r="Q112" i="2"/>
  <c r="O112" i="2"/>
  <c r="P112" i="2"/>
  <c r="Q113" i="2"/>
  <c r="O113" i="2"/>
  <c r="P113" i="2"/>
  <c r="Q114" i="2"/>
  <c r="O114" i="2"/>
  <c r="P114" i="2"/>
  <c r="Q115" i="2"/>
  <c r="O115" i="2"/>
  <c r="P115" i="2"/>
  <c r="O116" i="2"/>
  <c r="P116" i="2"/>
  <c r="O117" i="2"/>
  <c r="P117" i="2"/>
  <c r="O118" i="2"/>
  <c r="P118" i="2"/>
  <c r="Q119" i="2"/>
  <c r="O119" i="2"/>
  <c r="P119" i="2"/>
  <c r="Q120" i="2"/>
  <c r="O120" i="2"/>
  <c r="P120" i="2"/>
  <c r="Q121" i="2"/>
  <c r="O121" i="2"/>
  <c r="P121" i="2"/>
  <c r="Q122" i="2"/>
  <c r="O122" i="2"/>
  <c r="P122" i="2"/>
  <c r="Q123" i="2"/>
  <c r="O123" i="2"/>
  <c r="P123" i="2"/>
  <c r="Q124" i="2"/>
  <c r="O124" i="2"/>
  <c r="P124" i="2"/>
  <c r="Q125" i="2"/>
  <c r="O125" i="2"/>
  <c r="P125" i="2"/>
  <c r="Q126" i="2"/>
  <c r="O126" i="2"/>
  <c r="P126" i="2"/>
  <c r="Q127" i="2"/>
  <c r="O127" i="2"/>
  <c r="P127" i="2"/>
  <c r="Q128" i="2"/>
  <c r="O128" i="2"/>
  <c r="P128" i="2"/>
  <c r="Q129" i="2"/>
  <c r="O129" i="2"/>
  <c r="P129" i="2"/>
  <c r="Q130" i="2"/>
  <c r="O130" i="2"/>
  <c r="P130" i="2"/>
  <c r="Q131" i="2"/>
  <c r="O131" i="2"/>
  <c r="P131" i="2"/>
  <c r="Q132" i="2"/>
  <c r="O132" i="2"/>
  <c r="P132" i="2"/>
  <c r="Q133" i="2"/>
  <c r="O133" i="2"/>
  <c r="P133" i="2"/>
  <c r="Q134" i="2"/>
  <c r="O134" i="2"/>
  <c r="P134" i="2"/>
  <c r="Q135" i="2"/>
  <c r="O135" i="2"/>
  <c r="P135" i="2"/>
  <c r="Q136" i="2"/>
  <c r="O136" i="2"/>
  <c r="P136" i="2"/>
  <c r="Q137" i="2"/>
  <c r="O137" i="2"/>
  <c r="P137" i="2"/>
  <c r="Q138" i="2"/>
  <c r="O138" i="2"/>
  <c r="P138" i="2"/>
  <c r="O139" i="2"/>
  <c r="P139" i="2"/>
  <c r="O140" i="2"/>
  <c r="P140" i="2"/>
  <c r="O141" i="2"/>
  <c r="P141" i="2"/>
  <c r="Q142" i="2"/>
  <c r="O142" i="2"/>
  <c r="P142" i="2"/>
  <c r="Q143" i="2"/>
  <c r="O143" i="2"/>
  <c r="P143" i="2"/>
  <c r="Q144" i="2"/>
  <c r="O144" i="2"/>
  <c r="P144" i="2"/>
  <c r="Q145" i="2"/>
  <c r="O145" i="2"/>
  <c r="P145" i="2"/>
  <c r="Q146" i="2"/>
  <c r="O146" i="2"/>
  <c r="P146" i="2"/>
  <c r="Q147" i="2"/>
  <c r="O147" i="2"/>
  <c r="P147" i="2"/>
  <c r="Q148" i="2"/>
  <c r="O148" i="2"/>
  <c r="P148" i="2"/>
  <c r="Q149" i="2"/>
  <c r="O149" i="2"/>
  <c r="P149" i="2"/>
  <c r="Q150" i="2"/>
  <c r="O150" i="2"/>
  <c r="P150" i="2"/>
  <c r="Q151" i="2"/>
  <c r="O151" i="2"/>
  <c r="P151" i="2"/>
  <c r="Q152" i="2"/>
  <c r="O152" i="2"/>
  <c r="P152" i="2"/>
  <c r="Q153" i="2"/>
  <c r="O153" i="2"/>
  <c r="P153" i="2"/>
  <c r="Q154" i="2"/>
  <c r="O154" i="2"/>
  <c r="P154" i="2"/>
  <c r="Q155" i="2"/>
  <c r="O155" i="2"/>
  <c r="P155" i="2"/>
  <c r="Q156" i="2"/>
  <c r="O156" i="2"/>
  <c r="P156" i="2"/>
  <c r="O157" i="2"/>
  <c r="P157" i="2"/>
  <c r="O158" i="2"/>
  <c r="P158" i="2"/>
  <c r="O159" i="2"/>
  <c r="P159" i="2"/>
  <c r="Q160" i="2"/>
  <c r="O160" i="2"/>
  <c r="P160" i="2"/>
  <c r="Q161" i="2"/>
  <c r="O161" i="2"/>
  <c r="P161" i="2"/>
  <c r="O162" i="2"/>
  <c r="P162" i="2"/>
  <c r="O163" i="2"/>
  <c r="P163" i="2"/>
  <c r="O164" i="2"/>
  <c r="P164" i="2"/>
  <c r="O165" i="2"/>
  <c r="P165" i="2"/>
  <c r="Q166" i="2"/>
  <c r="O166" i="2"/>
  <c r="P166" i="2"/>
  <c r="Q167" i="2"/>
  <c r="O167" i="2"/>
  <c r="P167" i="2"/>
  <c r="Q168" i="2"/>
  <c r="O168" i="2"/>
  <c r="P168" i="2"/>
  <c r="Q169" i="2"/>
  <c r="O169" i="2"/>
  <c r="P169" i="2"/>
  <c r="Q170" i="2"/>
  <c r="O170" i="2"/>
  <c r="P170" i="2"/>
  <c r="Q171" i="2"/>
  <c r="O171" i="2"/>
  <c r="P171" i="2"/>
  <c r="Q172" i="2"/>
  <c r="O172" i="2"/>
  <c r="P172" i="2"/>
  <c r="Q173" i="2"/>
  <c r="O173" i="2"/>
  <c r="P173" i="2"/>
  <c r="Q174" i="2"/>
  <c r="O174" i="2"/>
  <c r="P174" i="2"/>
  <c r="Q175" i="2"/>
  <c r="O175" i="2"/>
  <c r="P175" i="2"/>
  <c r="Q176" i="2"/>
  <c r="O176" i="2"/>
  <c r="P176" i="2"/>
  <c r="Q177" i="2"/>
  <c r="O177" i="2"/>
  <c r="P177" i="2"/>
  <c r="Q178" i="2"/>
  <c r="O178" i="2"/>
  <c r="P178" i="2"/>
  <c r="Q179" i="2"/>
  <c r="O179" i="2"/>
  <c r="P179" i="2"/>
  <c r="Q180" i="2"/>
  <c r="O180" i="2"/>
  <c r="P180" i="2"/>
  <c r="Q4" i="2"/>
  <c r="O4" i="2"/>
  <c r="P4" i="2"/>
  <c r="N4" i="5"/>
  <c r="L4" i="5"/>
  <c r="M4" i="5"/>
  <c r="N5" i="5"/>
  <c r="L5" i="5"/>
  <c r="M5" i="5"/>
  <c r="N6" i="5"/>
  <c r="L6" i="5"/>
  <c r="M6" i="5"/>
  <c r="N7" i="5"/>
  <c r="L7" i="5"/>
  <c r="M7" i="5"/>
  <c r="N3" i="5"/>
  <c r="L3" i="5"/>
  <c r="M3" i="5"/>
  <c r="N5" i="3"/>
  <c r="L5" i="3"/>
  <c r="M5" i="3"/>
  <c r="N6" i="3"/>
  <c r="L6" i="3"/>
  <c r="M6" i="3"/>
  <c r="N7" i="3"/>
  <c r="L7" i="3"/>
  <c r="M7" i="3"/>
  <c r="L8" i="3"/>
  <c r="M8" i="3"/>
  <c r="L9" i="3"/>
  <c r="M9" i="3"/>
  <c r="L10" i="3"/>
  <c r="M10" i="3"/>
  <c r="L11" i="3"/>
  <c r="M11" i="3"/>
  <c r="N12" i="3"/>
  <c r="L12" i="3"/>
  <c r="M12" i="3"/>
  <c r="N13" i="3"/>
  <c r="L13" i="3"/>
  <c r="M13" i="3"/>
  <c r="N14" i="3"/>
  <c r="L14" i="3"/>
  <c r="M14" i="3"/>
  <c r="N15" i="3"/>
  <c r="L15" i="3"/>
  <c r="M15" i="3"/>
  <c r="N16" i="3"/>
  <c r="L16" i="3"/>
  <c r="M16" i="3"/>
  <c r="N17" i="3"/>
  <c r="L17" i="3"/>
  <c r="M17" i="3"/>
  <c r="N18" i="3"/>
  <c r="L18" i="3"/>
  <c r="M18" i="3"/>
  <c r="L19" i="3"/>
  <c r="M19" i="3"/>
  <c r="N20" i="3"/>
  <c r="L20" i="3"/>
  <c r="M20" i="3"/>
  <c r="N21" i="3"/>
  <c r="L21" i="3"/>
  <c r="M21" i="3"/>
  <c r="L22" i="3"/>
  <c r="M22" i="3"/>
  <c r="L23" i="3"/>
  <c r="M23" i="3"/>
  <c r="N24" i="3"/>
  <c r="L24" i="3"/>
  <c r="M24" i="3"/>
  <c r="N25" i="3"/>
  <c r="L25" i="3"/>
  <c r="M25" i="3"/>
  <c r="N26" i="3"/>
  <c r="L26" i="3"/>
  <c r="M26" i="3"/>
  <c r="L27" i="3"/>
  <c r="M27" i="3"/>
  <c r="L28" i="3"/>
  <c r="M28" i="3"/>
  <c r="N29" i="3"/>
  <c r="L29" i="3"/>
  <c r="M29" i="3"/>
  <c r="N30" i="3"/>
  <c r="L30" i="3"/>
  <c r="M30" i="3"/>
  <c r="N31" i="3"/>
  <c r="L31" i="3"/>
  <c r="M31" i="3"/>
  <c r="N32" i="3"/>
  <c r="L32" i="3"/>
  <c r="M32" i="3"/>
  <c r="N33" i="3"/>
  <c r="L33" i="3"/>
  <c r="M33" i="3"/>
  <c r="N34" i="3"/>
  <c r="L34" i="3"/>
  <c r="M34" i="3"/>
  <c r="N35" i="3"/>
  <c r="L35" i="3"/>
  <c r="M35" i="3"/>
  <c r="N36" i="3"/>
  <c r="L36" i="3"/>
  <c r="M36" i="3"/>
  <c r="N37" i="3"/>
  <c r="L37" i="3"/>
  <c r="M37" i="3"/>
  <c r="N38" i="3"/>
  <c r="L38" i="3"/>
  <c r="M38" i="3"/>
  <c r="N39" i="3"/>
  <c r="L39" i="3"/>
  <c r="M39" i="3"/>
  <c r="N40" i="3"/>
  <c r="L40" i="3"/>
  <c r="M40" i="3"/>
  <c r="N41" i="3"/>
  <c r="L41" i="3"/>
  <c r="M41" i="3"/>
  <c r="N42" i="3"/>
  <c r="L42" i="3"/>
  <c r="M42" i="3"/>
  <c r="N43" i="3"/>
  <c r="L43" i="3"/>
  <c r="M43" i="3"/>
  <c r="N44" i="3"/>
  <c r="L44" i="3"/>
  <c r="M44" i="3"/>
  <c r="N45" i="3"/>
  <c r="L45" i="3"/>
  <c r="M45" i="3"/>
  <c r="N46" i="3"/>
  <c r="L46" i="3"/>
  <c r="M46" i="3"/>
  <c r="N47" i="3"/>
  <c r="L47" i="3"/>
  <c r="M47" i="3"/>
  <c r="L48" i="3"/>
  <c r="M48" i="3"/>
  <c r="N49" i="3"/>
  <c r="L49" i="3"/>
  <c r="M49" i="3"/>
  <c r="N50" i="3"/>
  <c r="L50" i="3"/>
  <c r="M50" i="3"/>
  <c r="N51" i="3"/>
  <c r="L51" i="3"/>
  <c r="M51" i="3"/>
  <c r="N52" i="3"/>
  <c r="L52" i="3"/>
  <c r="M52" i="3"/>
  <c r="N53" i="3"/>
  <c r="L53" i="3"/>
  <c r="M53" i="3"/>
  <c r="N54" i="3"/>
  <c r="L54" i="3"/>
  <c r="M54" i="3"/>
  <c r="N55" i="3"/>
  <c r="L55" i="3"/>
  <c r="M55" i="3"/>
  <c r="N56" i="3"/>
  <c r="L56" i="3"/>
  <c r="M56" i="3"/>
  <c r="N57" i="3"/>
  <c r="L57" i="3"/>
  <c r="M57" i="3"/>
  <c r="N58" i="3"/>
  <c r="L58" i="3"/>
  <c r="M58" i="3"/>
  <c r="N59" i="3"/>
  <c r="L59" i="3"/>
  <c r="M59" i="3"/>
  <c r="N60" i="3"/>
  <c r="L60" i="3"/>
  <c r="M60" i="3"/>
  <c r="N61" i="3"/>
  <c r="L61" i="3"/>
  <c r="M61" i="3"/>
  <c r="N62" i="3"/>
  <c r="L62" i="3"/>
  <c r="M62" i="3"/>
  <c r="N63" i="3"/>
  <c r="L63" i="3"/>
  <c r="M63" i="3"/>
  <c r="N64" i="3"/>
  <c r="L64" i="3"/>
  <c r="M64" i="3"/>
  <c r="N65" i="3"/>
  <c r="L65" i="3"/>
  <c r="M65" i="3"/>
  <c r="N66" i="3"/>
  <c r="L66" i="3"/>
  <c r="M66" i="3"/>
  <c r="N67" i="3"/>
  <c r="L67" i="3"/>
  <c r="M67" i="3"/>
  <c r="N68" i="3"/>
  <c r="L68" i="3"/>
  <c r="M68" i="3"/>
  <c r="N69" i="3"/>
  <c r="L69" i="3"/>
  <c r="M69" i="3"/>
  <c r="N70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N4" i="1"/>
  <c r="L4" i="1"/>
  <c r="M4" i="1"/>
  <c r="N4" i="3"/>
  <c r="L4" i="3"/>
  <c r="M4" i="3"/>
  <c r="N5" i="1"/>
  <c r="L5" i="1"/>
  <c r="M5" i="1"/>
  <c r="N6" i="1"/>
  <c r="L6" i="1"/>
  <c r="M6" i="1"/>
  <c r="N7" i="1"/>
  <c r="O7" i="1"/>
  <c r="L7" i="1"/>
  <c r="M7" i="1"/>
  <c r="N8" i="1"/>
  <c r="O8" i="1"/>
  <c r="L8" i="1"/>
  <c r="M8" i="1"/>
  <c r="N9" i="1"/>
  <c r="O9" i="1"/>
  <c r="L9" i="1"/>
  <c r="M9" i="1"/>
  <c r="N10" i="1"/>
  <c r="O10" i="1"/>
  <c r="L10" i="1"/>
  <c r="M10" i="1"/>
  <c r="N11" i="1"/>
  <c r="O11" i="1"/>
  <c r="L11" i="1"/>
  <c r="M11" i="1"/>
  <c r="N12" i="1"/>
  <c r="O12" i="1"/>
  <c r="L12" i="1"/>
  <c r="M12" i="1"/>
  <c r="N13" i="1"/>
  <c r="O13" i="1"/>
  <c r="L13" i="1"/>
  <c r="M13" i="1"/>
  <c r="N14" i="1"/>
  <c r="L14" i="1"/>
  <c r="M14" i="1"/>
  <c r="N15" i="1"/>
  <c r="L15" i="1"/>
  <c r="M15" i="1"/>
  <c r="N16" i="1"/>
  <c r="L16" i="1"/>
  <c r="M16" i="1"/>
  <c r="N17" i="1"/>
  <c r="L17" i="1"/>
  <c r="M17" i="1"/>
  <c r="N18" i="1"/>
  <c r="L18" i="1"/>
  <c r="M18" i="1"/>
  <c r="N19" i="1"/>
  <c r="O19" i="1"/>
  <c r="L19" i="1"/>
  <c r="M19" i="1"/>
  <c r="N20" i="1"/>
  <c r="O20" i="1"/>
  <c r="L20" i="1"/>
  <c r="M20" i="1"/>
  <c r="N21" i="1"/>
  <c r="O21" i="1"/>
  <c r="L21" i="1"/>
  <c r="M21" i="1"/>
  <c r="N22" i="1"/>
  <c r="O22" i="1"/>
  <c r="L22" i="1"/>
  <c r="M22" i="1"/>
  <c r="N23" i="1"/>
  <c r="O23" i="1"/>
  <c r="L23" i="1"/>
  <c r="M23" i="1"/>
  <c r="N24" i="1"/>
  <c r="O24" i="1"/>
  <c r="L24" i="1"/>
  <c r="M24" i="1"/>
  <c r="N25" i="1"/>
  <c r="O25" i="1"/>
  <c r="L25" i="1"/>
  <c r="M25" i="1"/>
  <c r="N26" i="1"/>
  <c r="L26" i="1"/>
  <c r="M26" i="1"/>
  <c r="N27" i="1"/>
  <c r="L27" i="1"/>
  <c r="M27" i="1"/>
  <c r="L28" i="1"/>
  <c r="M28" i="1"/>
  <c r="L29" i="1"/>
  <c r="M29" i="1"/>
  <c r="L30" i="1"/>
  <c r="M30" i="1"/>
  <c r="N31" i="1"/>
  <c r="L31" i="1"/>
  <c r="M31" i="1"/>
  <c r="N32" i="1"/>
  <c r="L32" i="1"/>
  <c r="M32" i="1"/>
  <c r="N33" i="1"/>
  <c r="L33" i="1"/>
  <c r="M33" i="1"/>
  <c r="N34" i="1"/>
  <c r="L34" i="1"/>
  <c r="M34" i="1"/>
  <c r="N35" i="1"/>
  <c r="L35" i="1"/>
  <c r="M35" i="1"/>
  <c r="N36" i="1"/>
  <c r="L36" i="1"/>
  <c r="M36" i="1"/>
  <c r="N37" i="1"/>
  <c r="L37" i="1"/>
  <c r="M37" i="1"/>
  <c r="N38" i="1"/>
  <c r="L38" i="1"/>
  <c r="M38" i="1"/>
  <c r="N39" i="1"/>
  <c r="L39" i="1"/>
  <c r="M39" i="1"/>
  <c r="N40" i="1"/>
  <c r="L40" i="1"/>
  <c r="M40" i="1"/>
  <c r="L41" i="1"/>
  <c r="M41" i="1"/>
  <c r="L42" i="1"/>
  <c r="M42" i="1"/>
  <c r="L43" i="1"/>
  <c r="M43" i="1"/>
  <c r="N44" i="1"/>
  <c r="L44" i="1"/>
  <c r="M44" i="1"/>
  <c r="N45" i="1"/>
  <c r="L45" i="1"/>
  <c r="M45" i="1"/>
  <c r="N46" i="1"/>
  <c r="L46" i="1"/>
  <c r="M46" i="1"/>
  <c r="N47" i="1"/>
  <c r="L47" i="1"/>
  <c r="M47" i="1"/>
  <c r="N48" i="1"/>
  <c r="L48" i="1"/>
  <c r="M48" i="1"/>
  <c r="N49" i="1"/>
  <c r="L49" i="1"/>
  <c r="M49" i="1"/>
  <c r="N50" i="1"/>
  <c r="L50" i="1"/>
  <c r="M50" i="1"/>
  <c r="N51" i="1"/>
  <c r="L51" i="1"/>
  <c r="M51" i="1"/>
  <c r="L52" i="1"/>
  <c r="M52" i="1"/>
  <c r="L53" i="1"/>
  <c r="M53" i="1"/>
  <c r="L54" i="1"/>
  <c r="M54" i="1"/>
  <c r="N55" i="1"/>
  <c r="L55" i="1"/>
  <c r="M55" i="1"/>
  <c r="N56" i="1"/>
  <c r="L56" i="1"/>
  <c r="M56" i="1"/>
  <c r="N57" i="1"/>
  <c r="L57" i="1"/>
  <c r="M57" i="1"/>
  <c r="N58" i="1"/>
  <c r="L58" i="1"/>
  <c r="M58" i="1"/>
  <c r="N59" i="1"/>
  <c r="L59" i="1"/>
  <c r="M59" i="1"/>
  <c r="N60" i="1"/>
  <c r="L60" i="1"/>
  <c r="M60" i="1"/>
  <c r="N61" i="1"/>
  <c r="L61" i="1"/>
  <c r="M61" i="1"/>
  <c r="N62" i="1"/>
  <c r="L62" i="1"/>
  <c r="M62" i="1"/>
  <c r="N63" i="1"/>
  <c r="L63" i="1"/>
  <c r="M63" i="1"/>
  <c r="N64" i="1"/>
  <c r="L64" i="1"/>
  <c r="M64" i="1"/>
  <c r="L65" i="1"/>
  <c r="M65" i="1"/>
  <c r="L66" i="1"/>
  <c r="M66" i="1"/>
  <c r="L67" i="1"/>
  <c r="M67" i="1"/>
  <c r="N68" i="1"/>
  <c r="L68" i="1"/>
  <c r="M68" i="1"/>
  <c r="N69" i="1"/>
  <c r="L69" i="1"/>
  <c r="M69" i="1"/>
  <c r="N70" i="1"/>
  <c r="L70" i="1"/>
  <c r="M70" i="1"/>
  <c r="N71" i="1"/>
  <c r="L71" i="1"/>
  <c r="M71" i="1"/>
  <c r="N72" i="1"/>
  <c r="L72" i="1"/>
  <c r="M72" i="1"/>
  <c r="N73" i="1"/>
  <c r="L73" i="1"/>
  <c r="M73" i="1"/>
  <c r="N74" i="1"/>
  <c r="L74" i="1"/>
  <c r="M74" i="1"/>
  <c r="N75" i="1"/>
  <c r="L75" i="1"/>
  <c r="M75" i="1"/>
  <c r="N76" i="1"/>
  <c r="L76" i="1"/>
  <c r="M76" i="1"/>
  <c r="N77" i="1"/>
  <c r="L77" i="1"/>
  <c r="M77" i="1"/>
  <c r="N78" i="1"/>
  <c r="L78" i="1"/>
  <c r="M78" i="1"/>
  <c r="L79" i="1"/>
  <c r="M79" i="1"/>
  <c r="L80" i="1"/>
  <c r="M80" i="1"/>
  <c r="L81" i="1"/>
  <c r="M81" i="1"/>
  <c r="N82" i="1"/>
  <c r="L82" i="1"/>
  <c r="M82" i="1"/>
  <c r="N83" i="1"/>
  <c r="L83" i="1"/>
  <c r="M83" i="1"/>
  <c r="N84" i="1"/>
  <c r="L84" i="1"/>
  <c r="M84" i="1"/>
  <c r="N85" i="1"/>
  <c r="L85" i="1"/>
  <c r="M85" i="1"/>
  <c r="N86" i="1"/>
  <c r="L86" i="1"/>
  <c r="M86" i="1"/>
  <c r="N87" i="1"/>
  <c r="L87" i="1"/>
  <c r="M87" i="1"/>
  <c r="N88" i="1"/>
  <c r="L88" i="1"/>
  <c r="M88" i="1"/>
  <c r="N89" i="1"/>
  <c r="L89" i="1"/>
  <c r="M89" i="1"/>
  <c r="N90" i="1"/>
  <c r="L90" i="1"/>
  <c r="M90" i="1"/>
  <c r="N91" i="1"/>
  <c r="L91" i="1"/>
  <c r="M91" i="1"/>
  <c r="N92" i="1"/>
  <c r="L92" i="1"/>
  <c r="M92" i="1"/>
  <c r="N93" i="1"/>
  <c r="L93" i="1"/>
  <c r="M93" i="1"/>
  <c r="N94" i="1"/>
  <c r="L94" i="1"/>
  <c r="M94" i="1"/>
  <c r="N95" i="1"/>
  <c r="L95" i="1"/>
  <c r="M95" i="1"/>
  <c r="N96" i="1"/>
  <c r="L96" i="1"/>
  <c r="M96" i="1"/>
  <c r="N97" i="1"/>
  <c r="L97" i="1"/>
  <c r="M97" i="1"/>
  <c r="N98" i="1"/>
  <c r="L98" i="1"/>
  <c r="M98" i="1"/>
  <c r="N99" i="1"/>
  <c r="L99" i="1"/>
  <c r="M99" i="1"/>
  <c r="N100" i="1"/>
  <c r="L100" i="1"/>
  <c r="M100" i="1"/>
  <c r="N101" i="1"/>
  <c r="L101" i="1"/>
  <c r="M101" i="1"/>
  <c r="N102" i="1"/>
  <c r="L102" i="1"/>
  <c r="M102" i="1"/>
  <c r="N103" i="1"/>
  <c r="L103" i="1"/>
  <c r="M103" i="1"/>
  <c r="N104" i="1"/>
  <c r="L104" i="1"/>
  <c r="M104" i="1"/>
  <c r="N105" i="1"/>
  <c r="L105" i="1"/>
  <c r="M105" i="1"/>
  <c r="N106" i="1"/>
  <c r="L106" i="1"/>
  <c r="M106" i="1"/>
  <c r="N107" i="1"/>
  <c r="L107" i="1"/>
  <c r="M107" i="1"/>
  <c r="N108" i="1"/>
  <c r="L108" i="1"/>
  <c r="M108" i="1"/>
  <c r="N109" i="1"/>
  <c r="L109" i="1"/>
  <c r="M109" i="1"/>
  <c r="N110" i="1"/>
  <c r="L110" i="1"/>
  <c r="M110" i="1"/>
  <c r="N111" i="1"/>
  <c r="L111" i="1"/>
  <c r="M111" i="1"/>
  <c r="L112" i="1"/>
  <c r="M112" i="1"/>
  <c r="L113" i="1"/>
  <c r="M113" i="1"/>
  <c r="L114" i="1"/>
  <c r="M114" i="1"/>
  <c r="N115" i="1"/>
  <c r="L115" i="1"/>
  <c r="M115" i="1"/>
  <c r="N116" i="1"/>
  <c r="L116" i="1"/>
  <c r="M116" i="1"/>
  <c r="N117" i="1"/>
  <c r="L117" i="1"/>
  <c r="M117" i="1"/>
  <c r="N118" i="1"/>
  <c r="L118" i="1"/>
  <c r="M118" i="1"/>
  <c r="N119" i="1"/>
  <c r="L119" i="1"/>
  <c r="M119" i="1"/>
  <c r="N120" i="1"/>
  <c r="L120" i="1"/>
  <c r="M120" i="1"/>
  <c r="N121" i="1"/>
  <c r="L121" i="1"/>
  <c r="M121" i="1"/>
  <c r="N122" i="1"/>
  <c r="L122" i="1"/>
  <c r="M122" i="1"/>
  <c r="N123" i="1"/>
  <c r="L123" i="1"/>
  <c r="M123" i="1"/>
  <c r="N124" i="1"/>
  <c r="L124" i="1"/>
  <c r="M124" i="1"/>
  <c r="N125" i="1"/>
  <c r="L125" i="1"/>
  <c r="M125" i="1"/>
  <c r="N126" i="1"/>
  <c r="L126" i="1"/>
  <c r="M126" i="1"/>
  <c r="N127" i="1"/>
  <c r="L127" i="1"/>
  <c r="M127" i="1"/>
  <c r="N128" i="1"/>
  <c r="L128" i="1"/>
  <c r="M128" i="1"/>
  <c r="L129" i="1"/>
  <c r="M129" i="1"/>
  <c r="L130" i="1"/>
  <c r="M130" i="1"/>
  <c r="L131" i="1"/>
  <c r="M131" i="1"/>
  <c r="N132" i="1"/>
  <c r="L132" i="1"/>
  <c r="M132" i="1"/>
  <c r="N133" i="1"/>
  <c r="L133" i="1"/>
  <c r="M133" i="1"/>
  <c r="N134" i="1"/>
  <c r="L134" i="1"/>
  <c r="M134" i="1"/>
  <c r="N135" i="1"/>
  <c r="L135" i="1"/>
  <c r="M135" i="1"/>
  <c r="N136" i="1"/>
  <c r="L136" i="1"/>
  <c r="M136" i="1"/>
  <c r="N137" i="1"/>
  <c r="L137" i="1"/>
  <c r="M137" i="1"/>
  <c r="L138" i="1"/>
  <c r="M138" i="1"/>
  <c r="L139" i="1"/>
  <c r="M139" i="1"/>
  <c r="L140" i="1"/>
  <c r="M140" i="1"/>
  <c r="N141" i="1"/>
  <c r="L141" i="1"/>
  <c r="M141" i="1"/>
  <c r="N142" i="1"/>
  <c r="L142" i="1"/>
  <c r="M142" i="1"/>
  <c r="N143" i="1"/>
  <c r="L143" i="1"/>
  <c r="M143" i="1"/>
  <c r="N144" i="1"/>
  <c r="L144" i="1"/>
  <c r="M144" i="1"/>
  <c r="N145" i="1"/>
  <c r="L145" i="1"/>
  <c r="M145" i="1"/>
  <c r="N146" i="1"/>
  <c r="L146" i="1"/>
  <c r="M146" i="1"/>
  <c r="N147" i="1"/>
  <c r="L147" i="1"/>
  <c r="M147" i="1"/>
  <c r="N148" i="1"/>
  <c r="O148" i="1"/>
  <c r="L148" i="1"/>
  <c r="M148" i="1"/>
  <c r="N149" i="1"/>
  <c r="O149" i="1"/>
  <c r="L149" i="1"/>
  <c r="M149" i="1"/>
  <c r="N150" i="1"/>
  <c r="O150" i="1"/>
  <c r="L150" i="1"/>
  <c r="M150" i="1"/>
  <c r="N151" i="1"/>
  <c r="L151" i="1"/>
  <c r="M151" i="1"/>
  <c r="N152" i="1"/>
  <c r="L152" i="1"/>
  <c r="M152" i="1"/>
  <c r="N153" i="1"/>
  <c r="O153" i="1"/>
  <c r="L153" i="1"/>
  <c r="M153" i="1"/>
  <c r="N154" i="1"/>
  <c r="O154" i="1"/>
  <c r="L154" i="1"/>
  <c r="M154" i="1"/>
  <c r="N155" i="1"/>
  <c r="O155" i="1"/>
  <c r="L155" i="1"/>
  <c r="M155" i="1"/>
  <c r="N156" i="1"/>
  <c r="O156" i="1"/>
  <c r="L156" i="1"/>
  <c r="M156" i="1"/>
  <c r="N157" i="1"/>
  <c r="O157" i="1"/>
  <c r="L157" i="1"/>
  <c r="M157" i="1"/>
  <c r="N158" i="1"/>
  <c r="L158" i="1"/>
  <c r="M158" i="1"/>
  <c r="N159" i="1"/>
  <c r="O159" i="1"/>
  <c r="L159" i="1"/>
  <c r="M159" i="1"/>
  <c r="N160" i="1"/>
  <c r="O160" i="1"/>
  <c r="L160" i="1"/>
  <c r="M160" i="1"/>
  <c r="N161" i="1"/>
  <c r="L161" i="1"/>
  <c r="M161" i="1"/>
  <c r="N162" i="1"/>
  <c r="L162" i="1"/>
  <c r="M162" i="1"/>
  <c r="N163" i="1"/>
  <c r="L163" i="1"/>
  <c r="M163" i="1"/>
  <c r="N164" i="1"/>
  <c r="L164" i="1"/>
  <c r="M164" i="1"/>
  <c r="L165" i="1"/>
  <c r="M165" i="1"/>
  <c r="N166" i="1"/>
  <c r="L166" i="1"/>
  <c r="M166" i="1"/>
  <c r="N167" i="1"/>
  <c r="O167" i="1"/>
  <c r="L167" i="1"/>
  <c r="M167" i="1"/>
  <c r="N168" i="1"/>
  <c r="O168" i="1"/>
  <c r="L168" i="1"/>
  <c r="M168" i="1"/>
  <c r="N169" i="1"/>
  <c r="O169" i="1"/>
  <c r="L169" i="1"/>
  <c r="M169" i="1"/>
  <c r="N170" i="1"/>
  <c r="L170" i="1"/>
  <c r="M170" i="1"/>
  <c r="N171" i="1"/>
  <c r="L171" i="1"/>
  <c r="M171" i="1"/>
  <c r="N172" i="1"/>
  <c r="L172" i="1"/>
  <c r="M172" i="1"/>
  <c r="N173" i="1"/>
  <c r="O173" i="1"/>
  <c r="L173" i="1"/>
  <c r="M173" i="1"/>
  <c r="N174" i="1"/>
  <c r="O174" i="1"/>
  <c r="L174" i="1"/>
  <c r="M174" i="1"/>
  <c r="N175" i="1"/>
  <c r="O175" i="1"/>
  <c r="L175" i="1"/>
  <c r="M175" i="1"/>
  <c r="N176" i="1"/>
  <c r="O176" i="1"/>
  <c r="L176" i="1"/>
  <c r="M176" i="1"/>
  <c r="N177" i="1"/>
  <c r="L177" i="1"/>
  <c r="M177" i="1"/>
  <c r="N178" i="1"/>
  <c r="L178" i="1"/>
  <c r="M178" i="1"/>
  <c r="N179" i="1"/>
  <c r="L179" i="1"/>
  <c r="M179" i="1"/>
  <c r="N180" i="1"/>
  <c r="O180" i="1"/>
  <c r="L180" i="1"/>
  <c r="M180" i="1"/>
  <c r="N181" i="1"/>
  <c r="O181" i="1"/>
  <c r="L181" i="1"/>
  <c r="M181" i="1"/>
  <c r="N182" i="1"/>
  <c r="O182" i="1"/>
  <c r="L182" i="1"/>
  <c r="M182" i="1"/>
  <c r="N183" i="1"/>
  <c r="O183" i="1"/>
  <c r="L183" i="1"/>
  <c r="M183" i="1"/>
  <c r="N184" i="1"/>
  <c r="L184" i="1"/>
  <c r="M184" i="1"/>
  <c r="N185" i="1"/>
  <c r="L185" i="1"/>
  <c r="M185" i="1"/>
  <c r="N186" i="1"/>
  <c r="L186" i="1"/>
  <c r="M186" i="1"/>
  <c r="N187" i="1"/>
  <c r="L187" i="1"/>
  <c r="M187" i="1"/>
  <c r="N188" i="1"/>
  <c r="L188" i="1"/>
  <c r="M188" i="1"/>
  <c r="N189" i="1"/>
  <c r="L189" i="1"/>
  <c r="M189" i="1"/>
  <c r="N190" i="1"/>
  <c r="L190" i="1"/>
  <c r="M190" i="1"/>
  <c r="N191" i="1"/>
  <c r="L191" i="1"/>
  <c r="M191" i="1"/>
  <c r="N192" i="1"/>
  <c r="L192" i="1"/>
  <c r="M192" i="1"/>
  <c r="N193" i="1"/>
  <c r="L193" i="1"/>
  <c r="M193" i="1"/>
  <c r="N194" i="1"/>
  <c r="L194" i="1"/>
  <c r="M194" i="1"/>
  <c r="N195" i="1"/>
  <c r="L195" i="1"/>
  <c r="M195" i="1"/>
  <c r="N196" i="1"/>
  <c r="L196" i="1"/>
  <c r="M196" i="1"/>
  <c r="N197" i="1"/>
  <c r="L197" i="1"/>
  <c r="M197" i="1"/>
  <c r="N198" i="1"/>
  <c r="L198" i="1"/>
  <c r="M198" i="1"/>
  <c r="N199" i="1"/>
  <c r="L199" i="1"/>
  <c r="M199" i="1"/>
  <c r="N200" i="1"/>
  <c r="L200" i="1"/>
  <c r="M200" i="1"/>
  <c r="N201" i="1"/>
  <c r="L201" i="1"/>
  <c r="M201" i="1"/>
  <c r="N202" i="1"/>
  <c r="L202" i="1"/>
  <c r="M202" i="1"/>
  <c r="N203" i="1"/>
  <c r="L203" i="1"/>
  <c r="M203" i="1"/>
  <c r="N204" i="1"/>
  <c r="L204" i="1"/>
  <c r="M204" i="1"/>
  <c r="N205" i="1"/>
  <c r="L205" i="1"/>
  <c r="M205" i="1"/>
  <c r="N206" i="1"/>
  <c r="L206" i="1"/>
  <c r="M206" i="1"/>
  <c r="N207" i="1"/>
  <c r="L207" i="1"/>
  <c r="M207" i="1"/>
  <c r="N208" i="1"/>
  <c r="L208" i="1"/>
  <c r="M208" i="1"/>
  <c r="N209" i="1"/>
  <c r="L209" i="1"/>
  <c r="M209" i="1"/>
  <c r="N210" i="1"/>
  <c r="L210" i="1"/>
  <c r="M210" i="1"/>
  <c r="N211" i="1"/>
  <c r="O211" i="1"/>
  <c r="L211" i="1"/>
  <c r="M211" i="1"/>
  <c r="N212" i="1"/>
  <c r="O212" i="1"/>
  <c r="L212" i="1"/>
  <c r="M212" i="1"/>
  <c r="N213" i="1"/>
  <c r="O213" i="1"/>
  <c r="L213" i="1"/>
  <c r="M213" i="1"/>
  <c r="N214" i="1"/>
  <c r="O214" i="1"/>
  <c r="L214" i="1"/>
  <c r="M214" i="1"/>
  <c r="N215" i="1"/>
  <c r="L215" i="1"/>
  <c r="M215" i="1"/>
  <c r="N216" i="1"/>
  <c r="L216" i="1"/>
  <c r="M216" i="1"/>
  <c r="L217" i="1"/>
  <c r="M217" i="1"/>
  <c r="L218" i="1"/>
  <c r="M218" i="1"/>
  <c r="L219" i="1"/>
  <c r="M219" i="1"/>
  <c r="N220" i="1"/>
  <c r="L220" i="1"/>
  <c r="M220" i="1"/>
  <c r="N221" i="1"/>
  <c r="L221" i="1"/>
  <c r="M221" i="1"/>
  <c r="N222" i="1"/>
  <c r="L222" i="1"/>
  <c r="M222" i="1"/>
  <c r="N223" i="1"/>
  <c r="L223" i="1"/>
  <c r="M223" i="1"/>
  <c r="N224" i="1"/>
  <c r="L224" i="1"/>
  <c r="M224" i="1"/>
  <c r="N225" i="1"/>
  <c r="L225" i="1"/>
  <c r="M225" i="1"/>
  <c r="N226" i="1"/>
  <c r="L226" i="1"/>
  <c r="M226" i="1"/>
  <c r="L227" i="1"/>
  <c r="M227" i="1"/>
  <c r="L228" i="1"/>
  <c r="M228" i="1"/>
  <c r="L229" i="1"/>
  <c r="M229" i="1"/>
  <c r="N230" i="1"/>
  <c r="L230" i="1"/>
  <c r="M230" i="1"/>
  <c r="N231" i="1"/>
  <c r="L231" i="1"/>
  <c r="M231" i="1"/>
  <c r="N232" i="1"/>
  <c r="L232" i="1"/>
  <c r="M232" i="1"/>
  <c r="N233" i="1"/>
  <c r="L233" i="1"/>
  <c r="M233" i="1"/>
  <c r="N234" i="1"/>
  <c r="L234" i="1"/>
  <c r="M234" i="1"/>
  <c r="N235" i="1"/>
  <c r="L235" i="1"/>
  <c r="M235" i="1"/>
  <c r="N236" i="1"/>
  <c r="L236" i="1"/>
  <c r="M236" i="1"/>
  <c r="N237" i="1"/>
  <c r="L237" i="1"/>
  <c r="M237" i="1"/>
  <c r="N238" i="1"/>
  <c r="L238" i="1"/>
  <c r="M238" i="1"/>
  <c r="N239" i="1"/>
  <c r="L239" i="1"/>
  <c r="M239" i="1"/>
  <c r="N240" i="1"/>
  <c r="L240" i="1"/>
  <c r="M240" i="1"/>
  <c r="N241" i="1"/>
  <c r="L241" i="1"/>
  <c r="M241" i="1"/>
  <c r="N242" i="1"/>
  <c r="L242" i="1"/>
  <c r="M242" i="1"/>
  <c r="N243" i="1"/>
  <c r="L243" i="1"/>
  <c r="M243" i="1"/>
  <c r="N244" i="1"/>
  <c r="L244" i="1"/>
  <c r="M244" i="1"/>
  <c r="N245" i="1"/>
  <c r="L245" i="1"/>
  <c r="M245" i="1"/>
  <c r="L246" i="1"/>
  <c r="M246" i="1"/>
  <c r="L247" i="1"/>
  <c r="M247" i="1"/>
  <c r="N248" i="1"/>
  <c r="L248" i="1"/>
  <c r="M248" i="1"/>
  <c r="N249" i="1"/>
  <c r="L249" i="1"/>
  <c r="M249" i="1"/>
  <c r="N250" i="1"/>
  <c r="L250" i="1"/>
  <c r="M250" i="1"/>
  <c r="N251" i="1"/>
  <c r="L251" i="1"/>
  <c r="M251" i="1"/>
  <c r="N252" i="1"/>
  <c r="L252" i="1"/>
  <c r="M252" i="1"/>
  <c r="N253" i="1"/>
  <c r="L253" i="1"/>
  <c r="M253" i="1"/>
  <c r="R16" i="2"/>
  <c r="R17" i="2"/>
  <c r="R18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5" i="2"/>
  <c r="R6" i="2"/>
  <c r="R14" i="2"/>
  <c r="R15" i="2"/>
  <c r="R4" i="2"/>
  <c r="O5" i="1"/>
  <c r="O6" i="1"/>
  <c r="O14" i="1"/>
  <c r="O15" i="1"/>
  <c r="O16" i="1"/>
  <c r="O17" i="1"/>
  <c r="O18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51" i="1"/>
  <c r="O152" i="1"/>
  <c r="O158" i="1"/>
  <c r="O161" i="1"/>
  <c r="O162" i="1"/>
  <c r="O163" i="1"/>
  <c r="O164" i="1"/>
  <c r="O165" i="1"/>
  <c r="O166" i="1"/>
  <c r="O170" i="1"/>
  <c r="O171" i="1"/>
  <c r="O172" i="1"/>
  <c r="O177" i="1"/>
  <c r="O178" i="1"/>
  <c r="O179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4" i="1"/>
  <c r="N8" i="3"/>
  <c r="N9" i="3"/>
  <c r="N10" i="3"/>
  <c r="N11" i="3"/>
  <c r="N19" i="3"/>
  <c r="N22" i="3"/>
  <c r="N23" i="3"/>
  <c r="N27" i="3"/>
  <c r="N28" i="3"/>
  <c r="N48" i="3"/>
  <c r="N28" i="1"/>
  <c r="N29" i="1"/>
  <c r="N30" i="1"/>
  <c r="N41" i="1"/>
  <c r="N42" i="1"/>
  <c r="N43" i="1"/>
  <c r="N52" i="1"/>
  <c r="N53" i="1"/>
  <c r="N54" i="1"/>
  <c r="N65" i="1"/>
  <c r="N66" i="1"/>
  <c r="N67" i="1"/>
  <c r="N79" i="1"/>
  <c r="N80" i="1"/>
  <c r="N81" i="1"/>
  <c r="N112" i="1"/>
  <c r="N113" i="1"/>
  <c r="N114" i="1"/>
  <c r="N129" i="1"/>
  <c r="N130" i="1"/>
  <c r="N131" i="1"/>
  <c r="N138" i="1"/>
  <c r="N139" i="1"/>
  <c r="N140" i="1"/>
  <c r="N165" i="1"/>
  <c r="N217" i="1"/>
  <c r="N218" i="1"/>
  <c r="N219" i="1"/>
  <c r="N227" i="1"/>
  <c r="N228" i="1"/>
  <c r="N229" i="1"/>
  <c r="N246" i="1"/>
  <c r="N247" i="1"/>
  <c r="P10" i="11"/>
  <c r="P11" i="11"/>
  <c r="P12" i="11"/>
  <c r="P36" i="11"/>
  <c r="P37" i="11"/>
  <c r="P38" i="11"/>
  <c r="P56" i="11"/>
  <c r="P57" i="11"/>
  <c r="P58" i="11"/>
  <c r="P79" i="11"/>
  <c r="P80" i="11"/>
  <c r="P81" i="11"/>
  <c r="P90" i="11"/>
  <c r="P91" i="11"/>
  <c r="P92" i="11"/>
  <c r="P93" i="11"/>
  <c r="P105" i="11"/>
  <c r="P106" i="11"/>
  <c r="P107" i="11"/>
  <c r="P132" i="11"/>
  <c r="P133" i="11"/>
  <c r="P134" i="11"/>
  <c r="P146" i="11"/>
  <c r="P147" i="11"/>
  <c r="P148" i="11"/>
  <c r="P169" i="11"/>
  <c r="P170" i="11"/>
  <c r="P171" i="11"/>
  <c r="P190" i="11"/>
  <c r="P191" i="11"/>
  <c r="P192" i="11"/>
  <c r="P208" i="11"/>
  <c r="P209" i="11"/>
  <c r="P210" i="11"/>
  <c r="Q28" i="2"/>
  <c r="Q29" i="2"/>
  <c r="Q30" i="2"/>
  <c r="Q52" i="2"/>
  <c r="Q53" i="2"/>
  <c r="Q54" i="2"/>
  <c r="Q72" i="2"/>
  <c r="Q73" i="2"/>
  <c r="Q74" i="2"/>
  <c r="Q95" i="2"/>
  <c r="Q96" i="2"/>
  <c r="Q97" i="2"/>
  <c r="Q116" i="2"/>
  <c r="Q117" i="2"/>
  <c r="Q118" i="2"/>
  <c r="Q139" i="2"/>
  <c r="Q140" i="2"/>
  <c r="Q141" i="2"/>
  <c r="Q157" i="2"/>
  <c r="Q158" i="2"/>
  <c r="Q159" i="2"/>
  <c r="Q162" i="2"/>
  <c r="Q163" i="2"/>
  <c r="Q164" i="2"/>
  <c r="Q165" i="2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48" i="8"/>
  <c r="A147" i="8"/>
  <c r="A146" i="8"/>
  <c r="A145" i="8"/>
  <c r="A144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0" i="8"/>
  <c r="A79" i="8"/>
  <c r="A78" i="8"/>
  <c r="A77" i="8"/>
  <c r="A76" i="8"/>
  <c r="A75" i="8"/>
  <c r="A74" i="8"/>
  <c r="A73" i="8"/>
  <c r="A72" i="8"/>
  <c r="A71" i="8"/>
  <c r="A70" i="8"/>
  <c r="A69" i="8"/>
  <c r="A66" i="8"/>
  <c r="A65" i="8"/>
  <c r="A64" i="8"/>
  <c r="A63" i="8"/>
  <c r="A62" i="8"/>
  <c r="A61" i="8"/>
  <c r="A60" i="8"/>
  <c r="A59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4" i="8"/>
  <c r="A13" i="8"/>
  <c r="A12" i="8"/>
  <c r="A11" i="8"/>
  <c r="A10" i="8"/>
  <c r="A9" i="8"/>
  <c r="A8" i="8"/>
  <c r="A4" i="8"/>
</calcChain>
</file>

<file path=xl/sharedStrings.xml><?xml version="1.0" encoding="utf-8"?>
<sst xmlns="http://schemas.openxmlformats.org/spreadsheetml/2006/main" count="6021" uniqueCount="2569">
  <si>
    <t>Code</t>
  </si>
  <si>
    <t>Description</t>
  </si>
  <si>
    <t>DetailCodes Permitted</t>
  </si>
  <si>
    <t>Notes</t>
  </si>
  <si>
    <t>WIFI_INTERNET</t>
  </si>
  <si>
    <t>Internet</t>
  </si>
  <si>
    <t>Wi-fi</t>
  </si>
  <si>
    <t>SURCHARGE_PER_MULTIPLE_MINUTES</t>
  </si>
  <si>
    <t>WIRED_INTERNET</t>
  </si>
  <si>
    <t>Wired Internet</t>
  </si>
  <si>
    <t>BABYSITTING</t>
  </si>
  <si>
    <t>Children</t>
  </si>
  <si>
    <t>Babysitting/childcare</t>
  </si>
  <si>
    <t>Send detail code indicating if babysitting is free or surcharge applies.</t>
  </si>
  <si>
    <t>CHILDRENS_CLUB</t>
  </si>
  <si>
    <t>Children's club</t>
  </si>
  <si>
    <t>Send detail code indicating if children's club is free or surcharge applies.</t>
  </si>
  <si>
    <t>PLAYGROUND</t>
  </si>
  <si>
    <t>Playground</t>
  </si>
  <si>
    <t>SUPERVISED_ACTIVITIES</t>
  </si>
  <si>
    <t>Supervised Activities</t>
  </si>
  <si>
    <t>Send detail code indicating if children's supervised activities are free or surcharge applies.</t>
  </si>
  <si>
    <t>ACCESSIBLE_BATHROOM</t>
  </si>
  <si>
    <t>Accessibility</t>
  </si>
  <si>
    <t>Accessible Bathroom</t>
  </si>
  <si>
    <t>BRAILLE_SIGNAGE</t>
  </si>
  <si>
    <t>Braille or raised signage</t>
  </si>
  <si>
    <t>EQUIPMENT_FOR_DEAF</t>
  </si>
  <si>
    <t>Accessible Equipment for deaf</t>
  </si>
  <si>
    <t>ACCESSIBLE_ROOMS</t>
  </si>
  <si>
    <t>Accessible Guest Rooms</t>
  </si>
  <si>
    <t>ACCESSIBLE_PARKING</t>
  </si>
  <si>
    <t>Accessible Parking</t>
  </si>
  <si>
    <t>ACCESSIBLE_PATH_OF_TRAVEL</t>
  </si>
  <si>
    <t>Accessible Path of Travel</t>
  </si>
  <si>
    <t>ROLL_IN_SHOWER</t>
  </si>
  <si>
    <t>Roll-in shower</t>
  </si>
  <si>
    <t>BUSINESS_CENTER</t>
  </si>
  <si>
    <t>Business</t>
  </si>
  <si>
    <t>Business Center</t>
  </si>
  <si>
    <t>AVAILABLE_24HOURS</t>
  </si>
  <si>
    <t>Send detail code indicating if business center is open 24 hours.</t>
  </si>
  <si>
    <t>CONFERENCE_ROOMS</t>
  </si>
  <si>
    <t>Conference rooms</t>
  </si>
  <si>
    <t>MULTIPLE</t>
  </si>
  <si>
    <t>If more then one conference room at the property, then send MULTIPLE detail code and optionally send the # of conference rooms as the VALUE.</t>
  </si>
  <si>
    <t>Conference Space</t>
  </si>
  <si>
    <t>NEWSPAPERS_IN_LOBBY</t>
  </si>
  <si>
    <t>Newspapers in lobby</t>
  </si>
  <si>
    <t>Computer Station</t>
  </si>
  <si>
    <t>LOUNGE</t>
  </si>
  <si>
    <t>Bar/lounge</t>
  </si>
  <si>
    <t>If more than one lounge at the property, then send MULTIPLE detail code and optionally send the # of lounges as the VALUE.</t>
  </si>
  <si>
    <t>BREAKFAST</t>
  </si>
  <si>
    <t>Breakfast</t>
  </si>
  <si>
    <t>COFFEE_SHOP</t>
  </si>
  <si>
    <t>Coffee shop or café</t>
  </si>
  <si>
    <t>If more then one coffee shop or cafe at the property, then send MULTIPLE detail code and optionally send the # of coffee shops as the VALUE.</t>
  </si>
  <si>
    <t>RESTAURANT</t>
  </si>
  <si>
    <t>Restaurant</t>
  </si>
  <si>
    <t>If more then one restaurant at the property, then send MULTIPLE detail code and optionally send the # of restaurants as the VALUE.</t>
  </si>
  <si>
    <t>FITNESS_FACILITIES</t>
  </si>
  <si>
    <t>Fitness &amp; Wellness</t>
  </si>
  <si>
    <t>Fitness Facilities</t>
  </si>
  <si>
    <t>Send detail code indicating if fitness facility is open 24 hours.</t>
  </si>
  <si>
    <t>HEALTH_CLUB</t>
  </si>
  <si>
    <t>Health Club</t>
  </si>
  <si>
    <t>Send detail code indicating if health club is open 24 hours.</t>
  </si>
  <si>
    <t>SPA</t>
  </si>
  <si>
    <t>Spa services on site</t>
  </si>
  <si>
    <t>FULL_SERVICE_SPA</t>
  </si>
  <si>
    <t>CONCIERGE</t>
  </si>
  <si>
    <t>Guest Services</t>
  </si>
  <si>
    <t>Concierge Services</t>
  </si>
  <si>
    <t>DRY_CLEANING</t>
  </si>
  <si>
    <t>Dry Cleaning / Laundry Service</t>
  </si>
  <si>
    <t>LAUNDRY_FACILITIES</t>
  </si>
  <si>
    <t>Laundry Facilities</t>
  </si>
  <si>
    <t>LUGGAGE_STORAGE</t>
  </si>
  <si>
    <t>Luggage Storage</t>
  </si>
  <si>
    <t>SAFE_DEPOSIT_AT_FRONT_DESK</t>
  </si>
  <si>
    <t>Safe deposit box at front desk</t>
  </si>
  <si>
    <t>TOUR_ASSISTANCE</t>
  </si>
  <si>
    <t>Tour/ticket assistance</t>
  </si>
  <si>
    <t>Hair Salon</t>
  </si>
  <si>
    <t>Gift shops or newsstand</t>
  </si>
  <si>
    <t>Grocery/convenience store</t>
  </si>
  <si>
    <t>Porter/bellhop</t>
  </si>
  <si>
    <t>BBQ_GRILLS</t>
  </si>
  <si>
    <t>Outdoor Areas</t>
  </si>
  <si>
    <t>BBQ Grills</t>
  </si>
  <si>
    <t>GARDEN</t>
  </si>
  <si>
    <t>Garden</t>
  </si>
  <si>
    <t>PICNIC_AREA</t>
  </si>
  <si>
    <t>Picnic Area</t>
  </si>
  <si>
    <t>TERRACE</t>
  </si>
  <si>
    <t>Terrace</t>
  </si>
  <si>
    <t>Send detail code to indicate if terrace or rooftop</t>
  </si>
  <si>
    <t>Marina on site</t>
  </si>
  <si>
    <t>Parking / Transport</t>
  </si>
  <si>
    <t>Airport Shuttle</t>
  </si>
  <si>
    <t>CONTACT_PROPERTY_PRIOR_TO_ARRIVAL </t>
  </si>
  <si>
    <t>AREA_SHUTTLE</t>
  </si>
  <si>
    <t>Area Shuttle</t>
  </si>
  <si>
    <t>SELF_PARKING</t>
  </si>
  <si>
    <t>Self Parking</t>
  </si>
  <si>
    <t>SURCHARGE_PER_WEEK </t>
  </si>
  <si>
    <t>VALET_PARKING</t>
  </si>
  <si>
    <t>Valet Parking</t>
  </si>
  <si>
    <t>Ski Shuttle</t>
  </si>
  <si>
    <t>SURCHARGE </t>
  </si>
  <si>
    <t>Extended Parking Available</t>
  </si>
  <si>
    <t>Offsite parking discounted rates available</t>
  </si>
  <si>
    <t>RV, bus, truck parking</t>
  </si>
  <si>
    <t>SURCHARGE</t>
  </si>
  <si>
    <t>Parking height restrictions apply</t>
  </si>
  <si>
    <t>Parking (limited spaces)</t>
  </si>
  <si>
    <t>Free parking nearby</t>
  </si>
  <si>
    <t>Beach Shuttle</t>
  </si>
  <si>
    <t>Cruise Terminal Shuttle</t>
  </si>
  <si>
    <t>CONTACT_PROPERTY_PRIOR_TO_ARRIVAL  </t>
  </si>
  <si>
    <t>Ferry Terminal Shuttle</t>
  </si>
  <si>
    <t>Limo or Town Car service available</t>
  </si>
  <si>
    <t>Shopping center shuttle</t>
  </si>
  <si>
    <t>Theme park shuttle</t>
  </si>
  <si>
    <t>Train station pick-up service</t>
  </si>
  <si>
    <t>Guests must contact the property to arrange pick-up from the airport, cruise ship/ferry terminal, or train station</t>
  </si>
  <si>
    <t>POOL_CHILDRENS</t>
  </si>
  <si>
    <t>Pool</t>
  </si>
  <si>
    <t>Children's pool</t>
  </si>
  <si>
    <t>POOL_INDOOR</t>
  </si>
  <si>
    <t>Indoor Pool</t>
  </si>
  <si>
    <t>If more than one indoor pool at the property, then send MULTIPLE detail code and optionally send the # of indoor pools as the VALUE.</t>
  </si>
  <si>
    <t>POOL_OUTDOOR</t>
  </si>
  <si>
    <t>Outdoor Pool</t>
  </si>
  <si>
    <t>If more than one outdoor pool at the property, then send MULTIPLE detail code and optionally send the # of outdoor pools as the VALUE.</t>
  </si>
  <si>
    <t>POOLSIDE_BAR</t>
  </si>
  <si>
    <t>Poolside Bar</t>
  </si>
  <si>
    <t>If more than one poolside bar at the property, then send MULTIPLE detail code and optionally send the # of poolside bars as the VALUE.</t>
  </si>
  <si>
    <t>BEACH_ACCESS</t>
  </si>
  <si>
    <t>Recreation</t>
  </si>
  <si>
    <t>Beach Access</t>
  </si>
  <si>
    <t>NEAR_PUBLIC_BEACH</t>
  </si>
  <si>
    <t>Send detail code indicating the type of beach access - public, private, on site, nearby.</t>
  </si>
  <si>
    <t>BICYCLE_RENTALS</t>
  </si>
  <si>
    <t>Bicycle Rentals</t>
  </si>
  <si>
    <t>NEARBY_SURCHARGE</t>
  </si>
  <si>
    <t>SCUBA</t>
  </si>
  <si>
    <t>Scuba diving</t>
  </si>
  <si>
    <t>ONSITE</t>
  </si>
  <si>
    <t>Send detail code indicating if scuba is onsite.</t>
  </si>
  <si>
    <t>GOLFING</t>
  </si>
  <si>
    <t>Golfing</t>
  </si>
  <si>
    <t>Send detail code indicating if golfing is onsite.</t>
  </si>
  <si>
    <t>TENNIS_INDOOR</t>
  </si>
  <si>
    <t>Indoor Tennis Court on site</t>
  </si>
  <si>
    <t>If more than one indoor tennis court at the property, then send MULTIPLE detail code and optionally send the # of indoor tennis courts as the VALUE.</t>
  </si>
  <si>
    <t>TENNIS_OUTDOOR</t>
  </si>
  <si>
    <t>Outdoor Tennis Court</t>
  </si>
  <si>
    <t>If more than one outdoor tennis court at the property, then send MULTIPLE detail code and optionally send the # of outdoor tennis courts the VALUE.</t>
  </si>
  <si>
    <t>SKI_IN_OUT_ACCESS</t>
  </si>
  <si>
    <t>Ski-in/out access</t>
  </si>
  <si>
    <t>CASINO</t>
  </si>
  <si>
    <t>Entertainment</t>
  </si>
  <si>
    <t>Casino</t>
  </si>
  <si>
    <t>Casino Shuttle</t>
  </si>
  <si>
    <t>LIBRARY</t>
  </si>
  <si>
    <t>Library</t>
  </si>
  <si>
    <t>NIGHTCLUB</t>
  </si>
  <si>
    <t>Nightclub</t>
  </si>
  <si>
    <t>Arcade/game room</t>
  </si>
  <si>
    <t>Billiards or pool table</t>
  </si>
  <si>
    <t>WATER_HEATER</t>
  </si>
  <si>
    <t>How is water heated at the property.</t>
  </si>
  <si>
    <t>NOT_GAS </t>
  </si>
  <si>
    <t>If electric, solar, or other power is used to heat water for the property, then select NOT_GAS</t>
  </si>
  <si>
    <t>Other</t>
  </si>
  <si>
    <t>Multilingual staff</t>
  </si>
  <si>
    <t>Wedding Services</t>
  </si>
  <si>
    <t>ATM/banking</t>
  </si>
  <si>
    <t>Fireplace in lobby</t>
  </si>
  <si>
    <t>Shopping on site</t>
  </si>
  <si>
    <t>Television in lobby</t>
  </si>
  <si>
    <t>Winery attached</t>
  </si>
  <si>
    <t>CONFERENCE_SPACE</t>
  </si>
  <si>
    <t>COMPUTER_STATION</t>
  </si>
  <si>
    <t>GROCERY_SHOPPING_SERVICE</t>
  </si>
  <si>
    <t>Grocery shopping service</t>
  </si>
  <si>
    <t>HAIR_SALON</t>
  </si>
  <si>
    <t>MANICURE_PEDICURE</t>
  </si>
  <si>
    <t>GIFT_SHOP_OR_NEWS</t>
  </si>
  <si>
    <t>GROCERY_STORE</t>
  </si>
  <si>
    <t>BELLHOP_PORTER</t>
  </si>
  <si>
    <t>MARINA</t>
  </si>
  <si>
    <t>AIRPORT_SHUTTLE</t>
  </si>
  <si>
    <t>SKI_SHUTTLE</t>
  </si>
  <si>
    <t>EXTENDED_PARKING</t>
  </si>
  <si>
    <t>RESERVATIONS_REQUIRED</t>
  </si>
  <si>
    <t>OFFSITE_PARKING</t>
  </si>
  <si>
    <t>RV_PARKING</t>
  </si>
  <si>
    <t>PARKING_HEIGHT_RESTRICTIONS</t>
  </si>
  <si>
    <t>PARKING_LIMITED_SPACES_AVAILABLE</t>
  </si>
  <si>
    <t>FREE_PARKING_NEARBY</t>
  </si>
  <si>
    <t>BEACH_SHUTTLE</t>
  </si>
  <si>
    <t>CRUISE_TERMINAL_SHUTTLE</t>
  </si>
  <si>
    <t>FERRY_TERMINAL_SHUTTLE</t>
  </si>
  <si>
    <t>LIMO_OR_TOWNCAR_SERVICE</t>
  </si>
  <si>
    <t>SHOPPING_CENTER_SHUTTLE</t>
  </si>
  <si>
    <t>THEME_PARK_SHUTTLE</t>
  </si>
  <si>
    <t>TRAIN_STATION_PICKUP_SERVICE</t>
  </si>
  <si>
    <t>MUST_CONTACT_PROPERTY_FOR_PICKUP</t>
  </si>
  <si>
    <t>Content Score</t>
  </si>
  <si>
    <t>Send detail code indicating if breakfast is free or surcharge applies.
If Surcharge, then send the amount in the value attribute. Example Value: 24.99</t>
  </si>
  <si>
    <t>CASINO_SHUTTLE</t>
  </si>
  <si>
    <t>GAME_ROOM</t>
  </si>
  <si>
    <t>POOL_TABLE</t>
  </si>
  <si>
    <t>WEDDING_SERVICES</t>
  </si>
  <si>
    <t>ATM</t>
  </si>
  <si>
    <t>SHOPPING</t>
  </si>
  <si>
    <t>WINERY</t>
  </si>
  <si>
    <t>Yes</t>
  </si>
  <si>
    <t>No</t>
  </si>
  <si>
    <t>Dining / Breakfast</t>
  </si>
  <si>
    <t>ROOM_WIRED_INTERNET</t>
  </si>
  <si>
    <t>ROOM_WIFI_INTERNET</t>
  </si>
  <si>
    <t>ROOM_BATHROOM_TYPE</t>
  </si>
  <si>
    <t>Bathroom</t>
  </si>
  <si>
    <t>Bathroom type</t>
  </si>
  <si>
    <t>Send detail code indicating bathroom type for all rooms at property</t>
  </si>
  <si>
    <t>ROOM_FREE_TOILETRIES</t>
  </si>
  <si>
    <t>Free Toiletries</t>
  </si>
  <si>
    <t>ROOM_SHOWER_TYPE</t>
  </si>
  <si>
    <t>Shower/tub type</t>
  </si>
  <si>
    <t>Send detail code indicating shower type for all rooms at property</t>
  </si>
  <si>
    <t>ROOM_BATHTUB_TYPE</t>
  </si>
  <si>
    <t>Bathtub type</t>
  </si>
  <si>
    <t>SPRING_WATER</t>
  </si>
  <si>
    <t>Send detail code indicating bathtub type for all rooms at property</t>
  </si>
  <si>
    <t>Second Bathroom</t>
  </si>
  <si>
    <t>Bathrobes</t>
  </si>
  <si>
    <t>Bidet</t>
  </si>
  <si>
    <t>Designer toiletries</t>
  </si>
  <si>
    <t>Slippers</t>
  </si>
  <si>
    <t>ROOM_COFFEE_TEA</t>
  </si>
  <si>
    <t>Coffee / Tea</t>
  </si>
  <si>
    <t>Send detail code indicating coffee/tea maker type for all rooms at property</t>
  </si>
  <si>
    <t>ROOM_FREE_BOTTLED_WATER</t>
  </si>
  <si>
    <t>Free bottled water</t>
  </si>
  <si>
    <t>ROOM_KITCHEN</t>
  </si>
  <si>
    <t>Kitchen</t>
  </si>
  <si>
    <t>Send detail code indicating kitchen type for all rooms at property</t>
  </si>
  <si>
    <t>ROOM_MICROWAVE</t>
  </si>
  <si>
    <t>Microwave</t>
  </si>
  <si>
    <t>Send detail code indicating if microwave is in-room or available upon request for all rooms at property</t>
  </si>
  <si>
    <t>ROOM_REFRIGERATOR</t>
  </si>
  <si>
    <t>Refrigerator</t>
  </si>
  <si>
    <t>Send detail code indicating refrigerator type for all rooms at property</t>
  </si>
  <si>
    <t>ROOM_MINIBAR</t>
  </si>
  <si>
    <t>Minibar</t>
  </si>
  <si>
    <t>Cookware, dishware, and utensils</t>
  </si>
  <si>
    <t>Dishwasher</t>
  </si>
  <si>
    <t>Stovetop</t>
  </si>
  <si>
    <t>ROOM_TV_SERVICE</t>
  </si>
  <si>
    <t>Cable / Satellite TV</t>
  </si>
  <si>
    <t>Send detail code indicating cable/satellite for all rooms at property</t>
  </si>
  <si>
    <t>ROOM_PREMIUM_TV_CHANNELS</t>
  </si>
  <si>
    <t>Premium TV Channels</t>
  </si>
  <si>
    <t>ROOM_PAY_MOVIES</t>
  </si>
  <si>
    <t>Pay Movies</t>
  </si>
  <si>
    <t>ROOM_TV_TYPE</t>
  </si>
  <si>
    <t>TV Type</t>
  </si>
  <si>
    <t>Send detail code indicating tv type for all rooms at property</t>
  </si>
  <si>
    <t>TV Size</t>
  </si>
  <si>
    <t>DVD Player</t>
  </si>
  <si>
    <t>First-run movies</t>
  </si>
  <si>
    <t>Video-game console</t>
  </si>
  <si>
    <t>Computer or Tablet</t>
  </si>
  <si>
    <t>docking station</t>
  </si>
  <si>
    <t>ROOM_CRIBS</t>
  </si>
  <si>
    <t>Cribs/infant beds </t>
  </si>
  <si>
    <t>ROOM_EXTRA_BEDS</t>
  </si>
  <si>
    <t>Rollaway/extra beds </t>
  </si>
  <si>
    <t>ROOM_SOFA_BED</t>
  </si>
  <si>
    <t>Sofa bed</t>
  </si>
  <si>
    <t>ROOM_PREMIUM_BEDDING</t>
  </si>
  <si>
    <t>Premium bedding</t>
  </si>
  <si>
    <t>Hypo-allergenic bedding available</t>
  </si>
  <si>
    <t>Premium Mattress Type</t>
  </si>
  <si>
    <t>Day Bed</t>
  </si>
  <si>
    <t>Down comforter</t>
  </si>
  <si>
    <t>Pillow Menu</t>
  </si>
  <si>
    <t>ROOM_SEPARATE_BEDROOM</t>
  </si>
  <si>
    <t>Separate bedroom</t>
  </si>
  <si>
    <t>If there is more than one separate bedroom (for all rooms at property) send the MULTIPLE detail codeand optionally send the # separate bedrooms as the VALUE.</t>
  </si>
  <si>
    <t>ROOM_SEPARATE_DINING_AREA</t>
  </si>
  <si>
    <t>Separate dining area</t>
  </si>
  <si>
    <t>ROOM_LIVING_ROOM</t>
  </si>
  <si>
    <t>Separate living room</t>
  </si>
  <si>
    <t>ROOM_SEPARATE_SITTING_AREA</t>
  </si>
  <si>
    <t>Separate sitting area</t>
  </si>
  <si>
    <t>ROOM_BALCONY</t>
  </si>
  <si>
    <t>Balcony or Patio</t>
  </si>
  <si>
    <t>Indicate balcony type offered for all rooms at property.</t>
  </si>
  <si>
    <t>Private Plunge Pool</t>
  </si>
  <si>
    <t>Private Spa</t>
  </si>
  <si>
    <t>Access via exterior corridors</t>
  </si>
  <si>
    <t>Connecting/adjoining rooms available</t>
  </si>
  <si>
    <t>soundproofed rooms</t>
  </si>
  <si>
    <t>yard</t>
  </si>
  <si>
    <t>ROOM_HOUSEKEEPING</t>
  </si>
  <si>
    <t>Housekeeping</t>
  </si>
  <si>
    <t>ROOM_ROOM_SERVICE</t>
  </si>
  <si>
    <t>Room Service</t>
  </si>
  <si>
    <t>Send detail code indicating if room service is available 24 hours.</t>
  </si>
  <si>
    <t>ROOM_NEWSPAPER_FREE</t>
  </si>
  <si>
    <t>Newspaper Free</t>
  </si>
  <si>
    <t>Send detail code indicating if free newspaper is available daily or on weekdays only</t>
  </si>
  <si>
    <t>In-room childcare available</t>
  </si>
  <si>
    <t>Turndown service</t>
  </si>
  <si>
    <t>Dining-room service-late night</t>
  </si>
  <si>
    <t>ROOM_AIR_CONDITIONING</t>
  </si>
  <si>
    <t>Air conditioning</t>
  </si>
  <si>
    <t>ROOM_CEILING_FAN</t>
  </si>
  <si>
    <t>Ceiling Fan</t>
  </si>
  <si>
    <t>ROOM_DESK</t>
  </si>
  <si>
    <t>Desk</t>
  </si>
  <si>
    <t>ROOM_IRON</t>
  </si>
  <si>
    <t>Iron/Ironing Board</t>
  </si>
  <si>
    <t>Send detail code indicating if iron is in-room or available upon request</t>
  </si>
  <si>
    <t>ROOM_SAFE</t>
  </si>
  <si>
    <t>In room safe</t>
  </si>
  <si>
    <t>Send detail code indicating if room safe is of standard size or laptop compatible</t>
  </si>
  <si>
    <t>ROOM_FIREPLACE</t>
  </si>
  <si>
    <t>Fireplace</t>
  </si>
  <si>
    <t>Blackout drapes/curtains</t>
  </si>
  <si>
    <t>Individually Decorated</t>
  </si>
  <si>
    <t>Individually furnished</t>
  </si>
  <si>
    <t>Shared Accommodations</t>
  </si>
  <si>
    <t>Washer/dryer</t>
  </si>
  <si>
    <t>Send detail code indicating if wired internet in room for free or surcharge applies.
If Surcharge, then send the amount in the value attribute. Example Value: 24.99</t>
  </si>
  <si>
    <t>Internet In Rooms</t>
  </si>
  <si>
    <t>ROOM_SECOND_BATHROOM</t>
  </si>
  <si>
    <t>ROOM_BATHROBES</t>
  </si>
  <si>
    <t>ROOM_BIDET</t>
  </si>
  <si>
    <t>ROOM_DESIGNER_TOILETRIES</t>
  </si>
  <si>
    <t>ROOM_SLIPPERS</t>
  </si>
  <si>
    <t>Hydromassage or Rainfall showerhead</t>
  </si>
  <si>
    <t>ROOM_SPECIAL_SHOWERHEAD</t>
  </si>
  <si>
    <t>ROOM_DISHWARE</t>
  </si>
  <si>
    <t>ROOM_DISHWASHER</t>
  </si>
  <si>
    <t>ROOM_STOVETOP</t>
  </si>
  <si>
    <t>ROOM_TV_SIZE</t>
  </si>
  <si>
    <t>ROOM_DVD</t>
  </si>
  <si>
    <t>ROOM_FIRST_RUN_MOVIES</t>
  </si>
  <si>
    <t>ROOM_VIDEO_GAME</t>
  </si>
  <si>
    <t>ROOM_COMPUTER</t>
  </si>
  <si>
    <t>ROOM_DOCKING_STATION</t>
  </si>
  <si>
    <t>Send detail code indicating if cribs in room for free or surcharge applies.
If Surcharge, then send the amount in the value attribute. Example Value: 24.99</t>
  </si>
  <si>
    <t>Send detail code indicating if extra beds in room for free or surcharge applies.
If Surcharge, then send the amount in the value attribute. Example Value: 24.99</t>
  </si>
  <si>
    <t>ROOM_HYPO_BED_AVAIL</t>
  </si>
  <si>
    <t>ROOM_PREMIUM_MATTRESS</t>
  </si>
  <si>
    <t>ROOM_DAY_BED</t>
  </si>
  <si>
    <t>ROOM_DOWN_COMFORTER</t>
  </si>
  <si>
    <t>ROOM_PRIVATE_POOL</t>
  </si>
  <si>
    <t>PLUNGE_POOL</t>
  </si>
  <si>
    <t>ROOM_PRIVATE_SPA</t>
  </si>
  <si>
    <t>ROOM_EXT_ACCESS</t>
  </si>
  <si>
    <t>ROOM_CONNECTED_ROOMS</t>
  </si>
  <si>
    <t>ROOM_SOUNDPROOF</t>
  </si>
  <si>
    <t>ROOM_YARD</t>
  </si>
  <si>
    <t>ROOM_CHILDCARE</t>
  </si>
  <si>
    <t>ROOM_TURNDOWN</t>
  </si>
  <si>
    <t>ROOM_DINING</t>
  </si>
  <si>
    <t>ROOM_BLACKOUT_DRAPES</t>
  </si>
  <si>
    <t>ROOM_DECOR</t>
  </si>
  <si>
    <t>ROOM_FURNISHING</t>
  </si>
  <si>
    <t>ROOM_SHARED_ACCOMODATIONS</t>
  </si>
  <si>
    <t>ROOM_WASHER</t>
  </si>
  <si>
    <t>ROOM_FREE_CALLS</t>
  </si>
  <si>
    <t>Free Local and/or International Calls</t>
  </si>
  <si>
    <t>RESTRICTED_USAGE</t>
  </si>
  <si>
    <t>Indicate if local laws restrict air conditioning use to certain times of year.</t>
  </si>
  <si>
    <t>CLEANING_FEE</t>
  </si>
  <si>
    <t>Cleaning fee collected by the property at time of stay.</t>
  </si>
  <si>
    <t>AMT_VARIES_BASED_ON_UNIT_SIZE </t>
  </si>
  <si>
    <t>Send percentage or amount in Amount</t>
  </si>
  <si>
    <t>If fee is only offered on certain days of the year, submit startdate &amp; enddate</t>
  </si>
  <si>
    <t>CLUB_CARD_FEE</t>
  </si>
  <si>
    <t>Club card fee collected by the property at time of stay.</t>
  </si>
  <si>
    <t>CHILD_MAX_AGE</t>
  </si>
  <si>
    <t>GALA_DINNER_CHRISTMAS_EVE</t>
  </si>
  <si>
    <t>Chrismas Eve Gala fee collected by the property at time of stay.</t>
  </si>
  <si>
    <t>CHILD_MAX_AGE </t>
  </si>
  <si>
    <t>GALA_DINNER_NEW_YEARS_EVE</t>
  </si>
  <si>
    <t>New Year's Gala fee collected by the property at time of stay.</t>
  </si>
  <si>
    <t>LOCAL_CITY_TAX</t>
  </si>
  <si>
    <t>Local city tax collected by the property at time of stay.</t>
  </si>
  <si>
    <t>RESORT_FEE </t>
  </si>
  <si>
    <t>Resort fee collected by the property at time of stay.</t>
  </si>
  <si>
    <t>INCLUDES_BEACH </t>
  </si>
  <si>
    <t>SANITATION_FEE</t>
  </si>
  <si>
    <t>Sanitation fee collected by the property at time of stay.</t>
  </si>
  <si>
    <t>TOWELS_SHEETS_FEE</t>
  </si>
  <si>
    <t>Towels &amp; Sheets fee collected by the property at time of stay.</t>
  </si>
  <si>
    <t>TRANSFER_FEE</t>
  </si>
  <si>
    <t>Transfer fee collected by the property at time of stay.</t>
  </si>
  <si>
    <t>UTILITIES_FEE</t>
  </si>
  <si>
    <t>Utilities Fee collected by the property at time of stay.</t>
  </si>
  <si>
    <t>Gala Christmas Day</t>
  </si>
  <si>
    <t>Gala Valentine's Day</t>
  </si>
  <si>
    <t>Gala Dinner</t>
  </si>
  <si>
    <t>Tourism Fee</t>
  </si>
  <si>
    <t>Destination Fee</t>
  </si>
  <si>
    <t>Seasonal Heating Fee</t>
  </si>
  <si>
    <t>MINIMUM_CHECKIN_AGE</t>
  </si>
  <si>
    <t>Checkin/Checkout</t>
  </si>
  <si>
    <t>The minimum checkin age for the property. Example: 18</t>
  </si>
  <si>
    <t>FORMS_OF_DEPOSIT_ACCEPTED</t>
  </si>
  <si>
    <t>CHECKOUT_TIME</t>
  </si>
  <si>
    <t>The checkout time for the property,</t>
  </si>
  <si>
    <t>CANCELLATION_CUTOFF_TIME</t>
  </si>
  <si>
    <t>ACCEPTS_VISA</t>
  </si>
  <si>
    <t>Property accepts Visa Credit Cards</t>
  </si>
  <si>
    <t>ACCEPTS_MASTERCARD</t>
  </si>
  <si>
    <t>Property accepts MasterCard Credit Cards</t>
  </si>
  <si>
    <t>ACCEPTS_JCB_INTERNATIONAL</t>
  </si>
  <si>
    <t>Property accepts JCB International Credit Cards</t>
  </si>
  <si>
    <t>ACCEPTS_DISCOVER</t>
  </si>
  <si>
    <t>Property accepts Discover Credit Cards</t>
  </si>
  <si>
    <t>ACCEPTS_DINERS_CLUB</t>
  </si>
  <si>
    <t>Property accepts Diners Club Credit Cards</t>
  </si>
  <si>
    <t>ACCEPTS_CARTE_BLANCHE</t>
  </si>
  <si>
    <t>Property accepts Carte Blanche Credit Cards</t>
  </si>
  <si>
    <t>ACCEPTS_AMERICAN_EXPRESS</t>
  </si>
  <si>
    <t>Property accepts American Express Credit Cards</t>
  </si>
  <si>
    <t>The name on the card used for incidentals, must match the name on the card used for the reservation.</t>
  </si>
  <si>
    <t>FRONT_DESK</t>
  </si>
  <si>
    <t>Payment Information</t>
  </si>
  <si>
    <t>CC_NAME_MUST_MATCH</t>
  </si>
  <si>
    <t>Forms of deposit accepted</t>
  </si>
  <si>
    <t>Safety / Compliance</t>
  </si>
  <si>
    <t>PET_POLICY</t>
  </si>
  <si>
    <t>CATERS_TO</t>
  </si>
  <si>
    <t>CHILD_POLICY</t>
  </si>
  <si>
    <t>SMOKING_POLICY</t>
  </si>
  <si>
    <t>HOTEL_REGISTRY_NUMBER</t>
  </si>
  <si>
    <t>ALCOHOL_POLICY</t>
  </si>
  <si>
    <t>ELEVATOR</t>
  </si>
  <si>
    <t>NO_ELEVATOR_ONSITE</t>
  </si>
  <si>
    <t>Elevator</t>
  </si>
  <si>
    <t>Pet Policy</t>
  </si>
  <si>
    <t>Property Caters to</t>
  </si>
  <si>
    <t>Smoking Policy</t>
  </si>
  <si>
    <t>Alcohol Policy</t>
  </si>
  <si>
    <t>ACCOMODATIONS_TAX</t>
  </si>
  <si>
    <t>PERCENT_PER_STAY</t>
  </si>
  <si>
    <t>AMOUNT_PER_STAY</t>
  </si>
  <si>
    <t>AMOUNT_PER_NIGHT</t>
  </si>
  <si>
    <t>ACCOMODATIONS_TAX_CITY</t>
  </si>
  <si>
    <t>ACCOMODATIONS_TAX_COUNTY</t>
  </si>
  <si>
    <t>ACCOMODATIONS_TAX_DISTRICT</t>
  </si>
  <si>
    <t>ACCOMODATIONS_TAX_SPECIAL_PURPOSE_DISTRICT</t>
  </si>
  <si>
    <t>ACCOMODATIONS_TAX_STATE</t>
  </si>
  <si>
    <t>ADMISSION_AMUSEMENT_TAX_CITY</t>
  </si>
  <si>
    <t>ASSESSMENT_TAX</t>
  </si>
  <si>
    <t>BATHING_TAX</t>
  </si>
  <si>
    <t>BED_TAX</t>
  </si>
  <si>
    <t>BUSINESS_IMPROVEMENT_DISTRICT_TAX</t>
  </si>
  <si>
    <t>CAPITAL_IMPROVEMENT_FUND</t>
  </si>
  <si>
    <t>CITY_TAX</t>
  </si>
  <si>
    <t>CONSUMPTION_TAX</t>
  </si>
  <si>
    <t>CONSUMPTION_TAX_ON_SERVICE_FEE</t>
  </si>
  <si>
    <t>CONVENTION_CENTER_TAX</t>
  </si>
  <si>
    <t>COUNTY_TAX</t>
  </si>
  <si>
    <t>DEPARTMENT_TAX</t>
  </si>
  <si>
    <t>DEPARTMENT_TAXON_TAXE_DE_SEJOUR</t>
  </si>
  <si>
    <t>DISTRICT_TAX</t>
  </si>
  <si>
    <t>DMF</t>
  </si>
  <si>
    <t>DESTINATION MARKETING FEE</t>
  </si>
  <si>
    <t>ENERGY_TAX</t>
  </si>
  <si>
    <t>ENTERTAINMENT_TAX</t>
  </si>
  <si>
    <t>ENVIRONMENT_LEVY_TAX</t>
  </si>
  <si>
    <t>FACILITIES_TAX</t>
  </si>
  <si>
    <t>FEDERAL_TAX</t>
  </si>
  <si>
    <t>FEE_DISTRICT</t>
  </si>
  <si>
    <t>GART</t>
  </si>
  <si>
    <t>GUEST ACCOMODATION ROOM TAX</t>
  </si>
  <si>
    <t>GENERAL_SALES_AND_USE_TAX_CITY</t>
  </si>
  <si>
    <t>GENERAL_SALES_AND_USE_TAX_COUNTY</t>
  </si>
  <si>
    <t>GENERAL_SALES_AND_USE_TAX_DISTRICT</t>
  </si>
  <si>
    <t>GENERAL_SALES_AND_USE_TAX_LOCAL_IMPROVEMENT_DISTRICT</t>
  </si>
  <si>
    <t>GENERAL_SALES_AND_USE_TAX_STATE</t>
  </si>
  <si>
    <t>GST</t>
  </si>
  <si>
    <t>GOODS AND SERVICES TAX</t>
  </si>
  <si>
    <t>GST_ON_ACCOMODATION</t>
  </si>
  <si>
    <t>GST_ON_DMF</t>
  </si>
  <si>
    <t>GST_ON_LODGING_TAX</t>
  </si>
  <si>
    <t>GST_ON_SERVICE_FEE</t>
  </si>
  <si>
    <t>GST_ON_TOURISM_TAX</t>
  </si>
  <si>
    <t>HOTEL_DAILY_FEE_CITY</t>
  </si>
  <si>
    <t>HOTEL_DAILY_FEE_COUNTY</t>
  </si>
  <si>
    <t>HOTEL_DAILY_FEE_DISTRICT</t>
  </si>
  <si>
    <t>HOTEL_TAX</t>
  </si>
  <si>
    <t>HOTEL_TAX_ON_SERVICE_FEE</t>
  </si>
  <si>
    <t>HOTEL_UNIT_FEE_CITY</t>
  </si>
  <si>
    <t>HST</t>
  </si>
  <si>
    <t>HARMONIZED SALES TAX</t>
  </si>
  <si>
    <t>HST_ON_DISTRICT_TAX</t>
  </si>
  <si>
    <t>HST_ON_DMF</t>
  </si>
  <si>
    <t>HST_ON_MUNICIPAL_TAX</t>
  </si>
  <si>
    <t>HST_ON_TOURISM_TAX</t>
  </si>
  <si>
    <t>IMPOSTA_DI_SOGGIORNO</t>
  </si>
  <si>
    <t>ISH</t>
  </si>
  <si>
    <t>IMPUESTO_SOBRE_HOSPEDAJE</t>
  </si>
  <si>
    <t>ISS</t>
  </si>
  <si>
    <t>IMPOSTO_SOBRE_SERVICOS</t>
  </si>
  <si>
    <t>ISS_ON_SERVICE_FEE</t>
  </si>
  <si>
    <t>IVA</t>
  </si>
  <si>
    <t>IMPUESTO_AL_VALOR_AGREGADO</t>
  </si>
  <si>
    <t>IVU_TAX_PUERTO_RICO</t>
  </si>
  <si>
    <t>SALES TAX</t>
  </si>
  <si>
    <t>KURTAXE</t>
  </si>
  <si>
    <t>LODGING_TAX</t>
  </si>
  <si>
    <t>LODGING_TAX_CITY</t>
  </si>
  <si>
    <t>LODGING_TAX_COUNTRY</t>
  </si>
  <si>
    <t>LUXURY_TAX</t>
  </si>
  <si>
    <t>MARKETING_FEE</t>
  </si>
  <si>
    <t>MUNICIPAL_TAX</t>
  </si>
  <si>
    <t>MUNICIPAL_TAX_ON_DMF</t>
  </si>
  <si>
    <t>MUNICIPAL_TAX_ON_TOURISM_TAX</t>
  </si>
  <si>
    <t>OCCUPANCY_TAX</t>
  </si>
  <si>
    <t>OCCUPANCY_TAX_CITY</t>
  </si>
  <si>
    <t>OTHER_TAX</t>
  </si>
  <si>
    <t>OTHER_TAX_ON_SERVICE_FEE</t>
  </si>
  <si>
    <t>PARISH_TAX</t>
  </si>
  <si>
    <t>PRIVILEDGE_TAX</t>
  </si>
  <si>
    <t>PROVINCE_TAX</t>
  </si>
  <si>
    <t>PST</t>
  </si>
  <si>
    <t>PROVINCE_SALES_TAX</t>
  </si>
  <si>
    <t>PST_ON_DMF</t>
  </si>
  <si>
    <t>PST_ON_TOURISM_TAX</t>
  </si>
  <si>
    <t>PUBLIC_FACILITIES_TAX</t>
  </si>
  <si>
    <t>PUBLIC_IMPROVEMENT_TAX</t>
  </si>
  <si>
    <t>QST</t>
  </si>
  <si>
    <t>QUEBEC SALES TAX</t>
  </si>
  <si>
    <t>QST_ON_LODGING_TAX</t>
  </si>
  <si>
    <t>ROOM_TAX</t>
  </si>
  <si>
    <t>RST</t>
  </si>
  <si>
    <t>RETAIL SALES TAX</t>
  </si>
  <si>
    <t>SALES_TAX</t>
  </si>
  <si>
    <t>SALES_TAX_ON_SERVICE_FEE</t>
  </si>
  <si>
    <t>SERVICE_FEE</t>
  </si>
  <si>
    <t>SPECIAL_TAX</t>
  </si>
  <si>
    <t>CAPITAL IMPROVEMENT</t>
  </si>
  <si>
    <t>STATE_TAX</t>
  </si>
  <si>
    <t>SUPPLEMENT_TAX</t>
  </si>
  <si>
    <t>SURCHARGE_DISTRICT</t>
  </si>
  <si>
    <t>TAXE_DE_SEJOUR</t>
  </si>
  <si>
    <t>TOERISTENBELASTING</t>
  </si>
  <si>
    <t>TOURISM_ASSESSMENT_TAX</t>
  </si>
  <si>
    <t>TOURISM_BUSINESS IMPROVEMENT_DISTRICT_TAX</t>
  </si>
  <si>
    <t>TOURISM_DIRHAM</t>
  </si>
  <si>
    <t>TOURISM_IMPROVEMENT_DISTRICT_TAX</t>
  </si>
  <si>
    <t>TOURISM_MARKETING_DISTRICT_TAX</t>
  </si>
  <si>
    <t>TOURISM_TAX</t>
  </si>
  <si>
    <t>TOURISM_TAX_ON_DMF</t>
  </si>
  <si>
    <t>TPA</t>
  </si>
  <si>
    <t>TOURISM PROMOTION AREA</t>
  </si>
  <si>
    <t>TRANPORTATION_DISTRICT_TAX</t>
  </si>
  <si>
    <t>TRANSIENT_TAX</t>
  </si>
  <si>
    <t>TRANSIT_IMPROVEMENT_TAX</t>
  </si>
  <si>
    <t>TRANSPORTATION_AUTHORITY_TAX</t>
  </si>
  <si>
    <t>VAT</t>
  </si>
  <si>
    <t>VALUE ADDED TAX</t>
  </si>
  <si>
    <t>VAT_ON_CITY_TAX</t>
  </si>
  <si>
    <t>VAT_ON_SERVICE_FEE</t>
  </si>
  <si>
    <t>VAT_ON_TOURISM_TAX</t>
  </si>
  <si>
    <t>Detail_Codes_Permitted</t>
  </si>
  <si>
    <t>Value</t>
  </si>
  <si>
    <t>MULTILINGUAL_STAFF</t>
  </si>
  <si>
    <t>FIREPLACE_IN_LOBBY</t>
  </si>
  <si>
    <t>TV_IN_LOBBY</t>
  </si>
  <si>
    <t>TOTAL_ROOMS</t>
  </si>
  <si>
    <t>Number of Rooms</t>
  </si>
  <si>
    <t>Submit the number of rooms offered at the property as the value</t>
  </si>
  <si>
    <t>Scope</t>
  </si>
  <si>
    <t>Duration</t>
  </si>
  <si>
    <t>Start Date</t>
  </si>
  <si>
    <t>End Date</t>
  </si>
  <si>
    <t>PERCENTAGE</t>
  </si>
  <si>
    <t>AMOUNT_PER_PERSON</t>
  </si>
  <si>
    <t>AMOUNT_PER_ACCOMODATION</t>
  </si>
  <si>
    <t>PER_NIGHT</t>
  </si>
  <si>
    <t>PER_WEEK</t>
  </si>
  <si>
    <t>AMOUNT_PER_PERSON_CHILD</t>
  </si>
  <si>
    <t>PER_STAY</t>
  </si>
  <si>
    <t>GALA_DINNER</t>
  </si>
  <si>
    <t>TOURISM_FEE</t>
  </si>
  <si>
    <t>DESTINATION_FEE</t>
  </si>
  <si>
    <t>SEASONAL_HEATING_FEE</t>
  </si>
  <si>
    <t>Hours available for breakfast</t>
  </si>
  <si>
    <t>BREAKFAST_HOURS_START_TIME</t>
  </si>
  <si>
    <t>BREAKFAST_HOURS_END_TIME</t>
  </si>
  <si>
    <t>AROMATHERAPY</t>
  </si>
  <si>
    <t>AYURVEDIC</t>
  </si>
  <si>
    <t>BODY_SCRUBS</t>
  </si>
  <si>
    <t>BODY_TREATMENTS</t>
  </si>
  <si>
    <t>BODY_WRAPS</t>
  </si>
  <si>
    <t>FACIAL_TREATMENTS</t>
  </si>
  <si>
    <t>NUMBER_OF_SPA_ROOMS</t>
  </si>
  <si>
    <t>COUPLES_SPA_ROOMS</t>
  </si>
  <si>
    <t>OUTDOOR_TREATMENT_AREA</t>
  </si>
  <si>
    <t>THALASSOTHERAPY</t>
  </si>
  <si>
    <t>TURKISH_BATH</t>
  </si>
  <si>
    <t>DETOXIFICATION_WRAP</t>
  </si>
  <si>
    <t>REFLEXOLOGY</t>
  </si>
  <si>
    <t>ADVANCED_BOOKING</t>
  </si>
  <si>
    <t>OPEN_DAILY</t>
  </si>
  <si>
    <t>OPEN_SELECT_DAYS</t>
  </si>
  <si>
    <t>SAUNA_IN_SPA</t>
  </si>
  <si>
    <t>MUD_BATH_IN_SPA</t>
  </si>
  <si>
    <t>STEAM_ROOM_IN_SPA</t>
  </si>
  <si>
    <t>MIN_AGE_ALLOWED_IN_SPA</t>
  </si>
  <si>
    <t>MIN_AGE_ALLOWED_IN_SPA_WITH_ADULT</t>
  </si>
  <si>
    <t xml:space="preserve">detailCodes </t>
  </si>
  <si>
    <t>WEEKDAYS_ONLY</t>
  </si>
  <si>
    <t>WEEKENDS_ONLY</t>
  </si>
  <si>
    <t>BUSINESS_HOURS_ONLY</t>
  </si>
  <si>
    <t>GOLF_COURSE</t>
  </si>
  <si>
    <t>MEETING_FACILITIES</t>
  </si>
  <si>
    <t>SAUNA</t>
  </si>
  <si>
    <t>SPA_TUB</t>
  </si>
  <si>
    <t>SWIMMING_POOL</t>
  </si>
  <si>
    <t>TENNIS_COURTS</t>
  </si>
  <si>
    <t>WATER_PARK</t>
  </si>
  <si>
    <t>Temporary Closure</t>
  </si>
  <si>
    <t xml:space="preserve">Send detail code indicating if wifi is free or surcharge applies.  A value is not required for FREE and SURCHARGE detail codes.
</t>
  </si>
  <si>
    <t>Send time as HH:MI AM/PM.  Example: 10:30 AM</t>
  </si>
  <si>
    <t>Full Service Spa</t>
  </si>
  <si>
    <t>FREE</t>
  </si>
  <si>
    <t>Send detail code indicating if wiFI internet in room for free or surcharge applies.
If Surcharge, then send the amount in the value attribute. Example Value: 24.99</t>
  </si>
  <si>
    <t>Send detail code indicating minibar type for all rooms at property.  If no detailCode sent, default is no free items</t>
  </si>
  <si>
    <t>Required: Send size (in inch or cm) as value</t>
  </si>
  <si>
    <t>PATIO</t>
  </si>
  <si>
    <t>If the private pool is a plunge pool, then send detailCode</t>
  </si>
  <si>
    <t>Send detail code to specify frequency of housekeeping services.  If fee is collected for housekeeping services, then send as the value.</t>
  </si>
  <si>
    <t>LIMITED</t>
  </si>
  <si>
    <t>ROOM_MASSAGE</t>
  </si>
  <si>
    <t>SHOWER_AND_BATHTUB_COMBO</t>
  </si>
  <si>
    <t>NO_FREE_ITEMS</t>
  </si>
  <si>
    <t>Primary Image</t>
  </si>
  <si>
    <t>Internal Use Only</t>
  </si>
  <si>
    <t>Category Code</t>
  </si>
  <si>
    <t xml:space="preserve">Featured Image </t>
  </si>
  <si>
    <t xml:space="preserve">Lobby </t>
  </si>
  <si>
    <t>Interior Entrance</t>
  </si>
  <si>
    <t>Lobby</t>
  </si>
  <si>
    <t xml:space="preserve">Reception  </t>
  </si>
  <si>
    <t>Lobby Sitting Area</t>
  </si>
  <si>
    <t>Concierge Desk</t>
  </si>
  <si>
    <t>Check_in_Check_out Kiosk</t>
  </si>
  <si>
    <t>Lobby Lounge</t>
  </si>
  <si>
    <t xml:space="preserve">Guestroom </t>
  </si>
  <si>
    <t>Guestroom</t>
  </si>
  <si>
    <t>Childrens Theme Room</t>
  </si>
  <si>
    <t>In_Room Dining</t>
  </si>
  <si>
    <t>In_Room Kitchen</t>
  </si>
  <si>
    <t>In_Room Kitchenette</t>
  </si>
  <si>
    <t xml:space="preserve">Living Area  </t>
  </si>
  <si>
    <t>Living Room</t>
  </si>
  <si>
    <t>Terrace_Patio</t>
  </si>
  <si>
    <t xml:space="preserve">Balcony  </t>
  </si>
  <si>
    <t>In_Room Amenity</t>
  </si>
  <si>
    <t>Mini_Refrigerator</t>
  </si>
  <si>
    <t>In_Room Safe</t>
  </si>
  <si>
    <t>Guestroom View</t>
  </si>
  <si>
    <t>In_Room Coffee</t>
  </si>
  <si>
    <t>In_Room Business Center</t>
  </si>
  <si>
    <t>Jetted Tub</t>
  </si>
  <si>
    <t>Deep Soaking Bathtub</t>
  </si>
  <si>
    <t>Bathroom Sink</t>
  </si>
  <si>
    <t>Bathroom Shower</t>
  </si>
  <si>
    <t>Bathroom Amenities</t>
  </si>
  <si>
    <t xml:space="preserve">Pool </t>
  </si>
  <si>
    <t>Childrens Pool</t>
  </si>
  <si>
    <t>Natural Pool</t>
  </si>
  <si>
    <t>Infinity Pool</t>
  </si>
  <si>
    <t>Water Park</t>
  </si>
  <si>
    <t>Aqua Center</t>
  </si>
  <si>
    <t>Waterslide </t>
  </si>
  <si>
    <t xml:space="preserve">Outdoor Spa Tub </t>
  </si>
  <si>
    <t>Indoor Spa Tub</t>
  </si>
  <si>
    <t>Indoor_Outdoor Pool</t>
  </si>
  <si>
    <t>Pool Waterfall</t>
  </si>
  <si>
    <t>Rooftop Pool</t>
  </si>
  <si>
    <t xml:space="preserve">Fitness </t>
  </si>
  <si>
    <t>Fitness Facility</t>
  </si>
  <si>
    <t>Gym</t>
  </si>
  <si>
    <t>Aerobics Facility</t>
  </si>
  <si>
    <t>Fitness Studio</t>
  </si>
  <si>
    <t>Exercise_Lap Pool</t>
  </si>
  <si>
    <t xml:space="preserve">Yoga </t>
  </si>
  <si>
    <t>Pilates</t>
  </si>
  <si>
    <t xml:space="preserve">Spa </t>
  </si>
  <si>
    <t>Nail Salon</t>
  </si>
  <si>
    <t>Vichy Shower</t>
  </si>
  <si>
    <t>Sauna</t>
  </si>
  <si>
    <t>Steam Room</t>
  </si>
  <si>
    <t>Turkish Bath</t>
  </si>
  <si>
    <t>Spa Reception</t>
  </si>
  <si>
    <t>Treatment Room</t>
  </si>
  <si>
    <t>Massage</t>
  </si>
  <si>
    <t>Spa Treatment</t>
  </si>
  <si>
    <t>Facial</t>
  </si>
  <si>
    <t xml:space="preserve">Sports Facility </t>
  </si>
  <si>
    <t>Sports Facility</t>
  </si>
  <si>
    <t xml:space="preserve">Boating </t>
  </si>
  <si>
    <t xml:space="preserve">Bicycling </t>
  </si>
  <si>
    <t>Tennis Court</t>
  </si>
  <si>
    <t>Basketball Court</t>
  </si>
  <si>
    <t>Sport Court</t>
  </si>
  <si>
    <t>Fishing</t>
  </si>
  <si>
    <t>Hunting</t>
  </si>
  <si>
    <t>Archery</t>
  </si>
  <si>
    <t>Hiking</t>
  </si>
  <si>
    <t>Outdoor Rock Climbing</t>
  </si>
  <si>
    <t>Golf</t>
  </si>
  <si>
    <t xml:space="preserve">Mini_Golf </t>
  </si>
  <si>
    <t>Golf Cart</t>
  </si>
  <si>
    <t>Indoor Golf Driving Range</t>
  </si>
  <si>
    <t>Pro Shop</t>
  </si>
  <si>
    <t>Snow and Ski Sports</t>
  </si>
  <si>
    <t>Ski Hill</t>
  </si>
  <si>
    <t>Skiing</t>
  </si>
  <si>
    <t>Snowboarding</t>
  </si>
  <si>
    <t>Equipment Storage</t>
  </si>
  <si>
    <t xml:space="preserve">Property Amenity </t>
  </si>
  <si>
    <t>Property Amenity</t>
  </si>
  <si>
    <t>Theater Show</t>
  </si>
  <si>
    <t>Games Room</t>
  </si>
  <si>
    <t>Arcade</t>
  </si>
  <si>
    <t>Karaoke Room</t>
  </si>
  <si>
    <t>Billiards</t>
  </si>
  <si>
    <t>Gift Shop</t>
  </si>
  <si>
    <t>Laundry Room</t>
  </si>
  <si>
    <t>Vending Machine</t>
  </si>
  <si>
    <t>RV or Truck Parking</t>
  </si>
  <si>
    <t>ATM_Banking On site</t>
  </si>
  <si>
    <t>Pet_Friendly</t>
  </si>
  <si>
    <t>Miscellaneous</t>
  </si>
  <si>
    <t>Childrens Area</t>
  </si>
  <si>
    <t>Day Care</t>
  </si>
  <si>
    <t>Birthday Party Area</t>
  </si>
  <si>
    <t>Childrens Activities</t>
  </si>
  <si>
    <t>Property Dining</t>
  </si>
  <si>
    <t xml:space="preserve">Dining   </t>
  </si>
  <si>
    <t>Breakfast Area</t>
  </si>
  <si>
    <t>Coffee Service</t>
  </si>
  <si>
    <t>Buffet</t>
  </si>
  <si>
    <t>Delicatessen</t>
  </si>
  <si>
    <t>Cafe</t>
  </si>
  <si>
    <t>Coffee Shop</t>
  </si>
  <si>
    <t>Snack Bar</t>
  </si>
  <si>
    <t>Food Court</t>
  </si>
  <si>
    <t>Couples  Dining</t>
  </si>
  <si>
    <t>Family Dining</t>
  </si>
  <si>
    <t>Food and Drink</t>
  </si>
  <si>
    <t xml:space="preserve">Bar   </t>
  </si>
  <si>
    <t>property Bar</t>
  </si>
  <si>
    <t>Property Lounge</t>
  </si>
  <si>
    <t>Sports Bar</t>
  </si>
  <si>
    <t xml:space="preserve">Property Interior   </t>
  </si>
  <si>
    <t>Property Interior</t>
  </si>
  <si>
    <t>Ballroom</t>
  </si>
  <si>
    <t>Banquet Hall</t>
  </si>
  <si>
    <t>Reception Hall</t>
  </si>
  <si>
    <t>Chapel</t>
  </si>
  <si>
    <t xml:space="preserve">Indoor Wedding </t>
  </si>
  <si>
    <t>Hallway </t>
  </si>
  <si>
    <t>Staircase</t>
  </si>
  <si>
    <t>Meeting Facility</t>
  </si>
  <si>
    <t>Interior Detail</t>
  </si>
  <si>
    <t>Executive Lounge</t>
  </si>
  <si>
    <t>Property Exterior</t>
  </si>
  <si>
    <t>Property Grounds</t>
  </si>
  <si>
    <t xml:space="preserve">Property Front  </t>
  </si>
  <si>
    <t>Property Entrance</t>
  </si>
  <si>
    <t xml:space="preserve">Beach </t>
  </si>
  <si>
    <t>Courtyard</t>
  </si>
  <si>
    <t xml:space="preserve">Outdoor Dining </t>
  </si>
  <si>
    <t>Porch</t>
  </si>
  <si>
    <t>Gazebo</t>
  </si>
  <si>
    <t xml:space="preserve">Outdoor Wedding Area </t>
  </si>
  <si>
    <t xml:space="preserve">Outdoor Banquet Area </t>
  </si>
  <si>
    <t>Sundeck</t>
  </si>
  <si>
    <t>Marina</t>
  </si>
  <si>
    <t>Fountain</t>
  </si>
  <si>
    <t>BBQ_Picnic Area</t>
  </si>
  <si>
    <t xml:space="preserve">Lake </t>
  </si>
  <si>
    <t>Dock </t>
  </si>
  <si>
    <t>Parking </t>
  </si>
  <si>
    <t>City Shuttle</t>
  </si>
  <si>
    <t>Exterior detail</t>
  </si>
  <si>
    <t xml:space="preserve">Exterior </t>
  </si>
  <si>
    <t>Property View</t>
  </si>
  <si>
    <t>Beach_Ocean View</t>
  </si>
  <si>
    <t>Aerial View</t>
  </si>
  <si>
    <t>View from Property</t>
  </si>
  <si>
    <t>Lake View</t>
  </si>
  <si>
    <t>Mountain View</t>
  </si>
  <si>
    <t>Balcony View</t>
  </si>
  <si>
    <t>Street View</t>
  </si>
  <si>
    <t>City View</t>
  </si>
  <si>
    <t>Garden View</t>
  </si>
  <si>
    <t>Courtyard View</t>
  </si>
  <si>
    <t>DetailCode</t>
  </si>
  <si>
    <t>PILLOW_MENU</t>
  </si>
  <si>
    <t>Gala New Years Day</t>
  </si>
  <si>
    <t>Mandatory Fees</t>
  </si>
  <si>
    <t>map pct and amt to separate attribute codes</t>
  </si>
  <si>
    <t>Feedback (internal use only)</t>
  </si>
  <si>
    <t>Send amount in Amount.</t>
  </si>
  <si>
    <t>Send amount in Amount.
If fee is only offered on certain days of the year, submit startdate &amp; enddate</t>
  </si>
  <si>
    <t>GALA_DINNER_CHRISTMAS_DAY</t>
  </si>
  <si>
    <t>GALA_DINNER_VALENTINES_DAY</t>
  </si>
  <si>
    <t>GALA_DINNER_NEW_YEARS_DAY</t>
  </si>
  <si>
    <t>Send cancellation cutoff time as the value, format as hhmi AM/PM. Example: 11:59 PM
The property's timezone will be used for the cutoff time</t>
  </si>
  <si>
    <t xml:space="preserve">Indiciate if front Desk Open Daily, weekdays, or weekends </t>
  </si>
  <si>
    <t>CREDIT_CARDS_ONLY</t>
  </si>
  <si>
    <t>Hotel Registry Number (for properties located in Greece, Spain, or Taiwan)</t>
  </si>
  <si>
    <t>Access to property requires specific means of transportation</t>
  </si>
  <si>
    <t>Enter Registry number as value.</t>
  </si>
  <si>
    <t>All-Room Amenities</t>
  </si>
  <si>
    <t>Property-level Amenities</t>
  </si>
  <si>
    <t>Policies</t>
  </si>
  <si>
    <t>Property Taxes (Collected by Merchant of Record)</t>
  </si>
  <si>
    <t>Send number of rooms as amount if  COUPLES_SPA_ROOMS detailCode is sent</t>
  </si>
  <si>
    <t>SPA_TUB_IN_SPA</t>
  </si>
  <si>
    <t>Paragraph Text</t>
  </si>
  <si>
    <t>Image Categories</t>
  </si>
  <si>
    <t>Room Service Dining</t>
  </si>
  <si>
    <t>Rock Climbing Wall Indoor</t>
  </si>
  <si>
    <t>Ropes Course</t>
  </si>
  <si>
    <t>Childrens Play Area Indoor</t>
  </si>
  <si>
    <t>Childrens Play Area Outdoor</t>
  </si>
  <si>
    <t>Property Front Evening_Night</t>
  </si>
  <si>
    <t>Property API Code List</t>
  </si>
  <si>
    <t>Contents</t>
  </si>
  <si>
    <t>Worksheet Name</t>
  </si>
  <si>
    <t>PROPERTY_AMENITIES</t>
  </si>
  <si>
    <t>ALL_ROOM_AMENITIES</t>
  </si>
  <si>
    <t>MANDATORY_FEES</t>
  </si>
  <si>
    <t>POLICIES</t>
  </si>
  <si>
    <t>PARAGRAPH_TEXT</t>
  </si>
  <si>
    <t>TAX</t>
  </si>
  <si>
    <t>ATTRIBUTES</t>
  </si>
  <si>
    <t>IMAGE_CATEGORIES</t>
  </si>
  <si>
    <t>Property-level attributes, such as if property has a pool, restaurant</t>
  </si>
  <si>
    <t>Attributes available for ALL rooms at the property.  Attributes associated for a specific room type or rate plan should be sent via the Product API.</t>
  </si>
  <si>
    <t>Fees collected at the property, such as Resort Fee or Local/City Tax.</t>
  </si>
  <si>
    <t>Property Policies, such as Pet Policy and Children</t>
  </si>
  <si>
    <t>Freeform text supported</t>
  </si>
  <si>
    <t>Taxes included, such as VAT</t>
  </si>
  <si>
    <t>Misc. Attributes that do not belong in any of the other sections, such as # of rooms at the property.</t>
  </si>
  <si>
    <t>Supported categories for images, such as Lobby image, Restaurant Image, Pool Image.</t>
  </si>
  <si>
    <t>SPECIAL_CHECKIN_INSTRUCTIONS</t>
  </si>
  <si>
    <t>Freeform text describing special checkin instructions.  Subject to review and modification by Expedia content team.</t>
  </si>
  <si>
    <t>**** NOT IMPLEMENTED IN PROPERTY API v1 ****</t>
  </si>
  <si>
    <t>AMT_VARIES_BASED_ON_LENGTH_OF_STAY</t>
  </si>
  <si>
    <t>DRAFT Spec: Renovations and Closures</t>
  </si>
  <si>
    <t>Holiday</t>
  </si>
  <si>
    <t>HOLIDAY_AFFECTED_AREA</t>
  </si>
  <si>
    <t>BAR_LOUNGE</t>
  </si>
  <si>
    <t>DINING_VENUE</t>
  </si>
  <si>
    <t>FITNESS_FACILITY</t>
  </si>
  <si>
    <t>Internal Section</t>
  </si>
  <si>
    <t>Internal Code</t>
  </si>
  <si>
    <t>HOLIDAY_CLOSURE</t>
  </si>
  <si>
    <t>CHINESE_NEW_YEAR</t>
  </si>
  <si>
    <t>CHRISTMAS_DAY</t>
  </si>
  <si>
    <t>CHRISTMAS_EVE</t>
  </si>
  <si>
    <t>NEW_YEARS_DAY</t>
  </si>
  <si>
    <t>NEW_YEARS_EVE</t>
  </si>
  <si>
    <t>RAMADAN</t>
  </si>
  <si>
    <t>VALENTINES_DAY</t>
  </si>
  <si>
    <t>Holiday closure under way/upcoming</t>
  </si>
  <si>
    <t>HOLIDAY_CLOSURE_DATE</t>
  </si>
  <si>
    <t>Renovations</t>
  </si>
  <si>
    <t>RECENT_RENOVATION</t>
  </si>
  <si>
    <t>PROPERTY</t>
  </si>
  <si>
    <t>ROOMS</t>
  </si>
  <si>
    <t>MONTH</t>
  </si>
  <si>
    <t>YEAR</t>
  </si>
  <si>
    <t>Entire property recently renovated</t>
  </si>
  <si>
    <t>All guestrooms recently renovated</t>
  </si>
  <si>
    <t>RenoRecent-Month</t>
  </si>
  <si>
    <t>RenoRecent-Year</t>
  </si>
  <si>
    <t>RENOVATION_ONE_AFFECTED_AREA</t>
  </si>
  <si>
    <t>MultiDining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</si>
  <si>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</si>
  <si>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</si>
  <si>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</si>
  <si>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</si>
  <si>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</si>
  <si>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</si>
  <si>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</si>
  <si>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</si>
  <si>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</si>
  <si>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Meeting</t>
  </si>
  <si>
    <t>ParkingArea</t>
  </si>
  <si>
    <t>SelectRooms</t>
  </si>
  <si>
    <t>Spa</t>
  </si>
  <si>
    <t>SpaTub</t>
  </si>
  <si>
    <t>SwimmingPool</t>
  </si>
  <si>
    <t>TennisCourts</t>
  </si>
  <si>
    <t>Water park</t>
  </si>
  <si>
    <t>1MultiPools</t>
  </si>
  <si>
    <t>Bar_Lounge</t>
  </si>
  <si>
    <t>RENOVATION_ONE_ALTERNATE_AREAS</t>
  </si>
  <si>
    <t>RenoOne-AlternateBizFacilities</t>
  </si>
  <si>
    <t>RenoOne-AlternateHealthClub</t>
  </si>
  <si>
    <t>RenoOne-AlternateIndoorPool</t>
  </si>
  <si>
    <t>RenoOne-AlternateOutdoorPool</t>
  </si>
  <si>
    <t>RenoOne-AlternateRecFacilities</t>
  </si>
  <si>
    <t>RenoOne-AltFacilities-Offsite</t>
  </si>
  <si>
    <t>BUSINESS_FACILITIES</t>
  </si>
  <si>
    <t>INDOOR_POOL</t>
  </si>
  <si>
    <t>OUTDOOR_POOL</t>
  </si>
  <si>
    <t>RECREATION_FACILITIES</t>
  </si>
  <si>
    <t>FACILITIES_OFFSITE</t>
  </si>
  <si>
    <t>RENOVATION_ONE_DATE</t>
  </si>
  <si>
    <t>RenoOne-EndDay</t>
  </si>
  <si>
    <t>RenoOne-EndMonth</t>
  </si>
  <si>
    <t>RenoOne-EndYear</t>
  </si>
  <si>
    <t>RenoOne-NoDates</t>
  </si>
  <si>
    <t>RenoOne-StartDay</t>
  </si>
  <si>
    <t>RenoOne-StartMonth</t>
  </si>
  <si>
    <t>RenoOne-StartYear</t>
  </si>
  <si>
    <t>RenoOne-UnderWay</t>
  </si>
  <si>
    <t>END_DAY</t>
  </si>
  <si>
    <t>END_MONTH</t>
  </si>
  <si>
    <t>END_YEAR</t>
  </si>
  <si>
    <t>NO_DATES</t>
  </si>
  <si>
    <t>START_DAY</t>
  </si>
  <si>
    <t>START_MONTH</t>
  </si>
  <si>
    <t>START_YEAR</t>
  </si>
  <si>
    <t>UNDERWAY</t>
  </si>
  <si>
    <t>Renovation under way/upcoming</t>
  </si>
  <si>
    <t>RenoAssurance-BizHrsOnly</t>
  </si>
  <si>
    <t>RenoAssurance-WeekdaysOnly</t>
  </si>
  <si>
    <t>RenoAssurance-WeekendsOnly</t>
  </si>
  <si>
    <t>During business hours only</t>
  </si>
  <si>
    <t>Weekdays only</t>
  </si>
  <si>
    <t>Weekends only</t>
  </si>
  <si>
    <t>RENOVATION_TWO_DATE</t>
  </si>
  <si>
    <t>RENOVATION_TWO_AFFECTED_AREA</t>
  </si>
  <si>
    <t>RENOVATION_TWO_ALTERNATE_AREAS</t>
  </si>
  <si>
    <t>Seasonal Closures</t>
  </si>
  <si>
    <t>SEASONAL_AFFECTED_AREA</t>
  </si>
  <si>
    <t>SEASONAL_CLOSURE_DATE</t>
  </si>
  <si>
    <t>TEMP_CLOSURE_AFFECTED_AREA</t>
  </si>
  <si>
    <t>TEMP_CLOSURE_DATE</t>
  </si>
  <si>
    <t>Beach</t>
  </si>
  <si>
    <t>ChildClub</t>
  </si>
  <si>
    <t>MultiPools</t>
  </si>
  <si>
    <t>ClosureSeasonal_Property</t>
  </si>
  <si>
    <t>EndDay</t>
  </si>
  <si>
    <t>EndMonth</t>
  </si>
  <si>
    <t>Season</t>
  </si>
  <si>
    <t>StartDay</t>
  </si>
  <si>
    <t>StartMonth</t>
  </si>
  <si>
    <t>NoSeq_Month1</t>
  </si>
  <si>
    <t>NoSeq_Month2</t>
  </si>
  <si>
    <t>NoSeq_Month3</t>
  </si>
  <si>
    <t>NoSeq_Month4</t>
  </si>
  <si>
    <t>NoSeq_Month5</t>
  </si>
  <si>
    <t>NoSeq_Month6</t>
  </si>
  <si>
    <t>Seasonal_Closure</t>
  </si>
  <si>
    <t>Closure_Property</t>
  </si>
  <si>
    <t>EndYear</t>
  </si>
  <si>
    <t>NoDates</t>
  </si>
  <si>
    <t>StartYear</t>
  </si>
  <si>
    <t>Temp_Closure</t>
  </si>
  <si>
    <t>Internal Name</t>
  </si>
  <si>
    <t>Entire Property</t>
  </si>
  <si>
    <t>LCM Section ID</t>
  </si>
  <si>
    <t>LCM Section Name</t>
  </si>
  <si>
    <t>LCM Attribute ID</t>
  </si>
  <si>
    <t>LCM attribute Name</t>
  </si>
  <si>
    <t>Wireless Internet access-free</t>
  </si>
  <si>
    <t>Wireless Internet access-surch</t>
  </si>
  <si>
    <t>Property amenities</t>
  </si>
  <si>
    <t>Wired high-speed Internet-free</t>
  </si>
  <si>
    <t>Wired high-speed Internet-surch</t>
  </si>
  <si>
    <t>Babysitting or childcare (free)</t>
  </si>
  <si>
    <t>Babysitting or childcare (surc)</t>
  </si>
  <si>
    <t>Children's club (free)</t>
  </si>
  <si>
    <t>Children's club (surcharge)</t>
  </si>
  <si>
    <t>Recreation-Playground on site</t>
  </si>
  <si>
    <t>Supervised childcare/active-free</t>
  </si>
  <si>
    <t>Supervised childcare/active-surc</t>
  </si>
  <si>
    <t>GENERIC</t>
  </si>
  <si>
    <t>Babysitting or childcare</t>
  </si>
  <si>
    <t>Supervised childcare/activities</t>
  </si>
  <si>
    <t>Accessibility Options</t>
  </si>
  <si>
    <t>Accessible bathroom</t>
  </si>
  <si>
    <t>Accessibility equipment for deaf</t>
  </si>
  <si>
    <t>In-room accessibility</t>
  </si>
  <si>
    <t>Accessible parking</t>
  </si>
  <si>
    <t>Accessible path of travel</t>
  </si>
  <si>
    <t>Policy</t>
  </si>
  <si>
    <t>No elevators</t>
  </si>
  <si>
    <t>24-hour business center</t>
  </si>
  <si>
    <t>Business center</t>
  </si>
  <si>
    <t>One meeting room</t>
  </si>
  <si>
    <t>Meeting rooms</t>
  </si>
  <si>
    <t>SINGULAR</t>
  </si>
  <si>
    <t>Newspapers in lobby (surcharge)</t>
  </si>
  <si>
    <t>Free newspapers in lobby</t>
  </si>
  <si>
    <t>Bar-Number of bars/lounges</t>
  </si>
  <si>
    <t>Dining-Free breakfast</t>
  </si>
  <si>
    <t>Dining-Breakfast (surcharge)</t>
  </si>
  <si>
    <t>FEE</t>
  </si>
  <si>
    <t>Dining-Number of restaurants</t>
  </si>
  <si>
    <t>Dining-Restaurant</t>
  </si>
  <si>
    <t>Recreation-24-hour fitness</t>
  </si>
  <si>
    <t>Recreation-Fitness facilities</t>
  </si>
  <si>
    <t>Recreation-24-hour health club</t>
  </si>
  <si>
    <t>Recreation-Health club</t>
  </si>
  <si>
    <t>Spa - Full-service spa</t>
  </si>
  <si>
    <t>Dry cleaning/laundry service</t>
  </si>
  <si>
    <t>Luggage storage</t>
  </si>
  <si>
    <t>Barbecue grill(s)</t>
  </si>
  <si>
    <t>Picnic area</t>
  </si>
  <si>
    <t>Airport drop-off (free)</t>
  </si>
  <si>
    <t>Airport drop-off (surcharge)</t>
  </si>
  <si>
    <t>Airport pickup (free)</t>
  </si>
  <si>
    <t>Airport pickup (surcharge)</t>
  </si>
  <si>
    <t>Airport Shuttle Time</t>
  </si>
  <si>
    <t>Parking - self (free)</t>
  </si>
  <si>
    <t>Parking - self (surcharge)</t>
  </si>
  <si>
    <t>SURCHARGE_PER_DAY</t>
  </si>
  <si>
    <t>SURCHARGE_PER_NIGHT</t>
  </si>
  <si>
    <t>SURCHARGE_PER_STAY</t>
  </si>
  <si>
    <t>Send detail code indicating if self parking is free or surcharge applies.
If Surcharge, then send the amount in the value attribute. Example Value: 24.99</t>
  </si>
  <si>
    <t>Send detail code indicating if valet parking is free or surcharge applies.
If Surcharge, then send the amount in the value attribute. Example Value: 24.99</t>
  </si>
  <si>
    <t>Parking - valet (free)</t>
  </si>
  <si>
    <t>Parking - valet (surcharge)</t>
  </si>
  <si>
    <t>Recreation-Pool-children's</t>
  </si>
  <si>
    <t>Recreation-Pool-indoor</t>
  </si>
  <si>
    <t>Recreation-Pool-outdoor</t>
  </si>
  <si>
    <t>Recreation-Number-indoor pools</t>
  </si>
  <si>
    <t>Recreation-Number-outdoor pools</t>
  </si>
  <si>
    <t>Recreation-On private beach</t>
  </si>
  <si>
    <t>Recreation-Private beach nearby</t>
  </si>
  <si>
    <t>On beach</t>
  </si>
  <si>
    <t>Beach nearby</t>
  </si>
  <si>
    <t>Location Highlights</t>
  </si>
  <si>
    <t>ADJACENT</t>
  </si>
  <si>
    <t>Recreation-Scuba diving on site</t>
  </si>
  <si>
    <t>Adjacent to golf course</t>
  </si>
  <si>
    <t>SINGLE</t>
  </si>
  <si>
    <t>Recreation-Indoor tennis courts</t>
  </si>
  <si>
    <t>Recreation-Indoor tennis court</t>
  </si>
  <si>
    <t>Recreation-Outdoor tennis court</t>
  </si>
  <si>
    <t>Recreation-Outdoor tennis courts</t>
  </si>
  <si>
    <t>SURCHARGE_AMT</t>
  </si>
  <si>
    <t>Displayable attributes</t>
  </si>
  <si>
    <t>FeeWiFiPublicArea-Amt</t>
  </si>
  <si>
    <t>FeeWiFiPublicArea-Duration</t>
  </si>
  <si>
    <t>FeeWiFiPublicArea-RangeMins</t>
  </si>
  <si>
    <t>FeeWiFiPublicArea-RangeHrs</t>
  </si>
  <si>
    <t>FeeHSWiredPublicArea-Amt</t>
  </si>
  <si>
    <t>FeeHSWiredPublicArea-Duration</t>
  </si>
  <si>
    <t>FeeHSWiredPublicArea-RangeMin</t>
  </si>
  <si>
    <t>FeeHSWiredPublicArea-RangeHrs</t>
  </si>
  <si>
    <t>FeeParkSelf-Amt</t>
  </si>
  <si>
    <t>FeeParkSelf-Duration</t>
  </si>
  <si>
    <t>Fees</t>
  </si>
  <si>
    <t>FeeParkValet-Amt</t>
  </si>
  <si>
    <t>FeeParkValet-Duration</t>
  </si>
  <si>
    <t>LCM Amenity ID</t>
  </si>
  <si>
    <t>LCM Amenity Name</t>
  </si>
  <si>
    <t>FeeHSWiredInRoom-Amt</t>
  </si>
  <si>
    <t>FeeHSWiredInRoom-Duration</t>
  </si>
  <si>
    <t>FeeHSWiredInRoom-RangeMins</t>
  </si>
  <si>
    <t>FeeHSWiredInRoom-RangeHrs</t>
  </si>
  <si>
    <t>FeeWiFiInRoom-Amt</t>
  </si>
  <si>
    <t>FeeWiFiInRoom-Duration</t>
  </si>
  <si>
    <t>FeeWiFiInRoom-RangeMins</t>
  </si>
  <si>
    <t>Room amenities</t>
  </si>
  <si>
    <t>Private bathroom</t>
  </si>
  <si>
    <t>Private bathroom - detached</t>
  </si>
  <si>
    <t>Shared bathroom</t>
  </si>
  <si>
    <t>Shared bathroom-sink in room</t>
  </si>
  <si>
    <t>Partially open bathroom</t>
  </si>
  <si>
    <t>Free toiletries</t>
  </si>
  <si>
    <t>Shower only</t>
  </si>
  <si>
    <t>Bathtub only</t>
  </si>
  <si>
    <t>Bathtub or shower</t>
  </si>
  <si>
    <t>Separate bathtub and shower</t>
  </si>
  <si>
    <t>Shower/tub combination</t>
  </si>
  <si>
    <t>Spring water bathtub</t>
  </si>
  <si>
    <t>Jetted bathtub</t>
  </si>
  <si>
    <t>Deep soaking bathtub</t>
  </si>
  <si>
    <t>Second bathroom</t>
  </si>
  <si>
    <t>bathrobes</t>
  </si>
  <si>
    <t>RAINFALL_SHOWERHEAD</t>
  </si>
  <si>
    <t>Hydromassage showerhead</t>
  </si>
  <si>
    <t>Rainfall showerhead</t>
  </si>
  <si>
    <t>ESPRESSO_MAKER</t>
  </si>
  <si>
    <t>Coffee/tea maker</t>
  </si>
  <si>
    <t>Espresso Maker</t>
  </si>
  <si>
    <t>Bottled water in room (free)</t>
  </si>
  <si>
    <t>SHARED_KITCHEN</t>
  </si>
  <si>
    <t>Kitchenette</t>
  </si>
  <si>
    <t>Shared/communal kitchen</t>
  </si>
  <si>
    <t>ONREQUEST</t>
  </si>
  <si>
    <t>Microwave (on request)</t>
  </si>
  <si>
    <t>Refrigerator (on request)</t>
  </si>
  <si>
    <t>Full-sized refrigerator/freezer</t>
  </si>
  <si>
    <t>Minibar (stocked, free items)</t>
  </si>
  <si>
    <t>Minibar (stocked, some free)</t>
  </si>
  <si>
    <t>Cookware/dishes/utensils</t>
  </si>
  <si>
    <t>DIGITAL</t>
  </si>
  <si>
    <t>Television - Cable service</t>
  </si>
  <si>
    <t>Television - Digital service</t>
  </si>
  <si>
    <t>Television - Satellite service</t>
  </si>
  <si>
    <t>Premium TV channels</t>
  </si>
  <si>
    <t>Pay movies</t>
  </si>
  <si>
    <t>TV</t>
  </si>
  <si>
    <t>Television - LCD</t>
  </si>
  <si>
    <t>Television - LED</t>
  </si>
  <si>
    <t>Television - Plasma</t>
  </si>
  <si>
    <t>Television - Flat-panel</t>
  </si>
  <si>
    <t>Television</t>
  </si>
  <si>
    <t>SIZE</t>
  </si>
  <si>
    <t>TVSize</t>
  </si>
  <si>
    <t>TVSizemeasurement</t>
  </si>
  <si>
    <t>DVD player</t>
  </si>
  <si>
    <t>Video-game  console</t>
  </si>
  <si>
    <t>IPAD</t>
  </si>
  <si>
    <t>In-room computer</t>
  </si>
  <si>
    <t>Tablet computer</t>
  </si>
  <si>
    <t>iPad</t>
  </si>
  <si>
    <t>MP3_PLAYER_DOCKING_STATION</t>
  </si>
  <si>
    <t>iPod docking station</t>
  </si>
  <si>
    <t>MP3 docking station</t>
  </si>
  <si>
    <t>Cribs/infant beds (free)</t>
  </si>
  <si>
    <t>Cribs/infant beds (surcharge)</t>
  </si>
  <si>
    <t>Rollaway/extra beds (free)</t>
  </si>
  <si>
    <t>Rollaway/extra beds (surcharge)</t>
  </si>
  <si>
    <t>Cribs/infant beds available</t>
  </si>
  <si>
    <t>Rollaway/extra beds</t>
  </si>
  <si>
    <t>SOFA_BED</t>
  </si>
  <si>
    <t>SOFA_BED_SIZE</t>
  </si>
  <si>
    <t>Sofa bed size</t>
  </si>
  <si>
    <t>FRETTE_ITALIAN_SHEETS</t>
  </si>
  <si>
    <t>Egyptian cotton sheets</t>
  </si>
  <si>
    <t>Frette Italian sheets</t>
  </si>
  <si>
    <t>Hypo-allergenic bedding availab</t>
  </si>
  <si>
    <t>TEMPURPEDIC</t>
  </si>
  <si>
    <t>Mattress - Memory foam</t>
  </si>
  <si>
    <t>Mattress - Pillowtop</t>
  </si>
  <si>
    <t>Mattress - Select Comfort</t>
  </si>
  <si>
    <t>Mattress - Tempur-Pedic</t>
  </si>
  <si>
    <t>Pillow menu</t>
  </si>
  <si>
    <t>NUMBER_OF_BEDROOMS</t>
  </si>
  <si>
    <t>SEPARATE_BEDROOM</t>
  </si>
  <si>
    <t>Number of bedrooms</t>
  </si>
  <si>
    <t>Furnished balcony</t>
  </si>
  <si>
    <t>Furnished balcony or patio</t>
  </si>
  <si>
    <t>Furnished lanai</t>
  </si>
  <si>
    <t>Furnished patio</t>
  </si>
  <si>
    <t>Balcony</t>
  </si>
  <si>
    <t>Balcony or patio</t>
  </si>
  <si>
    <t>Lanai</t>
  </si>
  <si>
    <t>Patio</t>
  </si>
  <si>
    <t>PRIVATE_POOL</t>
  </si>
  <si>
    <t>Private plunge pool</t>
  </si>
  <si>
    <t>Private pool</t>
  </si>
  <si>
    <t>Private spa tub</t>
  </si>
  <si>
    <t>KBYG-Connecting/adjoining rooms</t>
  </si>
  <si>
    <t>Soundproofed rooms</t>
  </si>
  <si>
    <t>Yard</t>
  </si>
  <si>
    <t>Housekeeping - daily</t>
  </si>
  <si>
    <t>Housekeeping - limited</t>
  </si>
  <si>
    <t>Housekeeping - once per stay</t>
  </si>
  <si>
    <t>Housekeeping - weekdays</t>
  </si>
  <si>
    <t>Housekeeping - weekends</t>
  </si>
  <si>
    <t>Housekeeping - weekly</t>
  </si>
  <si>
    <t>WEEKLY</t>
  </si>
  <si>
    <t>Room service (24 hours)</t>
  </si>
  <si>
    <t>Room service - (limited)</t>
  </si>
  <si>
    <t>Room service</t>
  </si>
  <si>
    <t>WEEKDAY</t>
  </si>
  <si>
    <t>Free newspaper</t>
  </si>
  <si>
    <t>Free newspaper (M-F)</t>
  </si>
  <si>
    <t>Childcare (in room, surcharge)</t>
  </si>
  <si>
    <t>Massage - available in room</t>
  </si>
  <si>
    <t>Room service-late night</t>
  </si>
  <si>
    <t>AIR_CONDITIONING</t>
  </si>
  <si>
    <t>KBYG-AirConditioningRestriction</t>
  </si>
  <si>
    <t>KBYG-AirConRestrictionEndDay</t>
  </si>
  <si>
    <t>KBYG-AirConRestrictionEndMonth</t>
  </si>
  <si>
    <t>KBYG-AirConRestrictionStartDay</t>
  </si>
  <si>
    <t>KBYG-AirConRestrictionStartMonth</t>
  </si>
  <si>
    <t>Ceiling fan</t>
  </si>
  <si>
    <t>Iron/ironing board</t>
  </si>
  <si>
    <t>Iron/ironing board (on request)</t>
  </si>
  <si>
    <t>LAPTOP_COMPATIBLE</t>
  </si>
  <si>
    <t>In-room safe</t>
  </si>
  <si>
    <t>In-room safe (laptop compatible)</t>
  </si>
  <si>
    <t>FREE_INTERNATIONAL_CALLS</t>
  </si>
  <si>
    <t>Individually decorated</t>
  </si>
  <si>
    <t>Shared accommodations</t>
  </si>
  <si>
    <t>Free local calls</t>
  </si>
  <si>
    <t>Free long-distance calls</t>
  </si>
  <si>
    <t>Free international calls</t>
  </si>
  <si>
    <t>Check-out time</t>
  </si>
  <si>
    <t>Send checkout time as the value, format as hh:mi AM/PM. Example: 10:30 AM
The property's timezone will be used for the checkout time</t>
  </si>
  <si>
    <t>Check-in start time</t>
  </si>
  <si>
    <t>Visa</t>
  </si>
  <si>
    <t>MasterCard</t>
  </si>
  <si>
    <t>JCB International</t>
  </si>
  <si>
    <t>Discover</t>
  </si>
  <si>
    <t>Diners Club</t>
  </si>
  <si>
    <t>Carte Blanche</t>
  </si>
  <si>
    <t>American Express</t>
  </si>
  <si>
    <t>SERVICE_ANIMALS_EXEMPT_FROM_FEES_OR_RESTRICTIONS</t>
  </si>
  <si>
    <t>Pets allowed (no fees)</t>
  </si>
  <si>
    <t>PETS_ALLOWED</t>
  </si>
  <si>
    <t>Pets allowed</t>
  </si>
  <si>
    <t>Dogs only</t>
  </si>
  <si>
    <t>Dogs and cats only</t>
  </si>
  <si>
    <t>KBYG-Pet restrictions</t>
  </si>
  <si>
    <t>Service animals exempt from fees</t>
  </si>
  <si>
    <t>NO_CHILDREN</t>
  </si>
  <si>
    <t>KBYG-Children stay free</t>
  </si>
  <si>
    <t>FINES_APPLY</t>
  </si>
  <si>
    <t>Designated smoking areas</t>
  </si>
  <si>
    <t>Designated smoking areas (fines)</t>
  </si>
  <si>
    <t>Smoke-free property</t>
  </si>
  <si>
    <t>Pet-friendly Hotel</t>
  </si>
  <si>
    <t>Hotel Themes</t>
  </si>
  <si>
    <t>Day bed</t>
  </si>
  <si>
    <t>Recreation-Golf course on site</t>
  </si>
  <si>
    <t>Number of rooms</t>
  </si>
  <si>
    <t xml:space="preserve">Dining-FeeBreakfast-Amt </t>
  </si>
  <si>
    <t>Airport transportation</t>
  </si>
  <si>
    <t>Airport transportation (free)</t>
  </si>
  <si>
    <t>Airport transportation (surchg)</t>
  </si>
  <si>
    <t>KBYG-KidsNotAllowed</t>
  </si>
  <si>
    <t>FeeWiFiInRoom-RangeHrs</t>
  </si>
  <si>
    <t>In-room massage available</t>
  </si>
  <si>
    <t>Attribute Value</t>
  </si>
  <si>
    <t>per stay</t>
  </si>
  <si>
    <t>per night</t>
  </si>
  <si>
    <t>per day</t>
  </si>
  <si>
    <t>per week</t>
  </si>
  <si>
    <t>per minute</t>
  </si>
  <si>
    <t>per hour</t>
  </si>
  <si>
    <t>per 24-hour period</t>
  </si>
  <si>
    <t>{{*}}</t>
  </si>
  <si>
    <t>(available 24 hours)</t>
  </si>
  <si>
    <t>(available on request)</t>
  </si>
  <si>
    <t>at scheduled times</t>
  </si>
  <si>
    <t>KBYG-AirportTransfer-Disclaimer</t>
  </si>
  <si>
    <t>Room Type Description</t>
  </si>
  <si>
    <t>Shared bathroom - sink in room</t>
  </si>
  <si>
    <t>Espresso maker</t>
  </si>
  <si>
    <t>Room Type Desciption</t>
  </si>
  <si>
    <t>TV size</t>
  </si>
  <si>
    <t>TV size (measurement)</t>
  </si>
  <si>
    <t>Rollaway/extra beds available</t>
  </si>
  <si>
    <t>Egyptian-cotton sheets</t>
  </si>
  <si>
    <t>Hypo-allergenic bedding</t>
  </si>
  <si>
    <t>Connecting rooms</t>
  </si>
  <si>
    <t>Soundproofed</t>
  </si>
  <si>
    <t>Housekeeping - Daily</t>
  </si>
  <si>
    <t>Housekeeping - weekdays only</t>
  </si>
  <si>
    <t>Housekeeping - weekends only</t>
  </si>
  <si>
    <t>Shared accommodation</t>
  </si>
  <si>
    <t>Individual-Room Amenities</t>
  </si>
  <si>
    <t>Climate control</t>
  </si>
  <si>
    <t>Club level room</t>
  </si>
  <si>
    <t>Club room - lounge access</t>
  </si>
  <si>
    <t>Club/exec room - 1-hr meet room</t>
  </si>
  <si>
    <t>Club/exec room - breakfast</t>
  </si>
  <si>
    <t>Club/exec room - light refresh</t>
  </si>
  <si>
    <t>Club/exec room - lounge Internet</t>
  </si>
  <si>
    <t>Club/exec room - lunch reception</t>
  </si>
  <si>
    <t>Club/exec room - meet room hours</t>
  </si>
  <si>
    <t>Club/exec room - meeting room</t>
  </si>
  <si>
    <t>Club/exec room - sep check-in</t>
  </si>
  <si>
    <t>Club/exec room -dinner reception</t>
  </si>
  <si>
    <t>Club/exec room-breakfast buffet</t>
  </si>
  <si>
    <t>Club/exec room-breakfast contin</t>
  </si>
  <si>
    <t>Club/exec room-breakfast cooked</t>
  </si>
  <si>
    <t>Club/exec room-breakfast English</t>
  </si>
  <si>
    <t>Club/exec room-breakfast full</t>
  </si>
  <si>
    <t>Dial-up Internet access (free)</t>
  </si>
  <si>
    <t>Dial-up Internet access (surch)</t>
  </si>
  <si>
    <t>Executive level room</t>
  </si>
  <si>
    <t>Executive room - lounge access</t>
  </si>
  <si>
    <t>Free weekday newspaper</t>
  </si>
  <si>
    <t>Hair dryer</t>
  </si>
  <si>
    <t>Hair dryer (on request)</t>
  </si>
  <si>
    <t>IndRm-RenoRecent-Month</t>
  </si>
  <si>
    <t>IndRm-RenoRecent-Year</t>
  </si>
  <si>
    <t>In-room playpen</t>
  </si>
  <si>
    <t>In-room safe (surcharge)</t>
  </si>
  <si>
    <t>Limited access to facilities</t>
  </si>
  <si>
    <t>No windows</t>
  </si>
  <si>
    <t>Noise disclaimer</t>
  </si>
  <si>
    <t>Pet-friendly room type</t>
  </si>
  <si>
    <t>Phone</t>
  </si>
  <si>
    <t>Room size (metric)</t>
  </si>
  <si>
    <t>Room size (square feet)</t>
  </si>
  <si>
    <t>Run of the house</t>
  </si>
  <si>
    <t>View - Beach</t>
  </si>
  <si>
    <t>View - City</t>
  </si>
  <si>
    <t>View - Courtyard</t>
  </si>
  <si>
    <t>View - Desert</t>
  </si>
  <si>
    <t>View - Garden</t>
  </si>
  <si>
    <t>View - Golf</t>
  </si>
  <si>
    <t>View - Lake</t>
  </si>
  <si>
    <t>View - Mountain</t>
  </si>
  <si>
    <t>View - Ocean</t>
  </si>
  <si>
    <t>View - Partial ocean</t>
  </si>
  <si>
    <t>View - Partial sea</t>
  </si>
  <si>
    <t>View - Pool</t>
  </si>
  <si>
    <t>View - River</t>
  </si>
  <si>
    <t>View - Sea</t>
  </si>
  <si>
    <t>View - Water</t>
  </si>
  <si>
    <t>Wheelchair accessibility - Room</t>
  </si>
  <si>
    <t>ROOM_CLIMATE_CONTROL</t>
  </si>
  <si>
    <t>CLIMATE_CONTROL</t>
  </si>
  <si>
    <t>Climate Control</t>
  </si>
  <si>
    <t>CLUB_LEVEL_ROOM</t>
  </si>
  <si>
    <t>ROOM_CLUB_EXEC_LEVEL</t>
  </si>
  <si>
    <t>EXEC_LEVEL_ROOM</t>
  </si>
  <si>
    <t>CLUB_LOUNGE_ACCESS</t>
  </si>
  <si>
    <t>ROOM_CLUB_EXEC_LOUNGE_ACCESS</t>
  </si>
  <si>
    <t>ROOM_CLUB_EXEC_MEET_ROOM</t>
  </si>
  <si>
    <t>ROOM_CLUB_EXEC_MEET_ROOM_TIME_LIMIT</t>
  </si>
  <si>
    <t>ROOM_CLUB_EXEC_BREAKFAST</t>
  </si>
  <si>
    <t>ROOM_CLUB_EXEC_BREAKFAST_TYPE</t>
  </si>
  <si>
    <t>MEETING_ROOM</t>
  </si>
  <si>
    <t>MEETING_ROOM_1HR</t>
  </si>
  <si>
    <t>MEETING_ROOM_MULTI_HR</t>
  </si>
  <si>
    <t>BREAKFAST_BUFFET</t>
  </si>
  <si>
    <t>BREAKFAST_CONTINENTAL</t>
  </si>
  <si>
    <t>BREAKFAST_COOKED</t>
  </si>
  <si>
    <t>Club/Executive level breakfast</t>
  </si>
  <si>
    <t>Club/Executive level breakfast type</t>
  </si>
  <si>
    <t>Send detail code indicating breakfast type</t>
  </si>
  <si>
    <t>BREAKFAST_ENGLISH</t>
  </si>
  <si>
    <t>BREAKFAST_FULL</t>
  </si>
  <si>
    <t>ROOM_CLUB_EXEC_REFRESHMENTS</t>
  </si>
  <si>
    <t>LIGHT_REFRESHMENTS</t>
  </si>
  <si>
    <t>ROOM_CLUB_EXEC_LOUNGE_INTERNET</t>
  </si>
  <si>
    <t>Internet access in Club/Executive lounge</t>
  </si>
  <si>
    <t>Access to Club/Executive meeting room</t>
  </si>
  <si>
    <t>Access to Club/Executive meeting room for one hour</t>
  </si>
  <si>
    <t>Access to Club/Executive meeting room for multiple hours</t>
  </si>
  <si>
    <t>Club/Executive level light refreshments</t>
  </si>
  <si>
    <t>INTERNET_ACCESS</t>
  </si>
  <si>
    <t>ROOM_CLUB_EXEC_LUNCH</t>
  </si>
  <si>
    <t>Club/Executive level lunch reception</t>
  </si>
  <si>
    <t>LUNCH_RECEPTION</t>
  </si>
  <si>
    <t>ROOM_CLUB_EXEC_SEPARATE_CHECKIN</t>
  </si>
  <si>
    <t>Separate check-in for Club/Executive level</t>
  </si>
  <si>
    <t>SEPARATE_CHECKIN</t>
  </si>
  <si>
    <t>ROOM_CLUB_EXEC_DINNER</t>
  </si>
  <si>
    <t>Club/Executive level dinner reception</t>
  </si>
  <si>
    <t>DINNER_RECEPTION</t>
  </si>
  <si>
    <t>ROOM_DIALUP_INTERNET</t>
  </si>
  <si>
    <t>Dial-up Internet</t>
  </si>
  <si>
    <t xml:space="preserve">Send detail code indicating if wired internet in room for free or surcharge applies.
</t>
  </si>
  <si>
    <t>Send detail code indicating if dial-up internet in room is for free or surcharge</t>
  </si>
  <si>
    <t>Club lounge access</t>
  </si>
  <si>
    <t>Executive lounge access</t>
  </si>
  <si>
    <t>EXEC_LOUNGE_ACCESS</t>
  </si>
  <si>
    <t>ROOM_HAIR_DRYER</t>
  </si>
  <si>
    <t>HAIR_DRYER</t>
  </si>
  <si>
    <t>HAIR_DRYER_ON_REQUEST</t>
  </si>
  <si>
    <t xml:space="preserve">Send detail code indicating bathtub type </t>
  </si>
  <si>
    <t xml:space="preserve">Send detail code indicating shower type </t>
  </si>
  <si>
    <t xml:space="preserve">Send detail code indicating coffee/tea maker type </t>
  </si>
  <si>
    <t xml:space="preserve">Send detail code indicating kitchen type </t>
  </si>
  <si>
    <t xml:space="preserve">Send detail code indicating if microwave is in-room or available upon request </t>
  </si>
  <si>
    <t xml:space="preserve">Send detail code indicating refrigerator type </t>
  </si>
  <si>
    <t xml:space="preserve">Send detail code indicating cable/satellite </t>
  </si>
  <si>
    <t xml:space="preserve">Send detail code indicating tv type </t>
  </si>
  <si>
    <t>Send detail code indicating hair dryer in room or available upon request</t>
  </si>
  <si>
    <t>ROOM_VIEW_BEACH</t>
  </si>
  <si>
    <t>Beach view</t>
  </si>
  <si>
    <t>ROOM_VIEW_CITY</t>
  </si>
  <si>
    <t>ROOM_VIEW_COURTYARD</t>
  </si>
  <si>
    <t>ROOM_VIEW_DESERT</t>
  </si>
  <si>
    <t>ROOM_VIEW_GARDEN</t>
  </si>
  <si>
    <t>ROOM_VIEW_GOLF</t>
  </si>
  <si>
    <t>ROOM_VIEW_LAKE</t>
  </si>
  <si>
    <t>ROOM_VIEW_MOUNTAIN</t>
  </si>
  <si>
    <t>ROOM_VIEW_OCEAN</t>
  </si>
  <si>
    <t>ROOM_VIEW_PARTIAL_OCEAN</t>
  </si>
  <si>
    <t>ROOM_VIEW_PARTIAL_SEA</t>
  </si>
  <si>
    <t>ROOM_VIEW_POOL</t>
  </si>
  <si>
    <t>ROOM_VIEW_RIVER</t>
  </si>
  <si>
    <t>ROOM_VIEW_SEA</t>
  </si>
  <si>
    <t>ROOM_VIEW_WATER</t>
  </si>
  <si>
    <t>City view</t>
  </si>
  <si>
    <t>Courtyard view</t>
  </si>
  <si>
    <t>Desert view</t>
  </si>
  <si>
    <t>Garden view</t>
  </si>
  <si>
    <t>Gold view</t>
  </si>
  <si>
    <t>Lake view</t>
  </si>
  <si>
    <t>Mountain view</t>
  </si>
  <si>
    <t>Ocean view</t>
  </si>
  <si>
    <t>Partial ocean view</t>
  </si>
  <si>
    <t>Partial sea view</t>
  </si>
  <si>
    <t>Pool view</t>
  </si>
  <si>
    <t>River view</t>
  </si>
  <si>
    <t>Sea view</t>
  </si>
  <si>
    <t>Water view</t>
  </si>
  <si>
    <t>ROOM_NO_WINDOWS</t>
  </si>
  <si>
    <t>ROOM_WHEELCHAIR_ACCESSIBLE</t>
  </si>
  <si>
    <t>Wheelchair accessible room</t>
  </si>
  <si>
    <t>ROOM_PLAYPEN</t>
  </si>
  <si>
    <t>Playpen</t>
  </si>
  <si>
    <t>Send detail code indicating if cribs in room for free or surcharge applies.</t>
  </si>
  <si>
    <t>Send detail code indicating if extra beds in room for free or surcharge applies.</t>
  </si>
  <si>
    <t>ROOM_PHONE</t>
  </si>
  <si>
    <t>ROOM_SIZE</t>
  </si>
  <si>
    <t>SQUARE_METERS</t>
  </si>
  <si>
    <t>SQUARE_FEET</t>
  </si>
  <si>
    <t>Both need to be present fo room sizes to appear in room descriptions</t>
  </si>
  <si>
    <t>PREMIUM_BEDDING</t>
  </si>
  <si>
    <t>ROOM_RECENT_RENOVATION</t>
  </si>
  <si>
    <t>Month</t>
  </si>
  <si>
    <t>Year</t>
  </si>
  <si>
    <t>RECENT_RENO_MONTH</t>
  </si>
  <si>
    <t>RECENT_RENO_YEAR</t>
  </si>
  <si>
    <t>ROOM_LIMITED_FACILITY_ACCESS</t>
  </si>
  <si>
    <t>ROOM_NOISE_DISCLAIMER</t>
  </si>
  <si>
    <t>Noise-free rooms not guaranteed</t>
  </si>
  <si>
    <t>ROOM_RUN_OF_HOUSE</t>
  </si>
  <si>
    <t>Room and bed type depend upon availability at check-in</t>
  </si>
  <si>
    <t>Room type does not include complimentary access to all property facilities</t>
  </si>
  <si>
    <t>ROOM_PET_FRIENDLY</t>
  </si>
  <si>
    <t>Send detail code to specify frequency of housekeeping services.</t>
  </si>
  <si>
    <t>Send detail code indicating bathroom type</t>
  </si>
  <si>
    <t>Send detail code indicating minibar type.  If no detailCode sent, default is no free items</t>
  </si>
  <si>
    <t>FREE </t>
  </si>
  <si>
    <t>PRIVATE_BATHROOM </t>
  </si>
  <si>
    <t>PRIVATE_BATHROOM_NOT_IN_ROOM</t>
  </si>
  <si>
    <t>SHARED_BATHROOM </t>
  </si>
  <si>
    <t>SHARED_BATHROOM_SINK_IN_ROOM</t>
  </si>
  <si>
    <t>PARTIALLY_OPEN_BATHROOM</t>
  </si>
  <si>
    <t>SHOWER_ONLY </t>
  </si>
  <si>
    <t>BATHTUB_ONLY </t>
  </si>
  <si>
    <t>BATHTUB_OR_SHOWER </t>
  </si>
  <si>
    <t>DEEP_SOAKING </t>
  </si>
  <si>
    <t>JETTED </t>
  </si>
  <si>
    <t>HYDROMASSAGE_SHOWERHEAD</t>
  </si>
  <si>
    <t>COFFEE_AND_TEA_MAKER </t>
  </si>
  <si>
    <t>KITCHENETTE</t>
  </si>
  <si>
    <t>STOCKED_WITH_FREE_ITEMS </t>
  </si>
  <si>
    <t>LED</t>
  </si>
  <si>
    <t>PLASMA</t>
  </si>
  <si>
    <t>FLAT_PANEL</t>
  </si>
  <si>
    <t>FURNISHED_BALCONY</t>
  </si>
  <si>
    <t>FURNISHED_BALCONY_OR_PATIO</t>
  </si>
  <si>
    <t>FURNISHED_LANAI</t>
  </si>
  <si>
    <t>FURNISHED_PATIO</t>
  </si>
  <si>
    <t>BALCONY</t>
  </si>
  <si>
    <t>BALCONY_OR_PATIO</t>
  </si>
  <si>
    <t>LANAI</t>
  </si>
  <si>
    <t>FREE_LONG_DISTANCE_CALLS</t>
  </si>
  <si>
    <t>Send detail code indicating if club level or executive level</t>
  </si>
  <si>
    <t>Send detail code indicating if access is to club level lounge or executive level lounge</t>
  </si>
  <si>
    <t>For multi-hours, send detail code indicating number of hours (min 2 hours; max 10 hours); Required - for no hours default to meeting room (ID 5034)</t>
  </si>
  <si>
    <t xml:space="preserve">Send detail code indicating if WiFi internet in room for free or surcharge applies.
</t>
  </si>
  <si>
    <t>Conference space</t>
  </si>
  <si>
    <t>Conference space size in feet</t>
  </si>
  <si>
    <t>Conference space size in meter</t>
  </si>
  <si>
    <t>SQ_METERS </t>
  </si>
  <si>
    <t>Computer station</t>
  </si>
  <si>
    <t>Number of coffee shops/cafes</t>
  </si>
  <si>
    <t>Dining-FreeBreakfast-TimeStart</t>
  </si>
  <si>
    <t>Dining-FreeBreakfast-TimeEnd</t>
  </si>
  <si>
    <t>Aromatherapy treatments</t>
  </si>
  <si>
    <t>Ayurvedic treatments</t>
  </si>
  <si>
    <t>Body scrubs</t>
  </si>
  <si>
    <t>Body treatments</t>
  </si>
  <si>
    <t>Body wraps</t>
  </si>
  <si>
    <t>Facial treatments</t>
  </si>
  <si>
    <t>Hydrotherapy treatments</t>
  </si>
  <si>
    <t>Number of treatment rooms</t>
  </si>
  <si>
    <t>Couples treatment rooms</t>
  </si>
  <si>
    <t>Outdoor treatment areas</t>
  </si>
  <si>
    <t>Thalassotherapy treatments</t>
  </si>
  <si>
    <t>Detoxification wrap</t>
  </si>
  <si>
    <t>Reflexology</t>
  </si>
  <si>
    <t>Onsite spa open daily</t>
  </si>
  <si>
    <t>Onsite spa open select days</t>
  </si>
  <si>
    <t>HOT_SPRINGS</t>
  </si>
  <si>
    <t>Hot springs/mineral springs</t>
  </si>
  <si>
    <t>Sauna in spa</t>
  </si>
  <si>
    <t>Mud bath in spa</t>
  </si>
  <si>
    <t>Spa tub in spa</t>
  </si>
  <si>
    <t>Steam room in spa</t>
  </si>
  <si>
    <t>Minimum age to access spa</t>
  </si>
  <si>
    <t>Child supervised in spa</t>
  </si>
  <si>
    <t>Manicures and pedicures</t>
  </si>
  <si>
    <t>Turkish bath/Hammam</t>
  </si>
  <si>
    <t>KBYG-AdvancedReservation-Spa</t>
  </si>
  <si>
    <t>Concierge services</t>
  </si>
  <si>
    <t>Safe-deposit box at front desk</t>
  </si>
  <si>
    <t>Tours/ticket assistance</t>
  </si>
  <si>
    <t>Free grocery shopping service</t>
  </si>
  <si>
    <t>Hair salon</t>
  </si>
  <si>
    <t>Wedding services</t>
  </si>
  <si>
    <t>ROOFTOP</t>
  </si>
  <si>
    <t>Rooftop terrace</t>
  </si>
  <si>
    <t>Ski shuttle (free)</t>
  </si>
  <si>
    <t>Ski shuttle (surcharge)</t>
  </si>
  <si>
    <t>Parking - extended (free)</t>
  </si>
  <si>
    <t>Parking - extended (surcharge)</t>
  </si>
  <si>
    <t>Parking - offsite (discounted)</t>
  </si>
  <si>
    <t>Parking - offsite (reservations)</t>
  </si>
  <si>
    <t>Parking - RV, bus, truck (free)</t>
  </si>
  <si>
    <t>Parking - RV, bus, truck (surch)</t>
  </si>
  <si>
    <t>Parking height restrictions</t>
  </si>
  <si>
    <t xml:space="preserve">Parking limited </t>
  </si>
  <si>
    <t>Parking nearby (free)</t>
  </si>
  <si>
    <t xml:space="preserve">Beach shuttle (free) </t>
  </si>
  <si>
    <t>Beach shuttle (surcharge)</t>
  </si>
  <si>
    <t>Cruise terminal shuttle (free)</t>
  </si>
  <si>
    <t>Cruise terminal shuttle (surch)</t>
  </si>
  <si>
    <t>Ferry terminal shuttle (free)</t>
  </si>
  <si>
    <t>Ferry terminal shuttle (surch)</t>
  </si>
  <si>
    <t>Limo or Town Car service avail</t>
  </si>
  <si>
    <t>Shopping center shuttle (free)</t>
  </si>
  <si>
    <t>Shopping center shuttle (surch)</t>
  </si>
  <si>
    <t>Theme park shuttle (free)</t>
  </si>
  <si>
    <t>Theme park shuttle (surch)</t>
  </si>
  <si>
    <t>Train station pickup (free)</t>
  </si>
  <si>
    <t>Train station pickup (surcharge)</t>
  </si>
  <si>
    <t>Casino shuttle (free)</t>
  </si>
  <si>
    <t>Casino shuttle (surcharge)</t>
  </si>
  <si>
    <t>Recreation-Bicycle rental nearby</t>
  </si>
  <si>
    <t>Recreation-Bicycle rents on site</t>
  </si>
  <si>
    <t>Recreation-Free bicycles nearby</t>
  </si>
  <si>
    <t>Recreation-Free bicycles on site</t>
  </si>
  <si>
    <t>Bar-Number of poolside bars</t>
  </si>
  <si>
    <t>KBYG-CruiseTransfer-Disclaimer</t>
  </si>
  <si>
    <t>KBYG-FerryTransfer-Disclaimer</t>
  </si>
  <si>
    <t>KBYG-TrainTransfer-Disclaimer</t>
  </si>
  <si>
    <t>KBYG-TransferDisclaimer-AdvNote</t>
  </si>
  <si>
    <t>Recreation-Marina on site</t>
  </si>
  <si>
    <t>ROUNDTRIP_FREE</t>
  </si>
  <si>
    <t>ROUNDTRIP_SURCHARGE</t>
  </si>
  <si>
    <t>FEE_AMT</t>
  </si>
  <si>
    <t>FEE_SCOPE_PER_PERSON</t>
  </si>
  <si>
    <t>FEE_SCOPE_PER_ROOM</t>
  </si>
  <si>
    <t>FEE_SCOPE_PER_VEHICLE</t>
  </si>
  <si>
    <t>FEE_CHILD_AMT</t>
  </si>
  <si>
    <t>FEE_CHILD_MIN_AGE</t>
  </si>
  <si>
    <t>FEE_CHILD_MAX_AGE</t>
  </si>
  <si>
    <t>AIRPORT_SHUTTLE_TYPE</t>
  </si>
  <si>
    <t>Airport Shuttle Fee (Adult)</t>
  </si>
  <si>
    <t>AIRPORT_SHUTTLE_FEE_ADULT</t>
  </si>
  <si>
    <t>AIRPORT_SHUTTLE_TIME</t>
  </si>
  <si>
    <t>AIRPORT_SHUTTLE_FEE_CHILD</t>
  </si>
  <si>
    <t>Airport Shuttle Fee (Child)</t>
  </si>
  <si>
    <t>FEE_SCOPE_DURATION_ROUNDTRIP</t>
  </si>
  <si>
    <t>FEE_SCOPE_DURATION_ONE_WAY</t>
  </si>
  <si>
    <t>FeeAirportShuttle-Amt</t>
  </si>
  <si>
    <t>FeeAirportShuttle-Scope</t>
  </si>
  <si>
    <t>per vehicle</t>
  </si>
  <si>
    <t>per room</t>
  </si>
  <si>
    <t>per person</t>
  </si>
  <si>
    <t>FeeAirportShuttle-Duration</t>
  </si>
  <si>
    <t>roundtrip</t>
  </si>
  <si>
    <t>one way</t>
  </si>
  <si>
    <t>FEE_CHILD_DURATION_ROUNDTRIP</t>
  </si>
  <si>
    <t>FEE_CHILD_DURATION_ONE_WAY</t>
  </si>
  <si>
    <t>FeeAirportShuttleChild-Amt</t>
  </si>
  <si>
    <t>FeeAirportShuttleChild-Duration</t>
  </si>
  <si>
    <t>FeeAirportShuttleChildAge-MinAge</t>
  </si>
  <si>
    <t>FeeAirportShuttleChildAge-MaxAge</t>
  </si>
  <si>
    <t>Area shuttle (free)</t>
  </si>
  <si>
    <t>Area shuttle (surcharge)</t>
  </si>
  <si>
    <t>DISTANCE</t>
  </si>
  <si>
    <t>DISTANCE_TYPE_MILES</t>
  </si>
  <si>
    <t>DISTANCE_TYPE_KM</t>
  </si>
  <si>
    <t>AREA_SHUTTLE_DISTANCE</t>
  </si>
  <si>
    <t>Area Shuttle Distance</t>
  </si>
  <si>
    <t>Area Shuttle Distance Type</t>
  </si>
  <si>
    <t>km</t>
  </si>
  <si>
    <t>mi</t>
  </si>
  <si>
    <t>SURCHARGE_PER_WEEK</t>
  </si>
  <si>
    <t>DISTANCE_TYPE_METERS</t>
  </si>
  <si>
    <t>meters</t>
  </si>
  <si>
    <t>24_HOURS_PRIOR_TO_ARRIVAL</t>
  </si>
  <si>
    <t>48_HOURS_PRIOR_TO_ARRIVAL</t>
  </si>
  <si>
    <t>72_HOURS_PRIOR_TO_ARRIVAL</t>
  </si>
  <si>
    <t>on arrival</t>
  </si>
  <si>
    <t>24 hours prior to arrival</t>
  </si>
  <si>
    <t>48 hours prior to arrival</t>
  </si>
  <si>
    <t>72 hours prior to arrival</t>
  </si>
  <si>
    <t>Recreation-Ski-in/ski-out</t>
  </si>
  <si>
    <t>CASH_ONLY</t>
  </si>
  <si>
    <t>GAS_WATER_HEATER_IN_ROOM</t>
  </si>
  <si>
    <t>CENTRALIZED_GAS_WATER_HEATER</t>
  </si>
  <si>
    <t>PETS_ALLOWED_FREE</t>
  </si>
  <si>
    <t>ONLY_DOGS_OR_CATS</t>
  </si>
  <si>
    <t>OTHER_RESTRICTIONS_APPLY</t>
  </si>
  <si>
    <t>DESIGNATED_SMOKING_AREA</t>
  </si>
  <si>
    <t>Credit card deposit required</t>
  </si>
  <si>
    <t>Cash Deposit Required</t>
  </si>
  <si>
    <t>MEN_ONLY</t>
  </si>
  <si>
    <t>WOMEN_ONLY</t>
  </si>
  <si>
    <t>ADULTS_ONLY</t>
  </si>
  <si>
    <t>CLOTHING_OPTIONAL_IN_PUBLIC_AREAS</t>
  </si>
  <si>
    <t>NO_BACHELOR_PARTIES</t>
  </si>
  <si>
    <t>NO_BACHELORETTE_PARTIES</t>
  </si>
  <si>
    <t>Caters to men only</t>
  </si>
  <si>
    <t>Caters to women only</t>
  </si>
  <si>
    <t>Caters to adults only</t>
  </si>
  <si>
    <t>KBYG-No stag parties</t>
  </si>
  <si>
    <t>KBYG-Clothing optional</t>
  </si>
  <si>
    <t>Children Policy</t>
  </si>
  <si>
    <t>No gas - other power</t>
  </si>
  <si>
    <t>Individual gas water heat-boiler</t>
  </si>
  <si>
    <t>Centralized gas boiler</t>
  </si>
  <si>
    <t>KBYG-RequiredTransfer-Options</t>
  </si>
  <si>
    <t>airplane</t>
  </si>
  <si>
    <t>airplane and boat</t>
  </si>
  <si>
    <t>airplane and shuttle</t>
  </si>
  <si>
    <t>airplane or boat</t>
  </si>
  <si>
    <t>airplane or floatplane</t>
  </si>
  <si>
    <t>airplane or helicopter</t>
  </si>
  <si>
    <t>airport shuttle</t>
  </si>
  <si>
    <t>boat</t>
  </si>
  <si>
    <t>boat and shuttle</t>
  </si>
  <si>
    <t>boat or floatplane</t>
  </si>
  <si>
    <t>boat or helicopter</t>
  </si>
  <si>
    <t>floatplane</t>
  </si>
  <si>
    <t>floatplane and shuttle</t>
  </si>
  <si>
    <t>floatplane or helicopter</t>
  </si>
  <si>
    <t>helicopter</t>
  </si>
  <si>
    <t>helicopter and shuttle</t>
  </si>
  <si>
    <t>required shuttle</t>
  </si>
  <si>
    <t>AIRPLANE_OR_BOAT</t>
  </si>
  <si>
    <t>AIRPLANE</t>
  </si>
  <si>
    <t>AIRPLANE_AND_BOAT</t>
  </si>
  <si>
    <t>AIRPLANE_AND_SHUTTLE</t>
  </si>
  <si>
    <t>AIRPLANE_OR_FLOATPLANE</t>
  </si>
  <si>
    <t>AIRPLANE_OR_HELICOPTER</t>
  </si>
  <si>
    <t>BOAT</t>
  </si>
  <si>
    <t>BOAT_AND_SHUTTLE</t>
  </si>
  <si>
    <t>BOAT_AND_FLOATPLANE</t>
  </si>
  <si>
    <t>BOAT_AND_HELICOPTER</t>
  </si>
  <si>
    <t>FLOATPLANE</t>
  </si>
  <si>
    <t>FLOATPLANE_AND_SHUTTLE</t>
  </si>
  <si>
    <t>FLOATPLANE_AND_HELICOPTER</t>
  </si>
  <si>
    <t>HELICOPTER</t>
  </si>
  <si>
    <t>HELICOPTER_AND_SHUTTLE</t>
  </si>
  <si>
    <t>PROPERTY_ACCESS_TYPE</t>
  </si>
  <si>
    <t>PROPERTY_ACCESS_TIME</t>
  </si>
  <si>
    <t>KBYG-RequiredTransfer-AdvanceHrs</t>
  </si>
  <si>
    <t>Guests must contact the property before arrival to arrange transportation</t>
  </si>
  <si>
    <t>24_HOURS_PRIOR</t>
  </si>
  <si>
    <t>48_HOURS_PRIOR</t>
  </si>
  <si>
    <t>72_HOURS_PRIOR</t>
  </si>
  <si>
    <t>KBYG-No alcohol served onsite</t>
  </si>
  <si>
    <t>KBYG-No alcohol allowed onsite</t>
  </si>
  <si>
    <t>NO_ALCOHOL_ALLOWED</t>
  </si>
  <si>
    <t>Hotel Registry Number -</t>
  </si>
  <si>
    <t>SURCHARGE_PER_MINUTE</t>
  </si>
  <si>
    <t>SURCHARGE_PER_HOUR</t>
  </si>
  <si>
    <t>SURCHARGE_PER_24HOUR_PERIOD</t>
  </si>
  <si>
    <t>SURCHARGE_PER_MULTIPLE_HOURS</t>
  </si>
  <si>
    <t>SQ_FEET</t>
  </si>
  <si>
    <t>HYDROTHERAPY</t>
  </si>
  <si>
    <t>DROP_OFF_FREE</t>
  </si>
  <si>
    <t>DROP_OFF_SURCHARGE</t>
  </si>
  <si>
    <t>PICKUP_FREE</t>
  </si>
  <si>
    <t>PICKUP_SURCHARGE</t>
  </si>
  <si>
    <t>AVAILABLE_ONREQUEST</t>
  </si>
  <si>
    <t>AVAILABLE_DURING_SCHEDULED_TIMES</t>
  </si>
  <si>
    <t>DISCOUNT_RATES_AVAILABLE</t>
  </si>
  <si>
    <t>ONARRIVAL</t>
  </si>
  <si>
    <t>ON_PRIVATE_BEACH</t>
  </si>
  <si>
    <t>NEAR_PRIVATE_BEACH</t>
  </si>
  <si>
    <t>ON_PUBLIC_BEACH</t>
  </si>
  <si>
    <t>ONSITE_FREE</t>
  </si>
  <si>
    <t>ONSITE_SURCHARGE</t>
  </si>
  <si>
    <t>NEARBY_FREE</t>
  </si>
  <si>
    <t>MULTIPLE_ONSITE</t>
  </si>
  <si>
    <t>ONLY_DOGS</t>
  </si>
  <si>
    <t>CHILDREN_STAY_FREE</t>
  </si>
  <si>
    <t>SMOKE_FREE_PROPERTY</t>
  </si>
  <si>
    <t>NO_ALCOHOL_SERVED</t>
  </si>
  <si>
    <t>REQUIRED_SHUTTLE</t>
  </si>
  <si>
    <t>SEPARATE_BATHTUB_AND_SHOWER</t>
  </si>
  <si>
    <t>KITCHEN</t>
  </si>
  <si>
    <t>INROOM</t>
  </si>
  <si>
    <t>FULL_SIZE_IN_ROOM</t>
  </si>
  <si>
    <t>STOCKED_WITH_SOME_FREE_ITEMS</t>
  </si>
  <si>
    <t>CABLE</t>
  </si>
  <si>
    <t>SATELLITE</t>
  </si>
  <si>
    <t>LCD</t>
  </si>
  <si>
    <t>MEASURMENT_(INCH_CM)</t>
  </si>
  <si>
    <t>IN-ROOM_COMPUTER</t>
  </si>
  <si>
    <t>TABLET_COMPUTER</t>
  </si>
  <si>
    <t>IPOD_DOCKING_STATION</t>
  </si>
  <si>
    <t>EGYPTIAN_COTTON_SHEETS </t>
  </si>
  <si>
    <t>MEMORY_FOAM</t>
  </si>
  <si>
    <t>PILLOW_TOP</t>
  </si>
  <si>
    <t>SLEEP_NUMBER</t>
  </si>
  <si>
    <t>DAILY</t>
  </si>
  <si>
    <t>ONCE_PER_STAY</t>
  </si>
  <si>
    <t>STANDARD_SIZE</t>
  </si>
  <si>
    <t>FREE_LOCAL_CALLS</t>
  </si>
  <si>
    <t>CHILD_MIN_AGE</t>
  </si>
  <si>
    <t>INCLUDES_AIRPORT_SHUTTLE</t>
  </si>
  <si>
    <t>INCLUDES_FITNESS_FACILITY</t>
  </si>
  <si>
    <t>INCLUDES_INTERNET_ACCESS</t>
  </si>
  <si>
    <t>INCLUDES_PARKING</t>
  </si>
  <si>
    <t>INCLUDES_SPA</t>
  </si>
  <si>
    <t>INCLUDES_BREAKFAST</t>
  </si>
  <si>
    <t>INCLUDES_BOTTLED_WATER</t>
  </si>
  <si>
    <t>INCLUDES_NEWSPAPER</t>
  </si>
  <si>
    <t>INCLUDES_POOL</t>
  </si>
  <si>
    <t>MULTIDINING</t>
  </si>
  <si>
    <t>1MULTIPOOLS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</si>
  <si>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</si>
  <si>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</si>
  <si>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</si>
  <si>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</si>
  <si>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</si>
  <si>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</si>
  <si>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</si>
  <si>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</si>
  <si>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</si>
  <si>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LOBBY</t>
  </si>
  <si>
    <t>MEETING</t>
  </si>
  <si>
    <t>PARKINGAREA</t>
  </si>
  <si>
    <t>SELECTROOMS</t>
  </si>
  <si>
    <t>SPATUB</t>
  </si>
  <si>
    <t>SWIMMINGPOOL</t>
  </si>
  <si>
    <t>TENNISCOURTS</t>
  </si>
  <si>
    <t>WATERPARK</t>
  </si>
  <si>
    <t>MULTIPOOLS</t>
  </si>
  <si>
    <t>BEACH</t>
  </si>
  <si>
    <t>CHILDCLUB</t>
  </si>
  <si>
    <t>CLOSURESEASONAL_PROPERTY</t>
  </si>
  <si>
    <t>ENDDAY</t>
  </si>
  <si>
    <t>ENDMONTH</t>
  </si>
  <si>
    <t>NOSEQ_MONTH1</t>
  </si>
  <si>
    <t>NOSEQ_MONTH2</t>
  </si>
  <si>
    <t>NOSEQ_MONTH3</t>
  </si>
  <si>
    <t>NOSEQ_MONTH4</t>
  </si>
  <si>
    <t>NOSEQ_MONTH5</t>
  </si>
  <si>
    <t>NOSEQ_MONTH6</t>
  </si>
  <si>
    <t>SEASON</t>
  </si>
  <si>
    <t>STARTDAY</t>
  </si>
  <si>
    <t>STARTMONTH</t>
  </si>
  <si>
    <t>SEASONAL_CLOSURE</t>
  </si>
  <si>
    <t>CLOSURE_PROPERTY</t>
  </si>
  <si>
    <t>ENDYEAR</t>
  </si>
  <si>
    <t>NODATES</t>
  </si>
  <si>
    <t>STARTYEAR</t>
  </si>
  <si>
    <t>TEMP_CLOSURE</t>
  </si>
  <si>
    <t>Multisource Conf (Attribute+Value)</t>
  </si>
  <si>
    <t>e.g. "January"</t>
  </si>
  <si>
    <t>Format as "YYYY"</t>
  </si>
  <si>
    <t>Detail Codes Permitted</t>
  </si>
  <si>
    <t>WIFI_INTERNET|FREE=2390</t>
  </si>
  <si>
    <t>WIFI_INTERNET|SURCHARGE=2391</t>
  </si>
  <si>
    <t>WIFI_INTERNET|SURCHARGE_AMT=3178</t>
  </si>
  <si>
    <t>WIFI_INTERNET|SURCHARGE_PER_MULTIPLE_HOURS=3185</t>
  </si>
  <si>
    <t>WIFI_INTERNET|SURCHARGE_PER_MULTIPLE_MINUTES=3184</t>
  </si>
  <si>
    <t>WIRED_INTERNET|FREE=2392</t>
  </si>
  <si>
    <t>WIRED_INTERNET|SURCHARGE=2393</t>
  </si>
  <si>
    <t>WIRED_INTERNET|SURCHARGE_AMT=3176</t>
  </si>
  <si>
    <t>WIRED_INTERNET|SURCHARGE_PER_MULTIPLE_HOURS=3183</t>
  </si>
  <si>
    <t>WIRED_INTERNET|SURCHARGE_PER_MULTIPLE_MINUTES=3182</t>
  </si>
  <si>
    <t/>
  </si>
  <si>
    <t>BABYSITTING|FREE=4695</t>
  </si>
  <si>
    <t>BABYSITTING|SURCHARGE=4696</t>
  </si>
  <si>
    <t>BABYSITTING|GENERIC=6</t>
  </si>
  <si>
    <t>CHILDRENS_CLUB|FREE=4697</t>
  </si>
  <si>
    <t>CHILDRENS_CLUB|SURCHARGE=4698</t>
  </si>
  <si>
    <t>CHILDRENS_CLUB|GENERIC=2186</t>
  </si>
  <si>
    <t>PLAYGROUND=3825</t>
  </si>
  <si>
    <t>SUPERVISED_ACTIVITIES|FREE=4699</t>
  </si>
  <si>
    <t>SUPERVISED_ACTIVITIES|SURCHARGE=4700</t>
  </si>
  <si>
    <t>SUPERVISED_ACTIVITIES|GENERIC=38</t>
  </si>
  <si>
    <t>ACCESSIBLE_BATHROOM=2420</t>
  </si>
  <si>
    <t>BRAILLE_SIGNAGE=2425</t>
  </si>
  <si>
    <t>EQUIPMENT_FOR_DEAF=2424</t>
  </si>
  <si>
    <t>ACCESSIBLE_ROOMS=2423</t>
  </si>
  <si>
    <t>ACCESSIBLE_PARKING=2422</t>
  </si>
  <si>
    <t>ACCESSIBLE_PATH_OF_TRAVEL=2419</t>
  </si>
  <si>
    <t>ROLL_IN_SHOWER=2421</t>
  </si>
  <si>
    <t>ELEVATOR|NO_ELEVATOR_ONSITE=2549</t>
  </si>
  <si>
    <t>BUSINESS_CENTER|AVAILABLE_24HOURS=2538</t>
  </si>
  <si>
    <t>BUSINESS_CENTER|GENERIC=2065</t>
  </si>
  <si>
    <t>CONFERENCE_ROOMS|MULTIPLE=2131</t>
  </si>
  <si>
    <t>CONFERENCE_ROOMS|SINGULAR=3637</t>
  </si>
  <si>
    <t>CONFERENCE_SPACE|SQ_FEET=2539</t>
  </si>
  <si>
    <t>CONFERENCE_SPACE|SQ_METERS =2592</t>
  </si>
  <si>
    <t>CONFERENCE_SPACE|GENERIC=81</t>
  </si>
  <si>
    <t>NEWSPAPERS_IN_LOBBY|FREE=2047</t>
  </si>
  <si>
    <t>NEWSPAPERS_IN_LOBBY|SURCHARGE=1073742791</t>
  </si>
  <si>
    <t>COMPUTER_STATION=3865</t>
  </si>
  <si>
    <t>LOUNGE|MULTIPLE=3913</t>
  </si>
  <si>
    <t>LOUNGE|SINGULAR=3</t>
  </si>
  <si>
    <t>BREAKFAST|FREE=2001</t>
  </si>
  <si>
    <t>BREAKFAST|SURCHARGE=361</t>
  </si>
  <si>
    <t>BREAKFAST|FEE=3161</t>
  </si>
  <si>
    <t>COFFEE_SHOP|MULTIPLE=3929</t>
  </si>
  <si>
    <t>COFFEE_SHOP|SINGULAR=2004</t>
  </si>
  <si>
    <t>RESTAURANT|MULTIPLE=2537</t>
  </si>
  <si>
    <t>RESTAURANT|SINGULAR=19</t>
  </si>
  <si>
    <t>BREAKFAST_HOURS_START_TIME=3793</t>
  </si>
  <si>
    <t>BREAKFAST_HOURS_END_TIME=3794</t>
  </si>
  <si>
    <t>FITNESS_FACILITIES|AVAILABLE_24HOURS=4468</t>
  </si>
  <si>
    <t>FITNESS_FACILITIES|GENERIC=9</t>
  </si>
  <si>
    <t>HEALTH_CLUB|AVAILABLE_24HOURS=5054</t>
  </si>
  <si>
    <t>HEALTH_CLUB|GENERIC=2008</t>
  </si>
  <si>
    <t>SPA|AROMATHERAPY=3596</t>
  </si>
  <si>
    <t>SPA|AYURVEDIC=3599</t>
  </si>
  <si>
    <t>SPA|BODY_SCRUBS=3595</t>
  </si>
  <si>
    <t>SPA|BODY_TREATMENTS=2346</t>
  </si>
  <si>
    <t>SPA|BODY_WRAPS=3594</t>
  </si>
  <si>
    <t>SPA|FACIAL_TREATMENTS=2347</t>
  </si>
  <si>
    <t>SPA|HYDROTHERAPY=3598</t>
  </si>
  <si>
    <t>SPA|NUMBER_OF_SPA_ROOMS=3589</t>
  </si>
  <si>
    <t>SPA|COUPLES_SPA_ROOMS=3591</t>
  </si>
  <si>
    <t>SPA|OUTDOOR_TREATMENT_AREA=3590</t>
  </si>
  <si>
    <t>SPA|THALASSOTHERAPY=3597</t>
  </si>
  <si>
    <t>SPA|TURKISH_BATH=3601</t>
  </si>
  <si>
    <t>SPA|DETOXIFICATION_WRAP=6138</t>
  </si>
  <si>
    <t>FULL_SERVICE_SPA=2123</t>
  </si>
  <si>
    <t>CONCIERGE=43</t>
  </si>
  <si>
    <t>DRY_CLEANING=2070</t>
  </si>
  <si>
    <t>LAUNDRY_FACILITIES=369</t>
  </si>
  <si>
    <t>LUGGAGE_STORAGE=4003</t>
  </si>
  <si>
    <t>SAFE_DEPOSIT_AT_FRONT_DESK=2016</t>
  </si>
  <si>
    <t>TOUR_ASSISTANCE=2387</t>
  </si>
  <si>
    <t>GROCERY_SHOPPING_SERVICE=4111</t>
  </si>
  <si>
    <t>GROCERY_STORE=2386</t>
  </si>
  <si>
    <t>HAIR_SALON=40</t>
  </si>
  <si>
    <t>GIFT_SHOP_OR_NEWS=44</t>
  </si>
  <si>
    <t>BELLHOP_PORTER=2066</t>
  </si>
  <si>
    <t>WEDDING_SERVICES=2167</t>
  </si>
  <si>
    <t>ATM=41</t>
  </si>
  <si>
    <t>SHOPPING|ONSITE=45</t>
  </si>
  <si>
    <t>BBQ_GRILLS=321</t>
  </si>
  <si>
    <t>GARDEN=378</t>
  </si>
  <si>
    <t>PICNIC_AREA=2049</t>
  </si>
  <si>
    <t>TERRACE|TERRACE=4514</t>
  </si>
  <si>
    <t>TERRACE|ROOFTOP=3912</t>
  </si>
  <si>
    <t>MARINA=2128</t>
  </si>
  <si>
    <t>AIRPORT_SHUTTLE_TYPE|DROP_OFF_FREE=4005</t>
  </si>
  <si>
    <t>AIRPORT_SHUTTLE_TYPE|DROP_OFF_SURCHARGE=4007</t>
  </si>
  <si>
    <t>AIRPORT_SHUTTLE_TYPE|PICKUP_FREE=4004</t>
  </si>
  <si>
    <t>AIRPORT_SHUTTLE_TYPE|PICKUP_SURCHARGE=4006</t>
  </si>
  <si>
    <t>AIRPORT_SHUTTLE_TYPE|ROUNDTRIP_FREE=10</t>
  </si>
  <si>
    <t>AIRPORT_SHUTTLE_TYPE|ROUNDTRIP_SURCHARGE=56</t>
  </si>
  <si>
    <t>AIRPORT_SHUTTLE_TYPE|GENERIC=2353</t>
  </si>
  <si>
    <t>AIRPORT_SHUTTLE_TIME|CONTACT_PROPERTY_PRIOR_TO_ARRIVAL =3614</t>
  </si>
  <si>
    <t>AIRPORT_SHUTTLE_FEE_ADULT|FEE_AMT=3369</t>
  </si>
  <si>
    <t>AIRPORT_SHUTTLE_FEE_CHILD|FEE_CHILD_AMT=3735</t>
  </si>
  <si>
    <t>AIRPORT_SHUTTLE_FEE_CHILD|FEE_CHILD_MIN_AGE=3738</t>
  </si>
  <si>
    <t>AIRPORT_SHUTTLE_FEE_CHILD|FEE_CHILD_MAX_AGE=3739</t>
  </si>
  <si>
    <t>AREA_SHUTTLE|FREE=2528</t>
  </si>
  <si>
    <t>AREA_SHUTTLE|SURCHARGE=2529</t>
  </si>
  <si>
    <t>AREA_SHUTTLE_DISTANCE|DISTANCE=2530</t>
  </si>
  <si>
    <t>SELF_PARKING|FREE=3861</t>
  </si>
  <si>
    <t>SELF_PARKING|SURCHARGE=3862</t>
  </si>
  <si>
    <t>SELF_PARKING|SURCHARGE_AMT=2632</t>
  </si>
  <si>
    <t>VALET_PARKING|FREE=3863</t>
  </si>
  <si>
    <t>VALET_PARKING|SURCHARGE=3864</t>
  </si>
  <si>
    <t>VALET_PARKING|SURCHARGE_AMT=2636</t>
  </si>
  <si>
    <t>SKI_SHUTTLE|FREE=4421</t>
  </si>
  <si>
    <t>SKI_SHUTTLE|SURCHARGE =4422</t>
  </si>
  <si>
    <t>EXTENDED_PARKING|FREE=4450</t>
  </si>
  <si>
    <t>EXTENDED_PARKING|SURCHARGE =4451</t>
  </si>
  <si>
    <t>OFFSITE_PARKING|DISCOUNT_RATES_AVAILABLE=4455</t>
  </si>
  <si>
    <t>OFFSITE_PARKING|RESERVATIONS_REQUIRED=4456</t>
  </si>
  <si>
    <t>RV_PARKING|FREE=4452</t>
  </si>
  <si>
    <t>RV_PARKING|SURCHARGE=4453</t>
  </si>
  <si>
    <t>PARKING_HEIGHT_RESTRICTIONS=2554</t>
  </si>
  <si>
    <t>PARKING_LIMITED_SPACES_AVAILABLE=3761</t>
  </si>
  <si>
    <t>FREE_PARKING_NEARBY=4454</t>
  </si>
  <si>
    <t>BEACH_SHUTTLE|FREE=4428</t>
  </si>
  <si>
    <t>BEACH_SHUTTLE|SURCHARGE=4429</t>
  </si>
  <si>
    <t>CRUISE_TERMINAL_SHUTTLE|FREE=2944</t>
  </si>
  <si>
    <t>CRUISE_TERMINAL_SHUTTLE|SURCHARGE=2945</t>
  </si>
  <si>
    <t>CRUISE_TERMINAL_SHUTTLE|CONTACT_PROPERTY_PRIOR_TO_ARRIVAL  =3930</t>
  </si>
  <si>
    <t>FERRY_TERMINAL_SHUTTLE|FREE=2946</t>
  </si>
  <si>
    <t>FERRY_TERMINAL_SHUTTLE|SURCHARGE=2947</t>
  </si>
  <si>
    <t>FERRY_TERMINAL_SHUTTLE|CONTACT_PROPERTY_PRIOR_TO_ARRIVAL  =3931</t>
  </si>
  <si>
    <t>LIMO_OR_TOWNCAR_SERVICE=2072</t>
  </si>
  <si>
    <t>SHOPPING_CENTER_SHUTTLE|FREE=2948</t>
  </si>
  <si>
    <t>SHOPPING_CENTER_SHUTTLE|SURCHARGE=2949</t>
  </si>
  <si>
    <t>THEME_PARK_SHUTTLE|FREE=2950</t>
  </si>
  <si>
    <t>THEME_PARK_SHUTTLE|SURCHARGE=2951</t>
  </si>
  <si>
    <t>TRAIN_STATION_PICKUP_SERVICE|FREE=2416</t>
  </si>
  <si>
    <t>TRAIN_STATION_PICKUP_SERVICE|SURCHARGE=4010</t>
  </si>
  <si>
    <t>TRAIN_STATION_PICKUP_SERVICE|CONTACT_PROPERTY_PRIOR_TO_ARRIVAL  =3932</t>
  </si>
  <si>
    <t>CASINO_SHUTTLE|FREE=2942</t>
  </si>
  <si>
    <t>CASINO_SHUTTLE|SURCHARGE=2943</t>
  </si>
  <si>
    <t>POOL_CHILDRENS=2014</t>
  </si>
  <si>
    <t>POOL_INDOOR|MULTIPLE=2820</t>
  </si>
  <si>
    <t>POOL_INDOOR|SINGULAR=14</t>
  </si>
  <si>
    <t>POOL_OUTDOOR|MULTIPLE=2821</t>
  </si>
  <si>
    <t>POOL_OUTDOOR|SINGULAR=24</t>
  </si>
  <si>
    <t>POOLSIDE_BAR|MULTIPLE=3914</t>
  </si>
  <si>
    <t>POOLSIDE_BAR|SINGULAR=400</t>
  </si>
  <si>
    <t>BEACH_ACCESS|ON_PRIVATE_BEACH=2080</t>
  </si>
  <si>
    <t>BEACH_ACCESS|NEAR_PRIVATE_BEACH=5015</t>
  </si>
  <si>
    <t>BEACH_ACCESS|ON_PUBLIC_BEACH=48</t>
  </si>
  <si>
    <t>BEACH_ACCESS|NEAR_PUBLIC_BEACH=2113</t>
  </si>
  <si>
    <t>BICYCLE_RENTALS|ONSITE_FREE=3778</t>
  </si>
  <si>
    <t>BICYCLE_RENTALS|ONSITE_SURCHARGE=3801</t>
  </si>
  <si>
    <t>BICYCLE_RENTALS|NEARBY_FREE=3807</t>
  </si>
  <si>
    <t>BICYCLE_RENTALS|NEARBY_SURCHARGE=115</t>
  </si>
  <si>
    <t>SCUBA|ONSITE=3833</t>
  </si>
  <si>
    <t>GOLFING|ONSITE=2617</t>
  </si>
  <si>
    <t>GOLFING|ADJACENT=4022</t>
  </si>
  <si>
    <t>TENNIS_INDOOR|MULTIPLE=3374</t>
  </si>
  <si>
    <t>TENNIS_INDOOR|SINGLE=3373</t>
  </si>
  <si>
    <t>TENNIS_OUTDOOR|MULTIPLE_ONSITE=3376</t>
  </si>
  <si>
    <t>TENNIS_OUTDOOR|SINGLE=3375</t>
  </si>
  <si>
    <t>SKI_IN_OUT_ACCESS=2082</t>
  </si>
  <si>
    <t>CASINO|ONSITE=2112</t>
  </si>
  <si>
    <t>LIBRARY=385</t>
  </si>
  <si>
    <t>NIGHTCLUB|ONSITE=2010</t>
  </si>
  <si>
    <t>GAME_ROOM=375</t>
  </si>
  <si>
    <t>POOL_TABLE=2385</t>
  </si>
  <si>
    <t>WINERY=4025</t>
  </si>
  <si>
    <t>CHECKOUT_TIME=2020</t>
  </si>
  <si>
    <t>FRONT_DESK|OPEN_WEEKDAYS=1073742422</t>
  </si>
  <si>
    <t>FRONT_DESK|OPEN_WEEKENDS=1073742425</t>
  </si>
  <si>
    <t>ACCEPTS_VISA=189</t>
  </si>
  <si>
    <t>ACCEPTS_MASTERCARD=184</t>
  </si>
  <si>
    <t>ACCEPTS_JCB_INTERNATIONAL=183</t>
  </si>
  <si>
    <t>ACCEPTS_DISCOVER=180</t>
  </si>
  <si>
    <t>ACCEPTS_DINERS_CLUB=179</t>
  </si>
  <si>
    <t>ACCEPTS_CARTE_BLANCHE=177</t>
  </si>
  <si>
    <t>ACCEPTS_AMERICAN_EXPRESS=171</t>
  </si>
  <si>
    <t>FORMS_OF_DEPOSIT_ACCEPTED|CASH_ONLY=2557</t>
  </si>
  <si>
    <t>FORMS_OF_DEPOSIT_ACCEPTED|CREDIT_CARDS_ONLY=2781</t>
  </si>
  <si>
    <t>WATER_HEATER|GAS_WATER_HEATER_IN_ROOM=2784</t>
  </si>
  <si>
    <t>WATER_HEATER|CENTRALIZED_GAS_WATER_HEATER=1073743209</t>
  </si>
  <si>
    <t>WATER_HEATER|NOT_GAS =1073743210</t>
  </si>
  <si>
    <t>PET_POLICY|PETS_ALLOWED=51</t>
  </si>
  <si>
    <t>PET_POLICY|PETS_ALLOWED_FREE=1073742807</t>
  </si>
  <si>
    <t>PET_POLICY|SURCHARGE=51</t>
  </si>
  <si>
    <t>PET_POLICY|PET_FRIENDLY=2338</t>
  </si>
  <si>
    <t>PET_POLICY|ONLY_DOGS=2809</t>
  </si>
  <si>
    <t>PET_POLICY|ONLY_DOGS_OR_CATS=2810</t>
  </si>
  <si>
    <t>PET_POLICY|OTHER_RESTRICTIONS_APPLY=404</t>
  </si>
  <si>
    <t>PET_POLICY|SERVICE_ANIMALS_EXEMPT_FROM_FEES_OR_RESTRICTIONS=5059</t>
  </si>
  <si>
    <t>CATERS_TO|MEN_ONLY=58</t>
  </si>
  <si>
    <t>CATERS_TO|WOMEN_ONLY=57</t>
  </si>
  <si>
    <t>CATERS_TO|ADULTS_ONLY=3357</t>
  </si>
  <si>
    <t>CATERS_TO|CLOTHING_OPTIONAL_IN_PUBLIC_AREAS=2003</t>
  </si>
  <si>
    <t>CATERS_TO|NO_BACHELOR_PARTIES=2812</t>
  </si>
  <si>
    <t>CATERS_TO|NO_BACHELORETTE_PARTIES=2812</t>
  </si>
  <si>
    <t>CHILD_POLICY|CHILDREN_STAY_FREE=2552</t>
  </si>
  <si>
    <t>CHILD_POLICY|NO_CHILDREN=2791</t>
  </si>
  <si>
    <t>SMOKING_POLICY|SMOKE_FREE_PROPERTY=2137</t>
  </si>
  <si>
    <t>SMOKING_POLICY|DESIGNATED_SMOKING_AREA=2349</t>
  </si>
  <si>
    <t>SMOKING_POLICY|FINES_APPLY=3269</t>
  </si>
  <si>
    <t>ALCOHOL_POLICY|NO_ALCOHOL_SERVED=4638</t>
  </si>
  <si>
    <t>ALCOHOL_POLICY|NO_ALCOHOL_ALLOWED=4639</t>
  </si>
  <si>
    <t>TOTAL_ROOMS=52</t>
  </si>
  <si>
    <t>MULTILINGUAL_STAFF=2043</t>
  </si>
  <si>
    <t>FIREPLACE_IN_LOBBY=317</t>
  </si>
  <si>
    <t>TV_IN_LOBBY=372</t>
  </si>
  <si>
    <t>HOTEL_REGISTRY_NUMBER=5109</t>
  </si>
  <si>
    <t>ROOM_WIRED_INTERNET|SURCHARGE=2406</t>
  </si>
  <si>
    <t>ROOM_WIRED_INTERNET|SURCHARGE_AMT=3188</t>
  </si>
  <si>
    <t>ROOM_WIFI_INTERNET|FREE =2403</t>
  </si>
  <si>
    <t>ROOM_WIFI_INTERNET|SURCHARGE=2404</t>
  </si>
  <si>
    <t>ROOM_WIFI_INTERNET|SURCHARGE_AMT=3190</t>
  </si>
  <si>
    <t>ROOM_BATHROOM_TYPE|PRIVATE_BATHROOM =141</t>
  </si>
  <si>
    <t>ROOM_BATHROOM_TYPE|PRIVATE_BATHROOM_NOT_IN_ROOM=3726</t>
  </si>
  <si>
    <t>ROOM_BATHROOM_TYPE|SHARED_BATHROOM =2036</t>
  </si>
  <si>
    <t>ROOM_BATHROOM_TYPE|SHARED_BATHROOM_SINK_IN_ROOM=2371</t>
  </si>
  <si>
    <t>ROOM_BATHROOM_TYPE|PARTIALLY_OPEN_BATHROOM=2854</t>
  </si>
  <si>
    <t>ROOM_FREE_TOILETRIES=143</t>
  </si>
  <si>
    <t>ROOM_SHOWER_TYPE|SHOWER_ONLY =2166</t>
  </si>
  <si>
    <t>ROOM_SHOWER_TYPE|BATHTUB_ONLY =2168</t>
  </si>
  <si>
    <t>ROOM_SHOWER_TYPE|BATHTUB_OR_SHOWER =3858</t>
  </si>
  <si>
    <t>ROOM_SHOWER_TYPE|SEPARATE_BATHTUB_AND_SHOWER=2170</t>
  </si>
  <si>
    <t>ROOM_SHOWER_TYPE|SHOWER_AND_BATHTUB_COMBO=2183</t>
  </si>
  <si>
    <t>ROOM_BATHTUB_TYPE|DEEP_SOAKING =3501</t>
  </si>
  <si>
    <t>ROOM_BATHTUB_TYPE|JETTED =148</t>
  </si>
  <si>
    <t>ROOM_BATHTUB_TYPE|SPRING_WATER=5013</t>
  </si>
  <si>
    <t>ROOM_SECOND_BATHROOM=2035</t>
  </si>
  <si>
    <t>ROOM_BATHROBES=142</t>
  </si>
  <si>
    <t>ROOM_BIDET=2149</t>
  </si>
  <si>
    <t>ROOM_DESIGNER_TOILETRIES=2025</t>
  </si>
  <si>
    <t>ROOM_SPECIAL_SHOWERHEAD|HYDROMASSAGE_SHOWERHEAD=4947</t>
  </si>
  <si>
    <t>ROOM_SPECIAL_SHOWERHEAD|RAINFALL_SHOWERHEAD=3502</t>
  </si>
  <si>
    <t>ROOM_SLIPPERS=2162</t>
  </si>
  <si>
    <t>ROOM_COFFEE_TEA|COFFEE_AND_TEA_MAKER =132</t>
  </si>
  <si>
    <t>ROOM_COFFEE_TEA|ESPRESSO_MAKER=399</t>
  </si>
  <si>
    <t>ROOM_FREE_BOTTLED_WATER=2057</t>
  </si>
  <si>
    <t>ROOM_KITCHEN|KITCHEN=2158</t>
  </si>
  <si>
    <t>ROOM_KITCHEN|KITCHENETTE=312</t>
  </si>
  <si>
    <t>ROOM_KITCHEN|SHARED_KITCHEN=5093</t>
  </si>
  <si>
    <t>ROOM_MICROWAVE|INROOM=2058</t>
  </si>
  <si>
    <t>ROOM_MICROWAVE|ONREQUEST=2130</t>
  </si>
  <si>
    <t>ROOM_REFRIGERATOR|INROOM=130</t>
  </si>
  <si>
    <t>ROOM_REFRIGERATOR|FULL_SIZE_IN_ROOM=2379</t>
  </si>
  <si>
    <t>ROOM_REFRIGERATOR|ONREQUEST=2181</t>
  </si>
  <si>
    <t>ROOM_MINIBAR|STOCKED_WITH_FREE_ITEMS =6142</t>
  </si>
  <si>
    <t>ROOM_MINIBAR|STOCKED_WITH_SOME_FREE_ITEMS=6143</t>
  </si>
  <si>
    <t>ROOM_MINIBAR|NO_FREE_ITEMS=131</t>
  </si>
  <si>
    <t>ROOM_DISHWARE=2059</t>
  </si>
  <si>
    <t>ROOM_DISHWASHER=2378</t>
  </si>
  <si>
    <t>ROOM_STOVETOP=2381</t>
  </si>
  <si>
    <t>ROOM_TV_SERVICE|CABLE=2398</t>
  </si>
  <si>
    <t>ROOM_TV_SERVICE|SATELLITE=2396</t>
  </si>
  <si>
    <t>ROOM_TV_SERVICE|DIGITAL=2397</t>
  </si>
  <si>
    <t>ROOM_PREMIUM_TV_CHANNELS=2081</t>
  </si>
  <si>
    <t>ROOM_PAY_MOVIES=2039</t>
  </si>
  <si>
    <t>ROOM_TV_TYPE|LCD=2575</t>
  </si>
  <si>
    <t>ROOM_TV_TYPE|LED=6147</t>
  </si>
  <si>
    <t>ROOM_TV_TYPE|PLASMA=2576</t>
  </si>
  <si>
    <t>ROOM_TV_TYPE|FLAT_PANEL=2399</t>
  </si>
  <si>
    <t>ROOM_TV_TYPE|TV=26</t>
  </si>
  <si>
    <t>ROOM_TV_SIZE|SIZE=2579</t>
  </si>
  <si>
    <t>ROOM_TV_SIZE|MEASURMENT_(INCH_CM)=2580</t>
  </si>
  <si>
    <t>ROOM_DVD=2086</t>
  </si>
  <si>
    <t>ROOM_FIRST_RUN_MOVIES=2563</t>
  </si>
  <si>
    <t>ROOM_VIDEO_GAME=2028</t>
  </si>
  <si>
    <t>ROOM_COMPUTER|IN-ROOM_COMPUTER=3856</t>
  </si>
  <si>
    <t>ROOM_COMPUTER|TABLET_COMPUTER=5106</t>
  </si>
  <si>
    <t>ROOM_COMPUTER|IPAD=5105</t>
  </si>
  <si>
    <t>ROOM_DOCKING_STATION|IPOD_DOCKING_STATION=2807</t>
  </si>
  <si>
    <t>ROOM_DOCKING_STATION|MP3_PLAYER_DOCKING_STATION=2806</t>
  </si>
  <si>
    <t>ROOM_CRIBS|FREE=4951</t>
  </si>
  <si>
    <t>ROOM_CRIBS|SURCHARGE=4950</t>
  </si>
  <si>
    <t>ROOM_CRIBS|GENERIC=2045</t>
  </si>
  <si>
    <t>ROOM_EXTRA_BEDS|FREE=1073742815</t>
  </si>
  <si>
    <t>ROOM_EXTRA_BEDS|SURCHARGE=1073742816</t>
  </si>
  <si>
    <t>ROOM_EXTRA_BEDS|GENERIC=2044</t>
  </si>
  <si>
    <t>ROOM_SOFA_BED|SOFA_BED=2038</t>
  </si>
  <si>
    <t>ROOM_SOFA_BED|SOFA_BED_SIZE=3911</t>
  </si>
  <si>
    <t>ROOM_PREMIUM_BEDDING|EGYPTIAN_COTTON_SHEETS =2561</t>
  </si>
  <si>
    <t>ROOM_PREMIUM_BEDDING|FRETTE_ITALIAN_SHEETS=2565</t>
  </si>
  <si>
    <t>ROOM_HYPO_BED_AVAIL=135</t>
  </si>
  <si>
    <t>ROOM_PREMIUM_MATTRESS|MEMORY_FOAM=2569</t>
  </si>
  <si>
    <t>ROOM_PREMIUM_MATTRESS|PILLOW_TOP=2571</t>
  </si>
  <si>
    <t>ROOM_PREMIUM_MATTRESS|SLEEP_NUMBER=2573</t>
  </si>
  <si>
    <t>ROOM_PREMIUM_MATTRESS|TEMPURPEDIC=2577</t>
  </si>
  <si>
    <t>ROOM_DAY_BED=5178</t>
  </si>
  <si>
    <t>ROOM_DOWN_COMFORTER=2559</t>
  </si>
  <si>
    <t>PILLOW_MENU=2572</t>
  </si>
  <si>
    <t>ROOM_SEPARATE_BEDROOM|NUMBER_OF_BEDROOMS=4955</t>
  </si>
  <si>
    <t>ROOM_SEPARATE_BEDROOM|SEPARATE_BEDROOM=4954</t>
  </si>
  <si>
    <t>ROOM_SEPARATE_DINING_AREA=2370</t>
  </si>
  <si>
    <t>ROOM_LIVING_ROOM=3857</t>
  </si>
  <si>
    <t>ROOM_SEPARATE_SITTING_AREA=2037</t>
  </si>
  <si>
    <t>ROOM_BALCONY|FURNISHED_BALCONY=3779</t>
  </si>
  <si>
    <t>ROOM_BALCONY|FURNISHED_BALCONY_OR_PATIO=4296</t>
  </si>
  <si>
    <t>ROOM_BALCONY|FURNISHED_LANAI=4297</t>
  </si>
  <si>
    <t>ROOM_BALCONY|FURNISHED_PATIO=4298</t>
  </si>
  <si>
    <t>ROOM_BALCONY|BALCONY=318</t>
  </si>
  <si>
    <t>ROOM_BALCONY|BALCONY_OR_PATIO=4118</t>
  </si>
  <si>
    <t>ROOM_BALCONY|LANAI=388</t>
  </si>
  <si>
    <t>ROOM_BALCONY|PATIO=2032</t>
  </si>
  <si>
    <t>ROOM_PRIVATE_POOL|PRIVATE_POOL=2860</t>
  </si>
  <si>
    <t>ROOM_PRIVATE_POOL|PLUNGE_POOL=2859</t>
  </si>
  <si>
    <t>ROOM_PRIVATE_SPA=3859</t>
  </si>
  <si>
    <t>ROOM_EXT_ACCESS=2148</t>
  </si>
  <si>
    <t>ROOM_CONNECTED_ROOMS=4420</t>
  </si>
  <si>
    <t>ROOM_SOUNDPROOF=2054</t>
  </si>
  <si>
    <t>ROOM_YARD=322</t>
  </si>
  <si>
    <t>ROOM_HOUSEKEEPING|DAILY=133</t>
  </si>
  <si>
    <t>ROOM_HOUSEKEEPING|LIMITED=1073742676</t>
  </si>
  <si>
    <t>ROOM_HOUSEKEEPING|ONCE_PER_STAY=4008</t>
  </si>
  <si>
    <t>ROOM_HOUSEKEEPING|WEEKENDS_ONLY=3985</t>
  </si>
  <si>
    <t>ROOM_HOUSEKEEPING|WEEKDAYS_ONLY=3984</t>
  </si>
  <si>
    <t>ROOM_HOUSEKEEPING|WEEKLY=3616</t>
  </si>
  <si>
    <t>ROOM_ROOM_SERVICE|AVAILABLE_24HOURS=2015</t>
  </si>
  <si>
    <t>ROOM_ROOM_SERVICE|LIMITED=20</t>
  </si>
  <si>
    <t>ROOM_ROOM_SERVICE|GENERIC=2053</t>
  </si>
  <si>
    <t>ROOM_NEWSPAPER_FREE|DAILY=128</t>
  </si>
  <si>
    <t>ROOM_NEWSPAPER_FREE|WEEKDAY=2031</t>
  </si>
  <si>
    <t>ROOM_CHILDCARE=2151</t>
  </si>
  <si>
    <t>ROOM_MASSAGE=2160</t>
  </si>
  <si>
    <t>ROOM_TURNDOWN=2056</t>
  </si>
  <si>
    <t>ROOM_DINING=4658</t>
  </si>
  <si>
    <t>ROOM_AIR_CONDITIONING|AIR_CONDITIONING=1</t>
  </si>
  <si>
    <t>ROOM_AIR_CONDITIONING|RESTRICTED_USAGE=3264</t>
  </si>
  <si>
    <t>ROOM_CEILING_FAN=331</t>
  </si>
  <si>
    <t>ROOM_DESK=2026</t>
  </si>
  <si>
    <t>ROOM_IRON|INROOM=145</t>
  </si>
  <si>
    <t>ROOM_IRON|ONREQUEST=2055</t>
  </si>
  <si>
    <t>ROOM_SAFE|STANDARD_SIZE=146</t>
  </si>
  <si>
    <t>ROOM_SAFE|LAPTOP_COMPATIBLE=2389</t>
  </si>
  <si>
    <t>ROOM_FIREPLACE=147</t>
  </si>
  <si>
    <t>ROOM_BLACKOUT_DRAPES=2150</t>
  </si>
  <si>
    <t>ROOM_DECOR=2568</t>
  </si>
  <si>
    <t>ROOM_FURNISHING=2567</t>
  </si>
  <si>
    <t>ROOM_SHARED_ACCOMODATIONS=4293</t>
  </si>
  <si>
    <t>ROOM_WASHER=340</t>
  </si>
  <si>
    <t>ROOM_FREE_CALLS|FREE_LOCAL_CALLS=139</t>
  </si>
  <si>
    <t>ROOM_FREE_CALLS|FREE_LONG_DISTANCE_CALLS=3923</t>
  </si>
  <si>
    <t>ROOM_FREE_CALLS|FREE_INTERNATIONAL_CALLS=3924</t>
  </si>
  <si>
    <t>Function to grab attribute code</t>
  </si>
  <si>
    <t>Composite Value</t>
  </si>
  <si>
    <t>CHECKIN_START_TIME</t>
  </si>
  <si>
    <t>CHECKIN_END_TIME</t>
  </si>
  <si>
    <t>How early in the day can a guest check in at the property?</t>
  </si>
  <si>
    <t xml:space="preserve">Send checkin start time as the value, format as hh:mi AM/PM. Example: 4:00 PM
The property's timezone will be used for the checkin time
Send DetailCode if 24hour checkin is supported
</t>
  </si>
  <si>
    <t xml:space="preserve">Send checkin end time as the value, format as hh:mi AM/PM. Example: 4:00 PM
The property's timezone will be used for the checkin time
Send DetailCode if 24hour checkin is supported
</t>
  </si>
  <si>
    <t>How late can a guest check in at the property?</t>
  </si>
  <si>
    <t>Check-in end time</t>
  </si>
  <si>
    <t>SPA|REFLEXOLOGY=6135</t>
  </si>
  <si>
    <t>SPA|OPEN_DAILY=1073742678</t>
  </si>
  <si>
    <t>SPA|OPEN_SELECT_DAYS=1073742679</t>
  </si>
  <si>
    <t>SPA|HOT_SPRINGS=3613</t>
  </si>
  <si>
    <t>SPA|SAUNA_IN_SPA=3603</t>
  </si>
  <si>
    <t>SPA|MUD_BATH_IN_SPA=3600</t>
  </si>
  <si>
    <t>SPA|SPA_TUB_IN_SPA=3604</t>
  </si>
  <si>
    <t>SPA|STEAM_ROOM_IN_SPA=6133</t>
  </si>
  <si>
    <t>SPA|MIN_AGE_ALLOWED_IN_SPA=3638</t>
  </si>
  <si>
    <t>SPA|MIN_AGE_ALLOWED_IN_SPA_WITH_ADULT=3639</t>
  </si>
  <si>
    <t>SPA|ADVANCED_BOOKING=3970</t>
  </si>
  <si>
    <t>SPA|MANICURE_PEDICURE=3593</t>
  </si>
  <si>
    <t>AIRPORT_SHUTTLE_TIME|AVAILABLE_24HOURS=2532{{(available 24 hours)}},</t>
  </si>
  <si>
    <t>AIRPORT_SHUTTLE_TIME|AVAILABLE_ONREQUEST=2532{{(available on request)}},</t>
  </si>
  <si>
    <t>AIRPORT_SHUTTLE_TIME|AVAILABLE_DURING_SCHEDULED_TIMES=2532{{at scheduled times}},</t>
  </si>
  <si>
    <t>AIRPORT_SHUTTLE_FEE_ADULT|FEE_SCOPE_PER_PERSON=3370{{per person}},3369</t>
  </si>
  <si>
    <t>AIRPORT_SHUTTLE_FEE_ADULT|FEE_SCOPE_PER_ROOM=3370{{per room}},3369</t>
  </si>
  <si>
    <t>AIRPORT_SHUTTLE_FEE_ADULT|FEE_SCOPE_PER_VEHICLE=3370{{per vehicle}},3369</t>
  </si>
  <si>
    <t>AIRPORT_SHUTTLE_FEE_ADULT|FEE_SCOPE_DURATION_ROUNDTRIP=3733{{roundtrip}},3369</t>
  </si>
  <si>
    <t>AIRPORT_SHUTTLE_FEE_ADULT|FEE_SCOPE_DURATION_ONE_WAY=3733{{one way}},3369</t>
  </si>
  <si>
    <t>AIRPORT_SHUTTLE_FEE_CHILD|FEE_CHILD_DURATION_ROUNDTRIP=3734{{roundtrip}},</t>
  </si>
  <si>
    <t>AIRPORT_SHUTTLE_FEE_CHILD|FEE_CHILD_DURATION_ONE_WAY=3734{{one way}},</t>
  </si>
  <si>
    <t>AREA_SHUTTLE_DISTANCE|DISTANCE_TYPE_MILES=2531{{km}},2350</t>
  </si>
  <si>
    <t>AREA_SHUTTLE_DISTANCE|DISTANCE_TYPE_KM=2531{{mi}},2350</t>
  </si>
  <si>
    <t>AREA_SHUTTLE_DISTANCE|DISTANCE_TYPE_METERS=2531{{meters}},2350</t>
  </si>
  <si>
    <t>MUST_CONTACT_PROPERTY_FOR_PICKUP|ONARRIVAL=4115{{on arrival}},</t>
  </si>
  <si>
    <t>MUST_CONTACT_PROPERTY_FOR_PICKUP|24_HOURS_PRIOR_TO_ARRIVAL=4115{{24 hours prior to arrival}},</t>
  </si>
  <si>
    <t>MUST_CONTACT_PROPERTY_FOR_PICKUP|48_HOURS_PRIOR_TO_ARRIVAL=4115{{48 hours prior to arrival}},</t>
  </si>
  <si>
    <t>MUST_CONTACT_PROPERTY_FOR_PICKUP|72_HOURS_PRIOR_TO_ARRIVAL=4115{{72 hours prior to arrival}},</t>
  </si>
  <si>
    <t>Minimum Check-in Age</t>
  </si>
  <si>
    <t>MINIMUM_CHECKIN_AGE=2551</t>
  </si>
  <si>
    <t>CHECKIN_START_TIME|AVAILABLE_24HOURS=2019</t>
  </si>
  <si>
    <t>CHECKIN_END_TIME=3763</t>
  </si>
  <si>
    <t>PROPERTY_ACCESS_TYPE|AIRPLANE=2540{{airplane}}</t>
  </si>
  <si>
    <t>PROPERTY_ACCESS_TYPE|AIRPLANE_AND_BOAT=2540{{airplane and boat}}</t>
  </si>
  <si>
    <t>PROPERTY_ACCESS_TYPE|AIRPLANE_AND_SHUTTLE=2540{{airplane and shuttle}}</t>
  </si>
  <si>
    <t>PROPERTY_ACCESS_TYPE|AIRPLANE_OR_BOAT=2540{{airplane or boat}}</t>
  </si>
  <si>
    <t>PROPERTY_ACCESS_TYPE|AIRPLANE_OR_FLOATPLANE=2540{{airplane or floatplane}}</t>
  </si>
  <si>
    <t>PROPERTY_ACCESS_TYPE|AIRPLANE_OR_HELICOPTER=2540{{airplane or helicopter}}</t>
  </si>
  <si>
    <t>PROPERTY_ACCESS_TYPE|AIRPORT_SHUTTLE=2540{{airport shuttle}}</t>
  </si>
  <si>
    <t>PROPERTY_ACCESS_TYPE|BOAT=2540{{boat}}</t>
  </si>
  <si>
    <t>PROPERTY_ACCESS_TYPE|BOAT_AND_SHUTTLE=2540{{boat and shuttle}}</t>
  </si>
  <si>
    <t>PROPERTY_ACCESS_TYPE|BOAT_AND_FLOATPLANE=2540{{boat or floatplane}}</t>
  </si>
  <si>
    <t>PROPERTY_ACCESS_TYPE|BOAT_AND_HELICOPTER=2540{{boat or helicopter}}</t>
  </si>
  <si>
    <t>PROPERTY_ACCESS_TYPE|FLOATPLANE=2540{{floatplane}}</t>
  </si>
  <si>
    <t>PROPERTY_ACCESS_TYPE|FLOATPLANE_AND_SHUTTLE=2540{{floatplane and shuttle}}</t>
  </si>
  <si>
    <t>PROPERTY_ACCESS_TYPE|FLOATPLANE_AND_HELICOPTER=2540{{floatplane or helicopter}}</t>
  </si>
  <si>
    <t>PROPERTY_ACCESS_TYPE|HELICOPTER=2540{{helicopter}}</t>
  </si>
  <si>
    <t>PROPERTY_ACCESS_TYPE|HELICOPTER_AND_SHUTTLE=2540{{helicopter and shuttle}}</t>
  </si>
  <si>
    <t>PROPERTY_ACCESS_TYPE|REQUIRED_SHUTTLE=2540{{required shuttle}}</t>
  </si>
  <si>
    <t>PROPERTY_ACCESS_TIME|24_HOURS_PRIOR=3587{{24}}</t>
  </si>
  <si>
    <t>PROPERTY_ACCESS_TIME|48_HOURS_PRIOR=3587{{48}}</t>
  </si>
  <si>
    <t>PROPERTY_ACCESS_TIME|72_HOURS_PRIOR=3587{{72}}</t>
  </si>
  <si>
    <t>ROOM_WIRED_INTERNET|FREE=4345</t>
  </si>
  <si>
    <t>ROOM_WIRED_INTERNET|SURCHARGE=4346</t>
  </si>
  <si>
    <t>ROOM_WIFI_INTERNET|FREE =4347</t>
  </si>
  <si>
    <t>ROOM_WIFI_INTERNET|SURCHARGE=4348</t>
  </si>
  <si>
    <t>ROOM_DIALUP_INTERNET|FREE=4154</t>
  </si>
  <si>
    <t>ROOM_DIALUP_INTERNET|SURCHARGE=4155</t>
  </si>
  <si>
    <t>ROOM_BATHROOM_TYPE|PRIVATE_BATHROOM =4233</t>
  </si>
  <si>
    <t>ROOM_BATHROOM_TYPE|PRIVATE_BATHROOM_NOT_IN_ROOM=4234</t>
  </si>
  <si>
    <t>ROOM_BATHROOM_TYPE|SHARED_BATHROOM =4313</t>
  </si>
  <si>
    <t>ROOM_BATHROOM_TYPE|SHARED_BATHROOM_SINK_IN_ROOM=4314</t>
  </si>
  <si>
    <t>ROOM_BATHROOM_TYPE|PARTIALLY_OPEN_BATHROOM=4224</t>
  </si>
  <si>
    <t>ROOM_FREE_TOILETRIES=4140</t>
  </si>
  <si>
    <t>ROOM_SHOWER_TYPE|SHOWER_ONLY =4315</t>
  </si>
  <si>
    <t>ROOM_SHOWER_TYPE|BATHTUB_ONLY =4126</t>
  </si>
  <si>
    <t>ROOM_SHOWER_TYPE|BATHTUB_OR_SHOWER =4127</t>
  </si>
  <si>
    <t>ROOM_SHOWER_TYPE|SEPARATE_BATHTUB_AND_SHOWER=4311</t>
  </si>
  <si>
    <t>ROOM_SHOWER_TYPE|SHOWER_AND_BATHTUB_COMBO=4316</t>
  </si>
  <si>
    <t>ROOM_BATHTUB_TYPE|DEEP_SOAKING =4150</t>
  </si>
  <si>
    <t>ROOM_BATHTUB_TYPE|JETTED =4103</t>
  </si>
  <si>
    <t>ROOM_BATHTUB_TYPE|SPRING_WATER=5014</t>
  </si>
  <si>
    <t>ROOM_SECOND_BATHROOM=4310</t>
  </si>
  <si>
    <t>ROOM_BATHROBES=4121</t>
  </si>
  <si>
    <t>ROOM_BIDET=4129</t>
  </si>
  <si>
    <t>ROOM_DESIGNER_TOILETRIES=4152</t>
  </si>
  <si>
    <t>ROOM_SPECIAL_SHOWERHEAD|HYDROMASSAGE_SHOWERHEAD=4946</t>
  </si>
  <si>
    <t>ROOM_SPECIAL_SHOWERHEAD|RAINFALL_SHOWERHEAD=4302</t>
  </si>
  <si>
    <t>ROOM_SLIPPERS=4319</t>
  </si>
  <si>
    <t>ROOM_HAIR_DRYER|HAIR_DRYER=4187</t>
  </si>
  <si>
    <t>ROOM_HAIR_DRYER|HAIR_DRYER_ON_REQUEST=4188</t>
  </si>
  <si>
    <t>ROOM_COFFEE_TEA|COFFEE_AND_TEA_MAKER =4137</t>
  </si>
  <si>
    <t>ROOM_COFFEE_TEA|ESPRESSO_MAKER=4168</t>
  </si>
  <si>
    <t>ROOM_FREE_BOTTLED_WATER=4138</t>
  </si>
  <si>
    <t>ROOM_KITCHEN|KITCHEN=4104</t>
  </si>
  <si>
    <t>ROOM_KITCHEN|KITCHENETTE=4100</t>
  </si>
  <si>
    <t>ROOM_KITCHEN|SHARED_KITCHEN=5092</t>
  </si>
  <si>
    <t>ROOM_MICROWAVE|INROOM=4216</t>
  </si>
  <si>
    <t>ROOM_MICROWAVE|ONREQUEST=4217</t>
  </si>
  <si>
    <t>ROOM_REFRIGERATOR|INROOM=4303</t>
  </si>
  <si>
    <t>ROOM_REFRIGERATOR|FULL_SIZE_IN_ROOM=4183</t>
  </si>
  <si>
    <t>ROOM_REFRIGERATOR|ONREQUEST=4304</t>
  </si>
  <si>
    <t>ROOM_MINIBAR|STOCKED_WITH_FREE_ITEMS =6140</t>
  </si>
  <si>
    <t>ROOM_MINIBAR|STOCKED_WITH_SOME_FREE_ITEMS=6141</t>
  </si>
  <si>
    <t>ROOM_MINIBAR|NO_FREE_ITEMS=4218</t>
  </si>
  <si>
    <t>ROOM_DISHWARE=4143</t>
  </si>
  <si>
    <t>ROOM_DISHWASHER=4158</t>
  </si>
  <si>
    <t>ROOM_STOVETOP=4326</t>
  </si>
  <si>
    <t>ROOM_TV_SERVICE|CABLE=4132</t>
  </si>
  <si>
    <t>ROOM_TV_SERVICE|SATELLITE=4308</t>
  </si>
  <si>
    <t>ROOM_TV_SERVICE|DIGITAL=4156</t>
  </si>
  <si>
    <t>ROOM_PREMIUM_TV_CHANNELS=4232</t>
  </si>
  <si>
    <t>ROOM_PAY_MOVIES=4225</t>
  </si>
  <si>
    <t>ROOM_TV_TYPE|LCD=4213</t>
  </si>
  <si>
    <t>ROOM_TV_TYPE|LED=6148</t>
  </si>
  <si>
    <t>ROOM_TV_TYPE|PLASMA=4229</t>
  </si>
  <si>
    <t>ROOM_TV_TYPE|FLAT_PANEL=4177</t>
  </si>
  <si>
    <t>ROOM_TV_TYPE|TV=4327</t>
  </si>
  <si>
    <t>ROOM_TV_SIZE|SIZE=4335</t>
  </si>
  <si>
    <t>ROOM_TV_SIZE|MEASURMENT_(INCH_CM)=4336</t>
  </si>
  <si>
    <t>ROOM_DVD=4162</t>
  </si>
  <si>
    <t>ROOM_FIRST_RUN_MOVIES=4176</t>
  </si>
  <si>
    <t>ROOM_VIDEO_GAME=4338</t>
  </si>
  <si>
    <t>ROOM_COMPUTER|IN-ROOM_COMPUTER=4089</t>
  </si>
  <si>
    <t>ROOM_COMPUTER|TABLET_COMPUTER=5107</t>
  </si>
  <si>
    <t>ROOM_COMPUTER|IPAD=5108</t>
  </si>
  <si>
    <t>ROOM_DOCKING_STATION|IPOD_DOCKING_STATION=4207</t>
  </si>
  <si>
    <t>ROOM_DOCKING_STATION|MP3_PLAYER_DOCKING_STATION=4220</t>
  </si>
  <si>
    <t>ROOM_CRIBS|FREE=4948</t>
  </si>
  <si>
    <t>ROOM_CRIBS|SURCHARGE=4949</t>
  </si>
  <si>
    <t>ROOM_CRIBS|GENERIC=4147</t>
  </si>
  <si>
    <t>ROOM_EXTRA_BEDS|FREE=1073742840</t>
  </si>
  <si>
    <t>ROOM_EXTRA_BEDS|SURCHARGE=1073742841</t>
  </si>
  <si>
    <t>ROOM_EXTRA_BEDS|GENERIC=4307</t>
  </si>
  <si>
    <t>ROOM_SOFA_BED|SOFA_BED=4321</t>
  </si>
  <si>
    <t>ROOM_PREMIUM_BEDDING|EGYPTIAN_COTTON_SHEETS =4164</t>
  </si>
  <si>
    <t>ROOM_PREMIUM_BEDDING|FRETTE_ITALIAN_SHEETS=4182</t>
  </si>
  <si>
    <t>ROOM_HYPO_BED_AVAIL=4200</t>
  </si>
  <si>
    <t>ROOM_PREMIUM_MATTRESS|MEMORY_FOAM=4215</t>
  </si>
  <si>
    <t>ROOM_PREMIUM_MATTRESS|PILLOW_TOP=4228</t>
  </si>
  <si>
    <t>ROOM_PREMIUM_MATTRESS|SLEEP_NUMBER=4318</t>
  </si>
  <si>
    <t>ROOM_PREMIUM_MATTRESS|TEMPURPEDIC=4330</t>
  </si>
  <si>
    <t>ROOM_DAY_BED=5179</t>
  </si>
  <si>
    <t>ROOM_DOWN_COMFORTER=4161</t>
  </si>
  <si>
    <t>PILLOW_MENU=4227</t>
  </si>
  <si>
    <t>PREMIUM_BEDDING=4231</t>
  </si>
  <si>
    <t>ROOM_SIZE|SQUARE_METERS=4092</t>
  </si>
  <si>
    <t>ROOM_SIZE|SQUARE_FEET=4093</t>
  </si>
  <si>
    <t>ROOM_SEPARATE_BEDROOM|NUMBER_OF_BEDROOMS=4953</t>
  </si>
  <si>
    <t>ROOM_SEPARATE_BEDROOM|SEPARATE_BEDROOM=4952</t>
  </si>
  <si>
    <t>ROOM_SEPARATE_DINING_AREA=4096</t>
  </si>
  <si>
    <t>ROOM_LIVING_ROOM=4097</t>
  </si>
  <si>
    <t>ROOM_SEPARATE_SITTING_AREA=4098</t>
  </si>
  <si>
    <t>ROOM_BALCONY|FURNISHED_BALCONY=4184</t>
  </si>
  <si>
    <t>ROOM_BALCONY|FURNISHED_BALCONY_OR_PATIO=4299</t>
  </si>
  <si>
    <t>ROOM_BALCONY|FURNISHED_LANAI=4300</t>
  </si>
  <si>
    <t>ROOM_BALCONY|FURNISHED_PATIO=4301</t>
  </si>
  <si>
    <t>ROOM_BALCONY|BALCONY=4086</t>
  </si>
  <si>
    <t>ROOM_BALCONY|BALCONY_OR_PATIO=4295</t>
  </si>
  <si>
    <t>ROOM_BALCONY|LANAI=4212</t>
  </si>
  <si>
    <t>ROOM_BALCONY|PATIO=4102</t>
  </si>
  <si>
    <t>ROOM_PRIVATE_POOL|PRIVATE_POOL=4094</t>
  </si>
  <si>
    <t>ROOM_PRIVATE_POOL|PLUNGE_POOL=4091</t>
  </si>
  <si>
    <t>ROOM_PRIVATE_SPA=4095</t>
  </si>
  <si>
    <t>ROOM_EXT_ACCESS=4119</t>
  </si>
  <si>
    <t>ROOM_CONNECTED_ROOMS=1073742604</t>
  </si>
  <si>
    <t>ROOM_SOUNDPROOF=4323</t>
  </si>
  <si>
    <t>ROOM_YARD=4349</t>
  </si>
  <si>
    <t>ROOM_NO_WINDOWS=3267</t>
  </si>
  <si>
    <t>ROOM_WHEELCHAIR_ACCESSIBLE=4343</t>
  </si>
  <si>
    <t>ROOM_HOUSEKEEPING|DAILY=4148</t>
  </si>
  <si>
    <t>ROOM_HOUSEKEEPING|LIMITED=1073742677</t>
  </si>
  <si>
    <t>ROOM_HOUSEKEEPING|ONCE_PER_STAY=4197</t>
  </si>
  <si>
    <t>ROOM_HOUSEKEEPING|WEEKENDS_ONLY=4198</t>
  </si>
  <si>
    <t>ROOM_HOUSEKEEPING|WEEKDAYS_ONLY=4199</t>
  </si>
  <si>
    <t>ROOM_HOUSEKEEPING|WEEKLY=4341</t>
  </si>
  <si>
    <t>ROOM_NEWSPAPER_FREE|DAILY=4139</t>
  </si>
  <si>
    <t>ROOM_NEWSPAPER_FREE|WEEKDAY=4141</t>
  </si>
  <si>
    <t>ROOM_CHILDCARE=4203</t>
  </si>
  <si>
    <t>ROOM_MASSAGE=4204</t>
  </si>
  <si>
    <t>ROOM_TURNDOWN=4333</t>
  </si>
  <si>
    <t>ROOM_AIR_CONDITIONING|AIR_CONDITIONING=4120</t>
  </si>
  <si>
    <t>ROOM_CLIMATE_CONTROL|CLIMATE_CONTROL=4135</t>
  </si>
  <si>
    <t>ROOM_CEILING_FAN=4133</t>
  </si>
  <si>
    <t>ROOM_DESK=4153</t>
  </si>
  <si>
    <t>ROOM_IRON|INROOM=4208</t>
  </si>
  <si>
    <t>ROOM_IRON|ONREQUEST=4209</t>
  </si>
  <si>
    <t>ROOM_SAFE|STANDARD_SIZE=4205</t>
  </si>
  <si>
    <t>ROOM_SAFE|LAPTOP_COMPATIBLE=4206</t>
  </si>
  <si>
    <t>ROOM_SAFE|SURCHARGE=1073742782</t>
  </si>
  <si>
    <t>ROOM_FIREPLACE=4088</t>
  </si>
  <si>
    <t>ROOM_BLACKOUT_DRAPES=4130</t>
  </si>
  <si>
    <t>ROOM_DECOR=4201</t>
  </si>
  <si>
    <t>ROOM_FURNISHING=4202</t>
  </si>
  <si>
    <t>ROOM_SHARED_ACCOMODATIONS=4294</t>
  </si>
  <si>
    <t>ROOM_WASHER=4099</t>
  </si>
  <si>
    <t>ROOM_FREE_CALLS|FREE_LOCAL_CALLS=4179</t>
  </si>
  <si>
    <t>ROOM_FREE_CALLS|FREE_LONG_DISTANCE_CALLS=4180</t>
  </si>
  <si>
    <t>ROOM_FREE_CALLS|FREE_INTERNATIONAL_CALLS=4178</t>
  </si>
  <si>
    <t>ROOM_PLAYPEN=4945</t>
  </si>
  <si>
    <t>ROOM_PHONE=4226</t>
  </si>
  <si>
    <t>ROOM_CLUB_EXEC_LEVEL|CLUB_LEVEL_ROOM=5045</t>
  </si>
  <si>
    <t>ROOM_CLUB_EXEC_LEVEL|EXEC_LEVEL_ROOM=5040</t>
  </si>
  <si>
    <t>ROOM_CLUB_EXEC_LOUNGE_ACCESS|CLUB_LOUNGE_ACCESS=5030</t>
  </si>
  <si>
    <t>ROOM_CLUB_EXEC_LOUNGE_ACCESS|EXEC_LOUNGE_ACCESS=5046</t>
  </si>
  <si>
    <t>ROOM_CLUB_EXEC_MEET_ROOM|MEETING_ROOM=5034</t>
  </si>
  <si>
    <t>ROOM_CLUB_EXEC_MEET_ROOM_TIME_LIMIT|MEETING_ROOM_1HR=5049</t>
  </si>
  <si>
    <t>ROOM_CLUB_EXEC_MEET_ROOM_TIME_LIMIT|MEETING_ROOM_MULTI_HR=5035</t>
  </si>
  <si>
    <t>ROOM_CLUB_EXEC_BREAKFAST|BREAKFAST=5032</t>
  </si>
  <si>
    <t>ROOM_CLUB_EXEC_BREAKFAST_TYPE|BREAKFAST_BUFFET=5060</t>
  </si>
  <si>
    <t>ROOM_CLUB_EXEC_BREAKFAST_TYPE|BREAKFAST_CONTINENTAL=5033</t>
  </si>
  <si>
    <t>ROOM_CLUB_EXEC_BREAKFAST_TYPE|BREAKFAST_COOKED=5061</t>
  </si>
  <si>
    <t>ROOM_CLUB_EXEC_BREAKFAST_TYPE|BREAKFAST_ENGLISH=5062</t>
  </si>
  <si>
    <t>ROOM_CLUB_EXEC_BREAKFAST_TYPE|BREAKFAST_FULL=5063</t>
  </si>
  <si>
    <t>ROOM_CLUB_EXEC_REFRESHMENTS|LIGHT_REFRESHMENTS=5037</t>
  </si>
  <si>
    <t>ROOM_CLUB_EXEC_LOUNGE_INTERNET|INTERNET_ACCESS=5043</t>
  </si>
  <si>
    <t>ROOM_CLUB_EXEC_LUNCH|LUNCH_RECEPTION=5038</t>
  </si>
  <si>
    <t>ROOM_CLUB_EXEC_SEPARATE_CHECKIN|SEPARATE_CHECKIN=5036</t>
  </si>
  <si>
    <t>ROOM_CLUB_EXEC_DINNER|DINNER_RECEPTION=5044</t>
  </si>
  <si>
    <t>ROOM_VIEW_BEACH=4128</t>
  </si>
  <si>
    <t>ROOM_VIEW_CITY=4134</t>
  </si>
  <si>
    <t>ROOM_VIEW_COURTYARD=4146</t>
  </si>
  <si>
    <t>ROOM_VIEW_DESERT=4151</t>
  </si>
  <si>
    <t>ROOM_VIEW_GARDEN=4185</t>
  </si>
  <si>
    <t>ROOM_VIEW_GOLF=4186</t>
  </si>
  <si>
    <t>ROOM_VIEW_LAKE=4211</t>
  </si>
  <si>
    <t>ROOM_VIEW_MOUNTAIN=4219</t>
  </si>
  <si>
    <t>ROOM_VIEW_OCEAN=4101</t>
  </si>
  <si>
    <t>ROOM_VIEW_PARTIAL_OCEAN=4105</t>
  </si>
  <si>
    <t>ROOM_VIEW_PARTIAL_SEA=1073742613</t>
  </si>
  <si>
    <t>ROOM_VIEW_POOL=4230</t>
  </si>
  <si>
    <t>ROOM_VIEW_RIVER=4306</t>
  </si>
  <si>
    <t>ROOM_VIEW_SEA=4309</t>
  </si>
  <si>
    <t>ROOM_VIEW_WATER=4340</t>
  </si>
  <si>
    <t>ROOM_RECENT_RENOVATION|RECENT_RENO_MONTH=4418</t>
  </si>
  <si>
    <t>ROOM_RECENT_RENOVATION|RECENT_RENO_YEAR=4419</t>
  </si>
  <si>
    <t>ROOM_LIMITED_FACILITY_ACCESS=2837</t>
  </si>
  <si>
    <t>ROOM_NOISE_DISCLAIMER=5118</t>
  </si>
  <si>
    <t>ROOM_RUN_OF_HOUSE=3982</t>
  </si>
  <si>
    <t>ROOM_PET_FRIENDLY=4090</t>
  </si>
  <si>
    <t>Generic sync</t>
  </si>
  <si>
    <t>Eviivo sync</t>
  </si>
  <si>
    <t>Freetobook sync</t>
  </si>
  <si>
    <t>2390</t>
  </si>
  <si>
    <t>2391</t>
  </si>
  <si>
    <t>3178</t>
  </si>
  <si>
    <t>3179</t>
  </si>
  <si>
    <t>3185</t>
  </si>
  <si>
    <t>3184</t>
  </si>
  <si>
    <t>2392</t>
  </si>
  <si>
    <t>2393</t>
  </si>
  <si>
    <t>3176</t>
  </si>
  <si>
    <t>3177</t>
  </si>
  <si>
    <t>3183</t>
  </si>
  <si>
    <t>3182</t>
  </si>
  <si>
    <t>4695</t>
  </si>
  <si>
    <t>4696</t>
  </si>
  <si>
    <t>6</t>
  </si>
  <si>
    <t>4697</t>
  </si>
  <si>
    <t>3825</t>
  </si>
  <si>
    <t>4699</t>
  </si>
  <si>
    <t>4700</t>
  </si>
  <si>
    <t>38</t>
  </si>
  <si>
    <t>2420</t>
  </si>
  <si>
    <t>2425</t>
  </si>
  <si>
    <t>2424</t>
  </si>
  <si>
    <t>2423</t>
  </si>
  <si>
    <t>2422</t>
  </si>
  <si>
    <t>2419</t>
  </si>
  <si>
    <t>2421</t>
  </si>
  <si>
    <t>2549</t>
  </si>
  <si>
    <t>2538</t>
  </si>
  <si>
    <t>2065</t>
  </si>
  <si>
    <t>2131</t>
  </si>
  <si>
    <t>3637</t>
  </si>
  <si>
    <t>3913</t>
  </si>
  <si>
    <t>3</t>
  </si>
  <si>
    <t>2001</t>
  </si>
  <si>
    <t>361</t>
  </si>
  <si>
    <t>3161</t>
  </si>
  <si>
    <t>2537</t>
  </si>
  <si>
    <t>19</t>
  </si>
  <si>
    <t>4468</t>
  </si>
  <si>
    <t>9</t>
  </si>
  <si>
    <t>5054</t>
  </si>
  <si>
    <t>2008</t>
  </si>
  <si>
    <t>3596</t>
  </si>
  <si>
    <t>3599</t>
  </si>
  <si>
    <t>3595</t>
  </si>
  <si>
    <t>2346</t>
  </si>
  <si>
    <t>3594</t>
  </si>
  <si>
    <t>2347</t>
  </si>
  <si>
    <t>3598</t>
  </si>
  <si>
    <t>3589</t>
  </si>
  <si>
    <t>3591</t>
  </si>
  <si>
    <t>3590</t>
  </si>
  <si>
    <t>3597</t>
  </si>
  <si>
    <t>3601</t>
  </si>
  <si>
    <t>6138</t>
  </si>
  <si>
    <t>6135</t>
  </si>
  <si>
    <t>1073742678</t>
  </si>
  <si>
    <t>1073742679</t>
  </si>
  <si>
    <t>3613</t>
  </si>
  <si>
    <t>3603</t>
  </si>
  <si>
    <t>3600</t>
  </si>
  <si>
    <t>3604</t>
  </si>
  <si>
    <t>6133</t>
  </si>
  <si>
    <t>3638</t>
  </si>
  <si>
    <t>3639</t>
  </si>
  <si>
    <t>3970</t>
  </si>
  <si>
    <t>3593</t>
  </si>
  <si>
    <t>2123</t>
  </si>
  <si>
    <t>43</t>
  </si>
  <si>
    <t>2070</t>
  </si>
  <si>
    <t>369</t>
  </si>
  <si>
    <t>4003</t>
  </si>
  <si>
    <t>45</t>
  </si>
  <si>
    <t>321</t>
  </si>
  <si>
    <t>378</t>
  </si>
  <si>
    <t>2049</t>
  </si>
  <si>
    <t>4514</t>
  </si>
  <si>
    <t>4005</t>
  </si>
  <si>
    <t>4007</t>
  </si>
  <si>
    <t>4004</t>
  </si>
  <si>
    <t>4006</t>
  </si>
  <si>
    <t>10</t>
  </si>
  <si>
    <t>56</t>
  </si>
  <si>
    <t>2353</t>
  </si>
  <si>
    <t>2532</t>
  </si>
  <si>
    <t>3614</t>
  </si>
  <si>
    <t>3861</t>
  </si>
  <si>
    <t>3862</t>
  </si>
  <si>
    <t>2632</t>
  </si>
  <si>
    <t>2634</t>
  </si>
  <si>
    <t>3863</t>
  </si>
  <si>
    <t>3864</t>
  </si>
  <si>
    <t>2636</t>
  </si>
  <si>
    <t>2638</t>
  </si>
  <si>
    <t>3761</t>
  </si>
  <si>
    <t>4454</t>
  </si>
  <si>
    <t>2014</t>
  </si>
  <si>
    <t>2820</t>
  </si>
  <si>
    <t>14</t>
  </si>
  <si>
    <t>2821</t>
  </si>
  <si>
    <t>24</t>
  </si>
  <si>
    <t>2080</t>
  </si>
  <si>
    <t>5015</t>
  </si>
  <si>
    <t>48</t>
  </si>
  <si>
    <t>2113</t>
  </si>
  <si>
    <t>3778</t>
  </si>
  <si>
    <t>3801</t>
  </si>
  <si>
    <t>3807</t>
  </si>
  <si>
    <t>115</t>
  </si>
  <si>
    <t>3833</t>
  </si>
  <si>
    <t>2617</t>
  </si>
  <si>
    <t>4022</t>
  </si>
  <si>
    <t>3374</t>
  </si>
  <si>
    <t>3373</t>
  </si>
  <si>
    <t>3376</t>
  </si>
  <si>
    <t>3375</t>
  </si>
  <si>
    <t>2112</t>
  </si>
  <si>
    <t>2010</t>
  </si>
  <si>
    <t>2551</t>
  </si>
  <si>
    <t>2020</t>
  </si>
  <si>
    <t>2019</t>
  </si>
  <si>
    <t>3763</t>
  </si>
  <si>
    <t>1073742422</t>
  </si>
  <si>
    <t>1073742425</t>
  </si>
  <si>
    <t>189</t>
  </si>
  <si>
    <t>184</t>
  </si>
  <si>
    <t>183</t>
  </si>
  <si>
    <t>180</t>
  </si>
  <si>
    <t>179</t>
  </si>
  <si>
    <t>177</t>
  </si>
  <si>
    <t>171</t>
  </si>
  <si>
    <t>51</t>
  </si>
  <si>
    <t>2338</t>
  </si>
  <si>
    <t>58</t>
  </si>
  <si>
    <t>57</t>
  </si>
  <si>
    <t>3357</t>
  </si>
  <si>
    <t>2003</t>
  </si>
  <si>
    <t>2812</t>
  </si>
  <si>
    <t>2552</t>
  </si>
  <si>
    <t>2791</t>
  </si>
  <si>
    <t>2137</t>
  </si>
  <si>
    <t>2349</t>
  </si>
  <si>
    <t>3269</t>
  </si>
  <si>
    <t>52</t>
  </si>
  <si>
    <t>2043</t>
  </si>
  <si>
    <t>ROOM_SOFA_BED|SOFA_BED_SIZE=4322</t>
  </si>
  <si>
    <t>3178,2391</t>
  </si>
  <si>
    <t>3176,2393</t>
  </si>
  <si>
    <t>2632,3862</t>
  </si>
  <si>
    <t>2636,3864</t>
  </si>
  <si>
    <t>3188,2406</t>
  </si>
  <si>
    <t>3190,2404</t>
  </si>
  <si>
    <t>WIFI_INTERNET|SURCHARGE_PER_STAY=3179{{per stay}},3178,2391</t>
  </si>
  <si>
    <t>WIFI_INTERNET|SURCHARGE_PER_NIGHT=3179{{per night}},3178,2391</t>
  </si>
  <si>
    <t>WIFI_INTERNET|SURCHARGE_PER_DAY=3179{{per day}},3178,2391</t>
  </si>
  <si>
    <t>WIFI_INTERNET|SURCHARGE_PER_WEEK=3179{{per week}},3178,2391</t>
  </si>
  <si>
    <t>WIFI_INTERNET|SURCHARGE_PER_MINUTE=3179{{per minute}},3178,2391</t>
  </si>
  <si>
    <t>WIFI_INTERNET|SURCHARGE_PER_HOUR=3179{{per hour}},3178,2391</t>
  </si>
  <si>
    <t>WIFI_INTERNET|SURCHARGE_PER_24HOUR_PERIOD=3179{{per 24-hour period}},3178,2391</t>
  </si>
  <si>
    <t>WIRED_INTERNET|SURCHARGE_PER_STAY=3177{{per stay}},3176,2393</t>
  </si>
  <si>
    <t>WIRED_INTERNET|SURCHARGE_PER_NIGHT=3177{{per night}},3176,2393</t>
  </si>
  <si>
    <t>WIRED_INTERNET|SURCHARGE_PER_DAY=3177{{per day}},3176,2393</t>
  </si>
  <si>
    <t>WIRED_INTERNET|SURCHARGE_PER_WEEK=3177{{per week}},3176,2393</t>
  </si>
  <si>
    <t>WIRED_INTERNET|SURCHARGE_PER_MINUTE=3177{{per minute}},3176,2393</t>
  </si>
  <si>
    <t>WIRED_INTERNET|SURCHARGE_PER_HOUR=3177{{per hour}},3176,2393</t>
  </si>
  <si>
    <t>WIRED_INTERNET|SURCHARGE_PER_24HOUR_PERIOD=3177{{per 24-hour period}},3176,2393</t>
  </si>
  <si>
    <t>SELF_PARKING|SURCHARGE_PER_DAY=2634{{per day}},2632,3862</t>
  </si>
  <si>
    <t>SELF_PARKING|SURCHARGE_PER_NIGHT=2634{{per night}},2632,3862</t>
  </si>
  <si>
    <t>SELF_PARKING|SURCHARGE_PER_STAY=2634{{per stay}},2632,3862</t>
  </si>
  <si>
    <t>SELF_PARKING|SURCHARGE_PER_WEEK =2634{{per week}},2632,3862</t>
  </si>
  <si>
    <t>VALET_PARKING|SURCHARGE_PER_DAY=2638{{per day}},2636,3864</t>
  </si>
  <si>
    <t>VALET_PARKING|SURCHARGE_PER_NIGHT=2638{{per night}},2636,3864</t>
  </si>
  <si>
    <t>VALET_PARKING|SURCHARGE_PER_STAY=2638{{per stay}},2636,3864</t>
  </si>
  <si>
    <t>VALET_PARKING|SURCHARGE_PER_WEEK=2638{{per week}},2636,3864</t>
  </si>
  <si>
    <t>ROOM_WIRED_INTERNET|SURCHARGE_PER_STAY=3189{{per stay}},3188,2406</t>
  </si>
  <si>
    <t>ROOM_WIRED_INTERNET|SURCHARGE_PER_NIGHT=3189{{per night}},3188,2406</t>
  </si>
  <si>
    <t>ROOM_WIRED_INTERNET|SURCHARGE_PER_DAY=3189{{per day}},3188,2406</t>
  </si>
  <si>
    <t>ROOM_WIRED_INTERNET|SURCHARGE_PER_WEEK=3189{{per week}},3188,2406</t>
  </si>
  <si>
    <t>ROOM_WIRED_INTERNET|SURCHARGE_PER_MINUTE=3189{{per minute}},3188,2406</t>
  </si>
  <si>
    <t>ROOM_WIRED_INTERNET|SURCHARGE_PER_HOUR=3189{{per hour}},3188,2406</t>
  </si>
  <si>
    <t>ROOM_WIRED_INTERNET|SURCHARGE_PER_24HOUR_PERIOD=3189{{per 24-hour period}},3188,2406</t>
  </si>
  <si>
    <t>ROOM_WIFI_INTERNET|SURCHARGE_PER_STAY=3191{{per stay}},3190,2404</t>
  </si>
  <si>
    <t>ROOM_WIFI_INTERNET|SURCHARGE_PER_NIGHT=3191{{per night}},3190,2404</t>
  </si>
  <si>
    <t>ROOM_WIFI_INTERNET|SURCHARGE_PER_DAY=3191{{per day}},3190,2404</t>
  </si>
  <si>
    <t>ROOM_WIFI_INTERNET|SURCHARGE_PER_WEEK=3191{{per week}},3190,2404</t>
  </si>
  <si>
    <t>ROOM_WIFI_INTERNET|SURCHARGE_PER_MINUTE=3191{{per minute}},3190,2404</t>
  </si>
  <si>
    <t>ROOM_WIFI_INTERNET|SURCHARGE_PER_HOUR=3191{{per hour}},3190,2404</t>
  </si>
  <si>
    <t>ROOM_WIFI_INTERNET|SURCHARGE_PER_24HOUR_PERIOD=3191{{per 24-hour period}},3190,2404</t>
  </si>
  <si>
    <t>ROOM_WIFI_INTERNET|SURCHARGE_PER_MULTIPLE_HOURS=3199,2404</t>
  </si>
  <si>
    <t>ROOM_WIFI_INTERNET|SURCHARGE_PER_MULTIPLE_MINUTES=3198,2404</t>
  </si>
  <si>
    <t>ROOM_WIRED_INTERNET|SURCHARGE_PER_MULTIPLE_HOURS=3197,2406</t>
  </si>
  <si>
    <t>ROOM_WIRED_INTERNET|SURCHARGE_PER_MULTIPLE_MINUTES=3196,2406</t>
  </si>
  <si>
    <t>ROOM_WIRED_INTERNET|FREE=2405</t>
  </si>
  <si>
    <t>INTERNAL USE ONLY</t>
  </si>
  <si>
    <t>Detail Code Required</t>
  </si>
  <si>
    <t>DetailCode Required?</t>
  </si>
  <si>
    <t>OPEN_DAILY
OPEN_WEEKDAYS
OPEN_WEEKENDS</t>
  </si>
  <si>
    <t>Attributes</t>
  </si>
  <si>
    <t>For SOFA_BED_SIZE, send in one of the following as the value: DOUBLE, TWIN, QUEEN, KING</t>
  </si>
  <si>
    <t>IND_ROOM_AMENITIES</t>
  </si>
  <si>
    <t>Attributes available for individual rooms at the property.  Attributes associated for a specific room type or rate plan should be sent via the Product API.</t>
  </si>
  <si>
    <t>Version 0.4 24-Mar-2016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</si>
</sst>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20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</font>
    <font>
      <sz val="12"/>
      <color rgb="FF9C0006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trike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6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6">
    <xf numFmtId="0" fontId="0" fillId="0" borderId="0" xfId="0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Border="1"/>
    <xf numFmtId="0" fontId="0" fillId="0" borderId="0" xfId="0" applyBorder="1"/>
    <xf numFmtId="0" fontId="10" fillId="0" borderId="0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0" xfId="0" applyFont="1" applyBorder="1"/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17" fillId="0" borderId="0" xfId="0" applyFont="1"/>
    <xf numFmtId="0" fontId="24" fillId="0" borderId="0" xfId="0" applyFont="1" applyBorder="1"/>
    <xf numFmtId="15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/>
    <xf numFmtId="0" fontId="26" fillId="0" borderId="0" xfId="0" applyFont="1" applyFill="1" applyBorder="1" applyAlignment="1">
      <alignment horizontal="left" vertical="top" wrapText="1" readingOrder="1"/>
    </xf>
    <xf numFmtId="0" fontId="25" fillId="3" borderId="0" xfId="105"/>
    <xf numFmtId="0" fontId="0" fillId="0" borderId="0" xfId="0" applyAlignment="1">
      <alignment horizontal="right"/>
    </xf>
    <xf numFmtId="0" fontId="25" fillId="3" borderId="0" xfId="105" applyAlignment="1">
      <alignment horizontal="right"/>
    </xf>
    <xf numFmtId="0" fontId="26" fillId="0" borderId="0" xfId="0" applyFont="1" applyFill="1" applyBorder="1" applyAlignment="1">
      <alignment horizontal="right" vertical="top" wrapText="1" readingOrder="1"/>
    </xf>
    <xf numFmtId="0" fontId="13" fillId="0" borderId="0" xfId="0" applyFont="1" applyAlignment="1">
      <alignment horizontal="right"/>
    </xf>
    <xf numFmtId="0" fontId="2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28" fillId="0" borderId="0" xfId="0" applyFont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0" fillId="0" borderId="0" xfId="0" applyFont="1" applyAlignment="1">
      <alignment vertical="top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30" fillId="2" borderId="0" xfId="0" applyFont="1" applyFill="1" applyAlignment="1">
      <alignment vertical="top" wrapText="1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 wrapText="1"/>
    </xf>
    <xf numFmtId="0" fontId="30" fillId="2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right" vertical="top" wrapText="1"/>
    </xf>
    <xf numFmtId="0" fontId="34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 wrapText="1"/>
    </xf>
    <xf numFmtId="0" fontId="36" fillId="0" borderId="0" xfId="0" applyFont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/>
    </xf>
    <xf numFmtId="0" fontId="36" fillId="2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36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4" fillId="0" borderId="0" xfId="0" applyFont="1" applyAlignment="1">
      <alignment horizontal="right" vertical="top"/>
    </xf>
    <xf numFmtId="0" fontId="7" fillId="0" borderId="0" xfId="0" applyFont="1" applyFill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7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3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27" fillId="0" borderId="0" xfId="0" applyFont="1" applyFill="1" applyAlignment="1">
      <alignment horizontal="left" vertical="top"/>
    </xf>
    <xf numFmtId="0" fontId="3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8" fillId="2" borderId="0" xfId="0" applyFont="1" applyFill="1" applyAlignment="1">
      <alignment horizontal="right" vertical="top"/>
    </xf>
    <xf numFmtId="0" fontId="3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right" vertical="top" wrapText="1"/>
    </xf>
    <xf numFmtId="0" fontId="30" fillId="5" borderId="0" xfId="0" applyFont="1" applyFill="1" applyAlignment="1">
      <alignment horizontal="left" vertical="top" wrapText="1"/>
    </xf>
    <xf numFmtId="0" fontId="30" fillId="5" borderId="0" xfId="0" applyFont="1" applyFill="1" applyAlignment="1">
      <alignment horizontal="left" vertical="top"/>
    </xf>
    <xf numFmtId="0" fontId="30" fillId="5" borderId="0" xfId="0" applyFont="1" applyFill="1" applyAlignment="1">
      <alignment horizontal="right" vertical="top" wrapText="1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30" fillId="0" borderId="0" xfId="0" applyFont="1" applyFill="1" applyAlignment="1">
      <alignment vertical="top" wrapText="1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 wrapText="1"/>
    </xf>
    <xf numFmtId="0" fontId="40" fillId="6" borderId="1" xfId="134" applyFont="1" applyAlignment="1">
      <alignment horizontal="left" vertical="top"/>
    </xf>
    <xf numFmtId="0" fontId="41" fillId="6" borderId="1" xfId="134" applyFont="1" applyAlignment="1">
      <alignment horizontal="left" vertical="top"/>
    </xf>
    <xf numFmtId="0" fontId="2" fillId="0" borderId="0" xfId="0" applyFont="1"/>
    <xf numFmtId="0" fontId="2" fillId="6" borderId="1" xfId="134" applyFont="1" applyAlignment="1">
      <alignment horizontal="left" vertical="top"/>
    </xf>
    <xf numFmtId="0" fontId="7" fillId="6" borderId="1" xfId="134" applyFont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6" borderId="1" xfId="134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7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9" fontId="28" fillId="0" borderId="0" xfId="0" applyNumberFormat="1" applyFont="1" applyAlignment="1">
      <alignment horizontal="left" vertical="top"/>
    </xf>
    <xf numFmtId="49" fontId="30" fillId="2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30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30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49" fontId="5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8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3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30" fillId="0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wrapText="1"/>
    </xf>
  </cellXfs>
  <cellStyles count="143">
    <cellStyle name="Bad" xfId="10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Note" xfId="134" builtin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showRuler="0" topLeftCell="A4" workbookViewId="0">
      <selection activeCell="B36" sqref="B36"/>
    </sheetView>
  </sheetViews>
  <sheetFormatPr baseColWidth="10" defaultColWidth="11" defaultRowHeight="16" x14ac:dyDescent="0.2"/>
  <cols>
    <col min="1" max="1" width="33.6640625" customWidth="1"/>
    <col min="2" max="2" width="123.1640625" customWidth="1"/>
    <col min="3" max="3" width="35.33203125" bestFit="1" customWidth="1"/>
  </cols>
  <sheetData>
    <row r="1" spans="1:3" ht="26" x14ac:dyDescent="0.3">
      <c r="A1" s="2" t="s">
        <v>846</v>
      </c>
    </row>
    <row r="2" spans="1:3" x14ac:dyDescent="0.2">
      <c r="A2" t="s">
        <v>2568</v>
      </c>
      <c r="C2" s="20"/>
    </row>
    <row r="3" spans="1:3" x14ac:dyDescent="0.2">
      <c r="A3" s="19"/>
    </row>
    <row r="4" spans="1:3" ht="26" x14ac:dyDescent="0.3">
      <c r="A4" s="2" t="s">
        <v>847</v>
      </c>
    </row>
    <row r="5" spans="1:3" x14ac:dyDescent="0.2">
      <c r="A5" s="1" t="s">
        <v>848</v>
      </c>
      <c r="B5" s="1" t="s">
        <v>1</v>
      </c>
      <c r="C5" s="1"/>
    </row>
    <row r="6" spans="1:3" x14ac:dyDescent="0.2">
      <c r="A6" t="s">
        <v>849</v>
      </c>
      <c r="B6" t="s">
        <v>857</v>
      </c>
    </row>
    <row r="7" spans="1:3" x14ac:dyDescent="0.2">
      <c r="A7" t="s">
        <v>850</v>
      </c>
      <c r="B7" t="s">
        <v>858</v>
      </c>
    </row>
    <row r="8" spans="1:3" x14ac:dyDescent="0.2">
      <c r="A8" t="s">
        <v>2566</v>
      </c>
      <c r="B8" t="s">
        <v>2567</v>
      </c>
    </row>
    <row r="9" spans="1:3" x14ac:dyDescent="0.2">
      <c r="A9" t="s">
        <v>851</v>
      </c>
      <c r="B9" t="s">
        <v>859</v>
      </c>
    </row>
    <row r="10" spans="1:3" x14ac:dyDescent="0.2">
      <c r="A10" t="s">
        <v>852</v>
      </c>
      <c r="B10" t="s">
        <v>860</v>
      </c>
    </row>
    <row r="11" spans="1:3" x14ac:dyDescent="0.2">
      <c r="A11" t="s">
        <v>853</v>
      </c>
      <c r="B11" t="s">
        <v>861</v>
      </c>
    </row>
    <row r="12" spans="1:3" x14ac:dyDescent="0.2">
      <c r="A12" t="s">
        <v>854</v>
      </c>
      <c r="B12" t="s">
        <v>862</v>
      </c>
    </row>
    <row r="13" spans="1:3" x14ac:dyDescent="0.2">
      <c r="A13" t="s">
        <v>855</v>
      </c>
      <c r="B13" t="s">
        <v>863</v>
      </c>
    </row>
    <row r="14" spans="1:3" x14ac:dyDescent="0.2">
      <c r="A14" t="s">
        <v>856</v>
      </c>
      <c r="B14" t="s">
        <v>864</v>
      </c>
    </row>
    <row r="18" spans="1:1" x14ac:dyDescent="0.2">
      <c r="A18" s="1"/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showRuler="0" workbookViewId="0">
      <selection activeCell="B1" sqref="B1:C1048576"/>
    </sheetView>
  </sheetViews>
  <sheetFormatPr baseColWidth="10" defaultColWidth="10.83203125" defaultRowHeight="16" x14ac:dyDescent="0.2"/>
  <cols>
    <col min="1" max="1" width="25.1640625" style="5" bestFit="1" customWidth="1"/>
    <col min="2" max="2" width="25.1640625" style="5" hidden="1" customWidth="1"/>
    <col min="3" max="3" width="15.33203125" style="5" hidden="1" customWidth="1"/>
    <col min="4" max="16384" width="10.83203125" style="5"/>
  </cols>
  <sheetData>
    <row r="1" spans="1:3" s="4" customFormat="1" ht="26" x14ac:dyDescent="0.3">
      <c r="A1" s="4" t="s">
        <v>839</v>
      </c>
    </row>
    <row r="2" spans="1:3" ht="26" x14ac:dyDescent="0.3">
      <c r="A2" s="4" t="s">
        <v>650</v>
      </c>
      <c r="B2" s="7" t="s">
        <v>651</v>
      </c>
      <c r="C2" s="6" t="s">
        <v>651</v>
      </c>
    </row>
    <row r="3" spans="1:3" ht="19" x14ac:dyDescent="0.25">
      <c r="A3" s="18" t="s">
        <v>652</v>
      </c>
      <c r="C3" s="8">
        <v>0</v>
      </c>
    </row>
    <row r="4" spans="1:3" x14ac:dyDescent="0.2">
      <c r="A4" s="9" t="str">
        <f>SUBSTITUTE(TRIM(UPPER(B4))," ","_")</f>
        <v>FEATURED_IMAGE</v>
      </c>
      <c r="B4" s="9" t="s">
        <v>653</v>
      </c>
      <c r="C4" s="8">
        <v>3</v>
      </c>
    </row>
    <row r="5" spans="1:3" x14ac:dyDescent="0.2">
      <c r="A5" s="9"/>
      <c r="B5" s="9"/>
      <c r="C5" s="8"/>
    </row>
    <row r="6" spans="1:3" x14ac:dyDescent="0.2">
      <c r="A6" s="9"/>
      <c r="B6" s="9"/>
      <c r="C6" s="8"/>
    </row>
    <row r="7" spans="1:3" ht="26" x14ac:dyDescent="0.3">
      <c r="A7" s="10" t="s">
        <v>654</v>
      </c>
      <c r="B7" s="9"/>
      <c r="C7" s="8"/>
    </row>
    <row r="8" spans="1:3" x14ac:dyDescent="0.2">
      <c r="A8" s="9" t="str">
        <f t="shared" ref="A8:A71" si="0">SUBSTITUTE(TRIM(UPPER(B8))," ","_")</f>
        <v>INTERIOR_ENTRANCE</v>
      </c>
      <c r="B8" s="11" t="s">
        <v>655</v>
      </c>
      <c r="C8" s="12">
        <v>10000</v>
      </c>
    </row>
    <row r="9" spans="1:3" x14ac:dyDescent="0.2">
      <c r="A9" s="9" t="str">
        <f t="shared" si="0"/>
        <v>LOBBY</v>
      </c>
      <c r="B9" s="11" t="s">
        <v>656</v>
      </c>
      <c r="C9" s="12">
        <v>10001</v>
      </c>
    </row>
    <row r="10" spans="1:3" x14ac:dyDescent="0.2">
      <c r="A10" s="9" t="str">
        <f t="shared" si="0"/>
        <v>RECEPTION</v>
      </c>
      <c r="B10" s="11" t="s">
        <v>657</v>
      </c>
      <c r="C10" s="12">
        <v>10002</v>
      </c>
    </row>
    <row r="11" spans="1:3" x14ac:dyDescent="0.2">
      <c r="A11" s="9" t="str">
        <f t="shared" si="0"/>
        <v>LOBBY_SITTING_AREA</v>
      </c>
      <c r="B11" s="11" t="s">
        <v>658</v>
      </c>
      <c r="C11" s="12">
        <v>10003</v>
      </c>
    </row>
    <row r="12" spans="1:3" x14ac:dyDescent="0.2">
      <c r="A12" s="9" t="str">
        <f t="shared" si="0"/>
        <v>CONCIERGE_DESK</v>
      </c>
      <c r="B12" s="11" t="s">
        <v>659</v>
      </c>
      <c r="C12" s="12">
        <v>10004</v>
      </c>
    </row>
    <row r="13" spans="1:3" x14ac:dyDescent="0.2">
      <c r="A13" s="9" t="str">
        <f t="shared" si="0"/>
        <v>CHECK_IN_CHECK_OUT_KIOSK</v>
      </c>
      <c r="B13" s="11" t="s">
        <v>660</v>
      </c>
      <c r="C13" s="12">
        <v>10005</v>
      </c>
    </row>
    <row r="14" spans="1:3" x14ac:dyDescent="0.2">
      <c r="A14" s="9" t="str">
        <f t="shared" si="0"/>
        <v>LOBBY_LOUNGE</v>
      </c>
      <c r="B14" s="11" t="s">
        <v>661</v>
      </c>
      <c r="C14" s="12">
        <v>10006</v>
      </c>
    </row>
    <row r="15" spans="1:3" x14ac:dyDescent="0.2">
      <c r="A15" s="9"/>
      <c r="B15" s="11"/>
      <c r="C15" s="12"/>
    </row>
    <row r="16" spans="1:3" ht="26" x14ac:dyDescent="0.3">
      <c r="A16" s="13" t="s">
        <v>662</v>
      </c>
      <c r="B16" s="11"/>
      <c r="C16" s="12"/>
    </row>
    <row r="17" spans="1:3" x14ac:dyDescent="0.2">
      <c r="A17" s="9" t="str">
        <f t="shared" si="0"/>
        <v>GUESTROOM</v>
      </c>
      <c r="B17" s="11" t="s">
        <v>663</v>
      </c>
      <c r="C17" s="12">
        <v>21001</v>
      </c>
    </row>
    <row r="18" spans="1:3" x14ac:dyDescent="0.2">
      <c r="A18" s="9" t="str">
        <f t="shared" si="0"/>
        <v>CHILDRENS_THEME_ROOM</v>
      </c>
      <c r="B18" s="11" t="s">
        <v>664</v>
      </c>
      <c r="C18" s="12">
        <v>21002</v>
      </c>
    </row>
    <row r="19" spans="1:3" x14ac:dyDescent="0.2">
      <c r="A19" s="9" t="str">
        <f t="shared" si="0"/>
        <v>IN_ROOM_DINING</v>
      </c>
      <c r="B19" s="11" t="s">
        <v>665</v>
      </c>
      <c r="C19" s="12">
        <v>22001</v>
      </c>
    </row>
    <row r="20" spans="1:3" x14ac:dyDescent="0.2">
      <c r="A20" s="9" t="str">
        <f t="shared" si="0"/>
        <v>IN_ROOM_KITCHEN</v>
      </c>
      <c r="B20" s="11" t="s">
        <v>666</v>
      </c>
      <c r="C20" s="12">
        <v>22002</v>
      </c>
    </row>
    <row r="21" spans="1:3" x14ac:dyDescent="0.2">
      <c r="A21" s="9" t="str">
        <f t="shared" si="0"/>
        <v>ROOM_SERVICE_DINING</v>
      </c>
      <c r="B21" s="11" t="s">
        <v>840</v>
      </c>
      <c r="C21" s="12">
        <v>22003</v>
      </c>
    </row>
    <row r="22" spans="1:3" x14ac:dyDescent="0.2">
      <c r="A22" s="9" t="str">
        <f t="shared" si="0"/>
        <v>IN_ROOM_KITCHENETTE</v>
      </c>
      <c r="B22" s="11" t="s">
        <v>667</v>
      </c>
      <c r="C22" s="12">
        <v>22004</v>
      </c>
    </row>
    <row r="23" spans="1:3" x14ac:dyDescent="0.2">
      <c r="A23" s="9" t="str">
        <f t="shared" si="0"/>
        <v>LIVING_AREA</v>
      </c>
      <c r="B23" s="11" t="s">
        <v>668</v>
      </c>
      <c r="C23" s="12">
        <v>22005</v>
      </c>
    </row>
    <row r="24" spans="1:3" x14ac:dyDescent="0.2">
      <c r="A24" s="9" t="str">
        <f t="shared" si="0"/>
        <v>LIVING_ROOM</v>
      </c>
      <c r="B24" s="11" t="s">
        <v>669</v>
      </c>
      <c r="C24" s="12">
        <v>22006</v>
      </c>
    </row>
    <row r="25" spans="1:3" x14ac:dyDescent="0.2">
      <c r="A25" s="9" t="str">
        <f t="shared" si="0"/>
        <v>TERRACE_PATIO</v>
      </c>
      <c r="B25" s="11" t="s">
        <v>670</v>
      </c>
      <c r="C25" s="12">
        <v>22007</v>
      </c>
    </row>
    <row r="26" spans="1:3" x14ac:dyDescent="0.2">
      <c r="A26" s="9" t="str">
        <f t="shared" si="0"/>
        <v>BALCONY</v>
      </c>
      <c r="B26" s="11" t="s">
        <v>671</v>
      </c>
      <c r="C26" s="12">
        <v>22008</v>
      </c>
    </row>
    <row r="27" spans="1:3" x14ac:dyDescent="0.2">
      <c r="A27" s="9" t="str">
        <f t="shared" si="0"/>
        <v>IN_ROOM_AMENITY</v>
      </c>
      <c r="B27" s="11" t="s">
        <v>672</v>
      </c>
      <c r="C27" s="12">
        <v>22009</v>
      </c>
    </row>
    <row r="28" spans="1:3" x14ac:dyDescent="0.2">
      <c r="A28" s="9" t="str">
        <f t="shared" si="0"/>
        <v>MINI_REFRIGERATOR</v>
      </c>
      <c r="B28" s="11" t="s">
        <v>673</v>
      </c>
      <c r="C28" s="12">
        <v>22010</v>
      </c>
    </row>
    <row r="29" spans="1:3" x14ac:dyDescent="0.2">
      <c r="A29" s="9" t="str">
        <f t="shared" si="0"/>
        <v>MICROWAVE</v>
      </c>
      <c r="B29" s="11" t="s">
        <v>252</v>
      </c>
      <c r="C29" s="12">
        <v>22011</v>
      </c>
    </row>
    <row r="30" spans="1:3" x14ac:dyDescent="0.2">
      <c r="A30" s="9" t="str">
        <f t="shared" si="0"/>
        <v>IN_ROOM_SAFE</v>
      </c>
      <c r="B30" s="11" t="s">
        <v>674</v>
      </c>
      <c r="C30" s="12">
        <v>22012</v>
      </c>
    </row>
    <row r="31" spans="1:3" x14ac:dyDescent="0.2">
      <c r="A31" s="9" t="str">
        <f t="shared" si="0"/>
        <v>GUESTROOM_VIEW</v>
      </c>
      <c r="B31" s="11" t="s">
        <v>675</v>
      </c>
      <c r="C31" s="12">
        <v>22013</v>
      </c>
    </row>
    <row r="32" spans="1:3" x14ac:dyDescent="0.2">
      <c r="A32" s="9" t="str">
        <f t="shared" si="0"/>
        <v>MINIBAR</v>
      </c>
      <c r="B32" s="11" t="s">
        <v>258</v>
      </c>
      <c r="C32" s="12">
        <v>22022</v>
      </c>
    </row>
    <row r="33" spans="1:3" x14ac:dyDescent="0.2">
      <c r="A33" s="9" t="str">
        <f t="shared" si="0"/>
        <v>IN_ROOM_COFFEE</v>
      </c>
      <c r="B33" s="11" t="s">
        <v>676</v>
      </c>
      <c r="C33" s="12">
        <v>22023</v>
      </c>
    </row>
    <row r="34" spans="1:3" x14ac:dyDescent="0.2">
      <c r="A34" s="9" t="str">
        <f t="shared" si="0"/>
        <v>IN_ROOM_BUSINESS_CENTER</v>
      </c>
      <c r="B34" s="11" t="s">
        <v>677</v>
      </c>
      <c r="C34" s="12">
        <v>22024</v>
      </c>
    </row>
    <row r="35" spans="1:3" x14ac:dyDescent="0.2">
      <c r="A35" s="9" t="str">
        <f t="shared" si="0"/>
        <v>BATHROOM</v>
      </c>
      <c r="B35" s="11" t="s">
        <v>226</v>
      </c>
      <c r="C35" s="12">
        <v>23000</v>
      </c>
    </row>
    <row r="36" spans="1:3" x14ac:dyDescent="0.2">
      <c r="A36" s="9" t="str">
        <f t="shared" si="0"/>
        <v>JETTED_TUB</v>
      </c>
      <c r="B36" s="11" t="s">
        <v>678</v>
      </c>
      <c r="C36" s="12">
        <v>23001</v>
      </c>
    </row>
    <row r="37" spans="1:3" x14ac:dyDescent="0.2">
      <c r="A37" s="9" t="str">
        <f t="shared" si="0"/>
        <v>DEEP_SOAKING_BATHTUB</v>
      </c>
      <c r="B37" s="11" t="s">
        <v>679</v>
      </c>
      <c r="C37" s="12">
        <v>23002</v>
      </c>
    </row>
    <row r="38" spans="1:3" x14ac:dyDescent="0.2">
      <c r="A38" s="9" t="str">
        <f t="shared" si="0"/>
        <v>BATHROOM_SINK</v>
      </c>
      <c r="B38" s="11" t="s">
        <v>680</v>
      </c>
      <c r="C38" s="12">
        <v>23003</v>
      </c>
    </row>
    <row r="39" spans="1:3" x14ac:dyDescent="0.2">
      <c r="A39" s="9" t="str">
        <f t="shared" si="0"/>
        <v>BATHROOM_SHOWER</v>
      </c>
      <c r="B39" s="11" t="s">
        <v>681</v>
      </c>
      <c r="C39" s="12">
        <v>23004</v>
      </c>
    </row>
    <row r="40" spans="1:3" x14ac:dyDescent="0.2">
      <c r="A40" s="9" t="str">
        <f t="shared" si="0"/>
        <v>BATHROOM_AMENITIES</v>
      </c>
      <c r="B40" s="11" t="s">
        <v>682</v>
      </c>
      <c r="C40" s="12">
        <v>23005</v>
      </c>
    </row>
    <row r="41" spans="1:3" x14ac:dyDescent="0.2">
      <c r="A41" s="9"/>
      <c r="B41" s="11"/>
      <c r="C41" s="12"/>
    </row>
    <row r="42" spans="1:3" ht="26" x14ac:dyDescent="0.3">
      <c r="A42" s="13" t="s">
        <v>683</v>
      </c>
      <c r="B42" s="11"/>
      <c r="C42" s="12"/>
    </row>
    <row r="43" spans="1:3" x14ac:dyDescent="0.2">
      <c r="A43" s="9" t="str">
        <f t="shared" si="0"/>
        <v>POOL</v>
      </c>
      <c r="B43" s="11" t="s">
        <v>683</v>
      </c>
      <c r="C43" s="12">
        <v>30000</v>
      </c>
    </row>
    <row r="44" spans="1:3" x14ac:dyDescent="0.2">
      <c r="A44" s="9" t="str">
        <f t="shared" si="0"/>
        <v>CHILDRENS_POOL</v>
      </c>
      <c r="B44" s="11" t="s">
        <v>684</v>
      </c>
      <c r="C44" s="12">
        <v>30001</v>
      </c>
    </row>
    <row r="45" spans="1:3" x14ac:dyDescent="0.2">
      <c r="A45" s="9" t="str">
        <f t="shared" si="0"/>
        <v>INDOOR_POOL</v>
      </c>
      <c r="B45" s="11" t="s">
        <v>131</v>
      </c>
      <c r="C45" s="12">
        <v>30002</v>
      </c>
    </row>
    <row r="46" spans="1:3" x14ac:dyDescent="0.2">
      <c r="A46" s="9" t="str">
        <f t="shared" si="0"/>
        <v>OUTDOOR_POOL</v>
      </c>
      <c r="B46" s="11" t="s">
        <v>134</v>
      </c>
      <c r="C46" s="12">
        <v>30003</v>
      </c>
    </row>
    <row r="47" spans="1:3" x14ac:dyDescent="0.2">
      <c r="A47" s="9" t="str">
        <f t="shared" si="0"/>
        <v>NATURAL_POOL</v>
      </c>
      <c r="B47" s="11" t="s">
        <v>685</v>
      </c>
      <c r="C47" s="12">
        <v>30004</v>
      </c>
    </row>
    <row r="48" spans="1:3" x14ac:dyDescent="0.2">
      <c r="A48" s="9" t="str">
        <f t="shared" si="0"/>
        <v>INFINITY_POOL</v>
      </c>
      <c r="B48" s="11" t="s">
        <v>686</v>
      </c>
      <c r="C48" s="12">
        <v>30005</v>
      </c>
    </row>
    <row r="49" spans="1:3" x14ac:dyDescent="0.2">
      <c r="A49" s="9" t="str">
        <f t="shared" si="0"/>
        <v>WATER_PARK</v>
      </c>
      <c r="B49" s="11" t="s">
        <v>687</v>
      </c>
      <c r="C49" s="12">
        <v>30006</v>
      </c>
    </row>
    <row r="50" spans="1:3" x14ac:dyDescent="0.2">
      <c r="A50" s="9" t="str">
        <f t="shared" si="0"/>
        <v>AQUA_CENTER</v>
      </c>
      <c r="B50" s="11" t="s">
        <v>688</v>
      </c>
      <c r="C50" s="12">
        <v>30007</v>
      </c>
    </row>
    <row r="51" spans="1:3" x14ac:dyDescent="0.2">
      <c r="A51" s="9" t="str">
        <f t="shared" si="0"/>
        <v>WATERSLIDE </v>
      </c>
      <c r="B51" s="11" t="s">
        <v>689</v>
      </c>
      <c r="C51" s="12">
        <v>30008</v>
      </c>
    </row>
    <row r="52" spans="1:3" x14ac:dyDescent="0.2">
      <c r="A52" s="9" t="str">
        <f t="shared" si="0"/>
        <v>OUTDOOR_SPA_TUB</v>
      </c>
      <c r="B52" s="11" t="s">
        <v>690</v>
      </c>
      <c r="C52" s="12">
        <v>30009</v>
      </c>
    </row>
    <row r="53" spans="1:3" x14ac:dyDescent="0.2">
      <c r="A53" s="9" t="str">
        <f t="shared" si="0"/>
        <v>INDOOR_SPA_TUB</v>
      </c>
      <c r="B53" s="11" t="s">
        <v>691</v>
      </c>
      <c r="C53" s="12">
        <v>30010</v>
      </c>
    </row>
    <row r="54" spans="1:3" x14ac:dyDescent="0.2">
      <c r="A54" s="9" t="str">
        <f t="shared" si="0"/>
        <v>INDOOR_OUTDOOR_POOL</v>
      </c>
      <c r="B54" s="11" t="s">
        <v>692</v>
      </c>
      <c r="C54" s="12">
        <v>30011</v>
      </c>
    </row>
    <row r="55" spans="1:3" x14ac:dyDescent="0.2">
      <c r="A55" s="9" t="str">
        <f t="shared" si="0"/>
        <v>POOL_WATERFALL</v>
      </c>
      <c r="B55" s="11" t="s">
        <v>693</v>
      </c>
      <c r="C55" s="12">
        <v>30012</v>
      </c>
    </row>
    <row r="56" spans="1:3" x14ac:dyDescent="0.2">
      <c r="A56" s="9" t="str">
        <f t="shared" si="0"/>
        <v>ROOFTOP_POOL</v>
      </c>
      <c r="B56" s="11" t="s">
        <v>694</v>
      </c>
      <c r="C56" s="12">
        <v>30013</v>
      </c>
    </row>
    <row r="57" spans="1:3" x14ac:dyDescent="0.2">
      <c r="A57" s="9"/>
      <c r="B57" s="11"/>
      <c r="C57" s="12"/>
    </row>
    <row r="58" spans="1:3" ht="26" x14ac:dyDescent="0.3">
      <c r="A58" s="13" t="s">
        <v>695</v>
      </c>
      <c r="B58" s="11"/>
      <c r="C58" s="12"/>
    </row>
    <row r="59" spans="1:3" x14ac:dyDescent="0.2">
      <c r="A59" s="9" t="str">
        <f t="shared" si="0"/>
        <v>FITNESS_FACILITY</v>
      </c>
      <c r="B59" s="11" t="s">
        <v>696</v>
      </c>
      <c r="C59" s="12">
        <v>41000</v>
      </c>
    </row>
    <row r="60" spans="1:3" x14ac:dyDescent="0.2">
      <c r="A60" s="9" t="str">
        <f t="shared" si="0"/>
        <v>GYM</v>
      </c>
      <c r="B60" s="11" t="s">
        <v>697</v>
      </c>
      <c r="C60" s="12">
        <v>41001</v>
      </c>
    </row>
    <row r="61" spans="1:3" x14ac:dyDescent="0.2">
      <c r="A61" s="9" t="str">
        <f t="shared" si="0"/>
        <v>AEROBICS_FACILITY</v>
      </c>
      <c r="B61" s="11" t="s">
        <v>698</v>
      </c>
      <c r="C61" s="12">
        <v>41002</v>
      </c>
    </row>
    <row r="62" spans="1:3" x14ac:dyDescent="0.2">
      <c r="A62" s="9" t="str">
        <f t="shared" si="0"/>
        <v>FITNESS_STUDIO</v>
      </c>
      <c r="B62" s="11" t="s">
        <v>699</v>
      </c>
      <c r="C62" s="12">
        <v>41003</v>
      </c>
    </row>
    <row r="63" spans="1:3" x14ac:dyDescent="0.2">
      <c r="A63" s="9" t="str">
        <f t="shared" si="0"/>
        <v>ROCK_CLIMBING_WALL_INDOOR</v>
      </c>
      <c r="B63" s="11" t="s">
        <v>841</v>
      </c>
      <c r="C63" s="12">
        <v>41004</v>
      </c>
    </row>
    <row r="64" spans="1:3" x14ac:dyDescent="0.2">
      <c r="A64" s="9" t="str">
        <f t="shared" si="0"/>
        <v>EXERCISE_LAP_POOL</v>
      </c>
      <c r="B64" s="11" t="s">
        <v>700</v>
      </c>
      <c r="C64" s="12">
        <v>41005</v>
      </c>
    </row>
    <row r="65" spans="1:3" x14ac:dyDescent="0.2">
      <c r="A65" s="9" t="str">
        <f t="shared" si="0"/>
        <v>YOGA</v>
      </c>
      <c r="B65" s="11" t="s">
        <v>701</v>
      </c>
      <c r="C65" s="12">
        <v>42001</v>
      </c>
    </row>
    <row r="66" spans="1:3" x14ac:dyDescent="0.2">
      <c r="A66" s="9" t="str">
        <f t="shared" si="0"/>
        <v>PILATES</v>
      </c>
      <c r="B66" s="11" t="s">
        <v>702</v>
      </c>
      <c r="C66" s="12">
        <v>42002</v>
      </c>
    </row>
    <row r="67" spans="1:3" x14ac:dyDescent="0.2">
      <c r="A67" s="9"/>
      <c r="B67" s="11"/>
      <c r="C67" s="12"/>
    </row>
    <row r="68" spans="1:3" ht="26" x14ac:dyDescent="0.3">
      <c r="A68" s="13" t="s">
        <v>703</v>
      </c>
      <c r="B68" s="11"/>
      <c r="C68" s="12"/>
    </row>
    <row r="69" spans="1:3" x14ac:dyDescent="0.2">
      <c r="A69" s="9" t="str">
        <f t="shared" si="0"/>
        <v>SPA</v>
      </c>
      <c r="B69" s="11" t="s">
        <v>703</v>
      </c>
      <c r="C69" s="12">
        <v>51000</v>
      </c>
    </row>
    <row r="70" spans="1:3" x14ac:dyDescent="0.2">
      <c r="A70" s="9" t="str">
        <f t="shared" si="0"/>
        <v>HAIR_SALON</v>
      </c>
      <c r="B70" s="11" t="s">
        <v>84</v>
      </c>
      <c r="C70" s="12">
        <v>51001</v>
      </c>
    </row>
    <row r="71" spans="1:3" x14ac:dyDescent="0.2">
      <c r="A71" s="9" t="str">
        <f t="shared" si="0"/>
        <v>NAIL_SALON</v>
      </c>
      <c r="B71" s="11" t="s">
        <v>704</v>
      </c>
      <c r="C71" s="12">
        <v>51002</v>
      </c>
    </row>
    <row r="72" spans="1:3" x14ac:dyDescent="0.2">
      <c r="A72" s="9" t="str">
        <f t="shared" ref="A72:A135" si="1">SUBSTITUTE(TRIM(UPPER(B72))," ","_")</f>
        <v>VICHY_SHOWER</v>
      </c>
      <c r="B72" s="11" t="s">
        <v>705</v>
      </c>
      <c r="C72" s="12">
        <v>51003</v>
      </c>
    </row>
    <row r="73" spans="1:3" x14ac:dyDescent="0.2">
      <c r="A73" s="9" t="str">
        <f t="shared" si="1"/>
        <v>SAUNA</v>
      </c>
      <c r="B73" s="11" t="s">
        <v>706</v>
      </c>
      <c r="C73" s="12">
        <v>51004</v>
      </c>
    </row>
    <row r="74" spans="1:3" x14ac:dyDescent="0.2">
      <c r="A74" s="9" t="str">
        <f t="shared" si="1"/>
        <v>STEAM_ROOM</v>
      </c>
      <c r="B74" s="11" t="s">
        <v>707</v>
      </c>
      <c r="C74" s="12">
        <v>51005</v>
      </c>
    </row>
    <row r="75" spans="1:3" x14ac:dyDescent="0.2">
      <c r="A75" s="9" t="str">
        <f t="shared" si="1"/>
        <v>TURKISH_BATH</v>
      </c>
      <c r="B75" s="11" t="s">
        <v>708</v>
      </c>
      <c r="C75" s="12">
        <v>51006</v>
      </c>
    </row>
    <row r="76" spans="1:3" x14ac:dyDescent="0.2">
      <c r="A76" s="9" t="str">
        <f t="shared" si="1"/>
        <v>SPA_RECEPTION</v>
      </c>
      <c r="B76" s="11" t="s">
        <v>709</v>
      </c>
      <c r="C76" s="12">
        <v>51007</v>
      </c>
    </row>
    <row r="77" spans="1:3" x14ac:dyDescent="0.2">
      <c r="A77" s="9" t="str">
        <f t="shared" si="1"/>
        <v>TREATMENT_ROOM</v>
      </c>
      <c r="B77" s="11" t="s">
        <v>710</v>
      </c>
      <c r="C77" s="12">
        <v>51008</v>
      </c>
    </row>
    <row r="78" spans="1:3" x14ac:dyDescent="0.2">
      <c r="A78" s="9" t="str">
        <f t="shared" si="1"/>
        <v>MASSAGE</v>
      </c>
      <c r="B78" s="11" t="s">
        <v>711</v>
      </c>
      <c r="C78" s="12">
        <v>52001</v>
      </c>
    </row>
    <row r="79" spans="1:3" x14ac:dyDescent="0.2">
      <c r="A79" s="9" t="str">
        <f t="shared" si="1"/>
        <v>SPA_TREATMENT</v>
      </c>
      <c r="B79" s="11" t="s">
        <v>712</v>
      </c>
      <c r="C79" s="12">
        <v>52002</v>
      </c>
    </row>
    <row r="80" spans="1:3" x14ac:dyDescent="0.2">
      <c r="A80" s="9" t="str">
        <f t="shared" si="1"/>
        <v>FACIAL</v>
      </c>
      <c r="B80" s="11" t="s">
        <v>713</v>
      </c>
      <c r="C80" s="12">
        <v>52003</v>
      </c>
    </row>
    <row r="81" spans="1:3" x14ac:dyDescent="0.2">
      <c r="A81" s="9"/>
      <c r="B81" s="11"/>
      <c r="C81" s="12"/>
    </row>
    <row r="82" spans="1:3" ht="26" x14ac:dyDescent="0.3">
      <c r="A82" s="13" t="s">
        <v>714</v>
      </c>
      <c r="B82" s="11"/>
      <c r="C82" s="12"/>
    </row>
    <row r="83" spans="1:3" x14ac:dyDescent="0.2">
      <c r="A83" s="9" t="str">
        <f t="shared" si="1"/>
        <v>SPORTS_FACILITY</v>
      </c>
      <c r="B83" s="11" t="s">
        <v>715</v>
      </c>
      <c r="C83" s="12">
        <v>60000</v>
      </c>
    </row>
    <row r="84" spans="1:3" x14ac:dyDescent="0.2">
      <c r="A84" s="9" t="str">
        <f t="shared" si="1"/>
        <v>BOATING</v>
      </c>
      <c r="B84" s="11" t="s">
        <v>716</v>
      </c>
      <c r="C84" s="12">
        <v>60001</v>
      </c>
    </row>
    <row r="85" spans="1:3" x14ac:dyDescent="0.2">
      <c r="A85" s="9" t="str">
        <f t="shared" si="1"/>
        <v>BICYCLING</v>
      </c>
      <c r="B85" s="11" t="s">
        <v>717</v>
      </c>
      <c r="C85" s="12">
        <v>60002</v>
      </c>
    </row>
    <row r="86" spans="1:3" x14ac:dyDescent="0.2">
      <c r="A86" s="9" t="str">
        <f t="shared" si="1"/>
        <v>TENNIS_COURT</v>
      </c>
      <c r="B86" s="11" t="s">
        <v>718</v>
      </c>
      <c r="C86" s="12">
        <v>60003</v>
      </c>
    </row>
    <row r="87" spans="1:3" x14ac:dyDescent="0.2">
      <c r="A87" s="9" t="str">
        <f t="shared" si="1"/>
        <v>BASKETBALL_COURT</v>
      </c>
      <c r="B87" s="11" t="s">
        <v>719</v>
      </c>
      <c r="C87" s="12">
        <v>60004</v>
      </c>
    </row>
    <row r="88" spans="1:3" x14ac:dyDescent="0.2">
      <c r="A88" s="9" t="str">
        <f t="shared" si="1"/>
        <v>SPORT_COURT</v>
      </c>
      <c r="B88" s="11" t="s">
        <v>720</v>
      </c>
      <c r="C88" s="12">
        <v>60005</v>
      </c>
    </row>
    <row r="89" spans="1:3" x14ac:dyDescent="0.2">
      <c r="A89" s="9" t="str">
        <f t="shared" si="1"/>
        <v>FISHING</v>
      </c>
      <c r="B89" s="11" t="s">
        <v>721</v>
      </c>
      <c r="C89" s="12">
        <v>60006</v>
      </c>
    </row>
    <row r="90" spans="1:3" x14ac:dyDescent="0.2">
      <c r="A90" s="9" t="str">
        <f t="shared" si="1"/>
        <v>HUNTING</v>
      </c>
      <c r="B90" s="11" t="s">
        <v>722</v>
      </c>
      <c r="C90" s="12">
        <v>60007</v>
      </c>
    </row>
    <row r="91" spans="1:3" x14ac:dyDescent="0.2">
      <c r="A91" s="9" t="str">
        <f t="shared" si="1"/>
        <v>ARCHERY</v>
      </c>
      <c r="B91" s="11" t="s">
        <v>723</v>
      </c>
      <c r="C91" s="12">
        <v>60008</v>
      </c>
    </row>
    <row r="92" spans="1:3" x14ac:dyDescent="0.2">
      <c r="A92" s="9" t="str">
        <f t="shared" si="1"/>
        <v>HIKING</v>
      </c>
      <c r="B92" s="11" t="s">
        <v>724</v>
      </c>
      <c r="C92" s="12">
        <v>60009</v>
      </c>
    </row>
    <row r="93" spans="1:3" x14ac:dyDescent="0.2">
      <c r="A93" s="9" t="str">
        <f t="shared" si="1"/>
        <v>OUTDOOR_ROCK_CLIMBING</v>
      </c>
      <c r="B93" s="11" t="s">
        <v>725</v>
      </c>
      <c r="C93" s="12">
        <v>60010</v>
      </c>
    </row>
    <row r="94" spans="1:3" x14ac:dyDescent="0.2">
      <c r="A94" s="9" t="str">
        <f t="shared" si="1"/>
        <v>ROPES_COURSE</v>
      </c>
      <c r="B94" s="11" t="s">
        <v>842</v>
      </c>
      <c r="C94" s="12">
        <v>60011</v>
      </c>
    </row>
    <row r="95" spans="1:3" x14ac:dyDescent="0.2">
      <c r="A95" s="9" t="str">
        <f t="shared" si="1"/>
        <v>GOLF</v>
      </c>
      <c r="B95" s="11" t="s">
        <v>726</v>
      </c>
      <c r="C95" s="12">
        <v>61000</v>
      </c>
    </row>
    <row r="96" spans="1:3" x14ac:dyDescent="0.2">
      <c r="A96" s="9" t="str">
        <f t="shared" si="1"/>
        <v>MINI_GOLF</v>
      </c>
      <c r="B96" s="11" t="s">
        <v>727</v>
      </c>
      <c r="C96" s="12">
        <v>61001</v>
      </c>
    </row>
    <row r="97" spans="1:3" x14ac:dyDescent="0.2">
      <c r="A97" s="9" t="str">
        <f t="shared" si="1"/>
        <v>GOLF_CART</v>
      </c>
      <c r="B97" s="11" t="s">
        <v>728</v>
      </c>
      <c r="C97" s="12">
        <v>61002</v>
      </c>
    </row>
    <row r="98" spans="1:3" x14ac:dyDescent="0.2">
      <c r="A98" s="9" t="str">
        <f t="shared" si="1"/>
        <v>INDOOR_GOLF_DRIVING_RANGE</v>
      </c>
      <c r="B98" s="11" t="s">
        <v>729</v>
      </c>
      <c r="C98" s="12">
        <v>61003</v>
      </c>
    </row>
    <row r="99" spans="1:3" x14ac:dyDescent="0.2">
      <c r="A99" s="9" t="str">
        <f t="shared" si="1"/>
        <v>PRO_SHOP</v>
      </c>
      <c r="B99" s="11" t="s">
        <v>730</v>
      </c>
      <c r="C99" s="12">
        <v>61004</v>
      </c>
    </row>
    <row r="100" spans="1:3" x14ac:dyDescent="0.2">
      <c r="A100" s="9" t="str">
        <f t="shared" si="1"/>
        <v>SNOW_AND_SKI_SPORTS</v>
      </c>
      <c r="B100" s="11" t="s">
        <v>731</v>
      </c>
      <c r="C100" s="12">
        <v>62000</v>
      </c>
    </row>
    <row r="101" spans="1:3" x14ac:dyDescent="0.2">
      <c r="A101" s="9" t="str">
        <f t="shared" si="1"/>
        <v>SKI_HILL</v>
      </c>
      <c r="B101" s="11" t="s">
        <v>732</v>
      </c>
      <c r="C101" s="12">
        <v>62001</v>
      </c>
    </row>
    <row r="102" spans="1:3" x14ac:dyDescent="0.2">
      <c r="A102" s="9" t="str">
        <f t="shared" si="1"/>
        <v>SKIING</v>
      </c>
      <c r="B102" s="11" t="s">
        <v>733</v>
      </c>
      <c r="C102" s="12">
        <v>62002</v>
      </c>
    </row>
    <row r="103" spans="1:3" x14ac:dyDescent="0.2">
      <c r="A103" s="9" t="str">
        <f t="shared" si="1"/>
        <v>SNOWBOARDING</v>
      </c>
      <c r="B103" s="11" t="s">
        <v>734</v>
      </c>
      <c r="C103" s="12">
        <v>62003</v>
      </c>
    </row>
    <row r="104" spans="1:3" x14ac:dyDescent="0.2">
      <c r="A104" s="9" t="str">
        <f t="shared" si="1"/>
        <v>EQUIPMENT_STORAGE</v>
      </c>
      <c r="B104" s="11" t="s">
        <v>735</v>
      </c>
      <c r="C104" s="12">
        <v>62004</v>
      </c>
    </row>
    <row r="105" spans="1:3" x14ac:dyDescent="0.2">
      <c r="A105" s="9"/>
      <c r="B105" s="11"/>
      <c r="C105" s="12"/>
    </row>
    <row r="106" spans="1:3" ht="26" x14ac:dyDescent="0.3">
      <c r="A106" s="13" t="s">
        <v>736</v>
      </c>
      <c r="B106" s="11"/>
      <c r="C106" s="12"/>
    </row>
    <row r="107" spans="1:3" x14ac:dyDescent="0.2">
      <c r="A107" s="9" t="str">
        <f t="shared" si="1"/>
        <v>PROPERTY_AMENITY</v>
      </c>
      <c r="B107" s="11" t="s">
        <v>737</v>
      </c>
      <c r="C107" s="12">
        <v>71000</v>
      </c>
    </row>
    <row r="108" spans="1:3" x14ac:dyDescent="0.2">
      <c r="A108" s="9" t="str">
        <f t="shared" si="1"/>
        <v>CASINO</v>
      </c>
      <c r="B108" s="11" t="s">
        <v>164</v>
      </c>
      <c r="C108" s="12">
        <v>71001</v>
      </c>
    </row>
    <row r="109" spans="1:3" x14ac:dyDescent="0.2">
      <c r="A109" s="9" t="str">
        <f t="shared" si="1"/>
        <v>THEATER_SHOW</v>
      </c>
      <c r="B109" s="11" t="s">
        <v>738</v>
      </c>
      <c r="C109" s="12">
        <v>71002</v>
      </c>
    </row>
    <row r="110" spans="1:3" x14ac:dyDescent="0.2">
      <c r="A110" s="9" t="str">
        <f t="shared" si="1"/>
        <v>GAMES_ROOM</v>
      </c>
      <c r="B110" s="11" t="s">
        <v>739</v>
      </c>
      <c r="C110" s="12">
        <v>71003</v>
      </c>
    </row>
    <row r="111" spans="1:3" x14ac:dyDescent="0.2">
      <c r="A111" s="9" t="str">
        <f t="shared" si="1"/>
        <v>ARCADE</v>
      </c>
      <c r="B111" s="11" t="s">
        <v>740</v>
      </c>
      <c r="C111" s="12">
        <v>71004</v>
      </c>
    </row>
    <row r="112" spans="1:3" x14ac:dyDescent="0.2">
      <c r="A112" s="9" t="str">
        <f t="shared" si="1"/>
        <v>KARAOKE_ROOM</v>
      </c>
      <c r="B112" s="11" t="s">
        <v>741</v>
      </c>
      <c r="C112" s="12">
        <v>71005</v>
      </c>
    </row>
    <row r="113" spans="1:3" x14ac:dyDescent="0.2">
      <c r="A113" s="9" t="str">
        <f t="shared" si="1"/>
        <v>BILLIARDS</v>
      </c>
      <c r="B113" s="11" t="s">
        <v>742</v>
      </c>
      <c r="C113" s="12">
        <v>71006</v>
      </c>
    </row>
    <row r="114" spans="1:3" x14ac:dyDescent="0.2">
      <c r="A114" s="9" t="str">
        <f t="shared" si="1"/>
        <v>GIFT_SHOP</v>
      </c>
      <c r="B114" s="11" t="s">
        <v>743</v>
      </c>
      <c r="C114" s="12">
        <v>71007</v>
      </c>
    </row>
    <row r="115" spans="1:3" x14ac:dyDescent="0.2">
      <c r="A115" s="9" t="str">
        <f t="shared" si="1"/>
        <v>LAUNDRY_ROOM</v>
      </c>
      <c r="B115" s="11" t="s">
        <v>744</v>
      </c>
      <c r="C115" s="12">
        <v>71008</v>
      </c>
    </row>
    <row r="116" spans="1:3" x14ac:dyDescent="0.2">
      <c r="A116" s="9" t="str">
        <f t="shared" si="1"/>
        <v>VENDING_MACHINE</v>
      </c>
      <c r="B116" s="11" t="s">
        <v>745</v>
      </c>
      <c r="C116" s="12">
        <v>71009</v>
      </c>
    </row>
    <row r="117" spans="1:3" x14ac:dyDescent="0.2">
      <c r="A117" s="9" t="str">
        <f t="shared" si="1"/>
        <v>RV_OR_TRUCK_PARKING</v>
      </c>
      <c r="B117" s="11" t="s">
        <v>746</v>
      </c>
      <c r="C117" s="12">
        <v>71010</v>
      </c>
    </row>
    <row r="118" spans="1:3" x14ac:dyDescent="0.2">
      <c r="A118" s="9" t="str">
        <f t="shared" si="1"/>
        <v>ATM_BANKING_ON_SITE</v>
      </c>
      <c r="B118" s="11" t="s">
        <v>747</v>
      </c>
      <c r="C118" s="12">
        <v>71011</v>
      </c>
    </row>
    <row r="119" spans="1:3" x14ac:dyDescent="0.2">
      <c r="A119" s="9" t="str">
        <f t="shared" si="1"/>
        <v>PET_FRIENDLY</v>
      </c>
      <c r="B119" s="11" t="s">
        <v>748</v>
      </c>
      <c r="C119" s="12">
        <v>71012</v>
      </c>
    </row>
    <row r="120" spans="1:3" x14ac:dyDescent="0.2">
      <c r="A120" s="9" t="str">
        <f t="shared" si="1"/>
        <v>MISCELLANEOUS</v>
      </c>
      <c r="B120" s="11" t="s">
        <v>749</v>
      </c>
      <c r="C120" s="11">
        <v>71013</v>
      </c>
    </row>
    <row r="121" spans="1:3" x14ac:dyDescent="0.2">
      <c r="A121" s="9" t="str">
        <f t="shared" si="1"/>
        <v>CHILDRENS_AREA</v>
      </c>
      <c r="B121" s="11" t="s">
        <v>750</v>
      </c>
      <c r="C121" s="12">
        <v>72001</v>
      </c>
    </row>
    <row r="122" spans="1:3" x14ac:dyDescent="0.2">
      <c r="A122" s="9" t="str">
        <f t="shared" si="1"/>
        <v>DAY_CARE</v>
      </c>
      <c r="B122" s="11" t="s">
        <v>751</v>
      </c>
      <c r="C122" s="12">
        <v>72002</v>
      </c>
    </row>
    <row r="123" spans="1:3" x14ac:dyDescent="0.2">
      <c r="A123" s="9" t="str">
        <f t="shared" si="1"/>
        <v>CHILDRENS_PLAY_AREA_INDOOR</v>
      </c>
      <c r="B123" s="11" t="s">
        <v>843</v>
      </c>
      <c r="C123" s="12">
        <v>72003</v>
      </c>
    </row>
    <row r="124" spans="1:3" x14ac:dyDescent="0.2">
      <c r="A124" s="9" t="str">
        <f t="shared" si="1"/>
        <v>CHILDRENS_PLAY_AREA_OUTDOOR</v>
      </c>
      <c r="B124" s="11" t="s">
        <v>844</v>
      </c>
      <c r="C124" s="12">
        <v>72004</v>
      </c>
    </row>
    <row r="125" spans="1:3" x14ac:dyDescent="0.2">
      <c r="A125" s="9" t="str">
        <f t="shared" si="1"/>
        <v>BIRTHDAY_PARTY_AREA</v>
      </c>
      <c r="B125" s="11" t="s">
        <v>752</v>
      </c>
      <c r="C125" s="12">
        <v>72005</v>
      </c>
    </row>
    <row r="126" spans="1:3" x14ac:dyDescent="0.2">
      <c r="A126" s="9" t="str">
        <f t="shared" si="1"/>
        <v>CHILDRENS_ACTIVITIES</v>
      </c>
      <c r="B126" s="11" t="s">
        <v>753</v>
      </c>
      <c r="C126" s="12">
        <v>72006</v>
      </c>
    </row>
    <row r="127" spans="1:3" x14ac:dyDescent="0.2">
      <c r="A127" s="9"/>
      <c r="B127" s="11"/>
      <c r="C127" s="12"/>
    </row>
    <row r="128" spans="1:3" ht="26" x14ac:dyDescent="0.3">
      <c r="A128" s="13" t="s">
        <v>754</v>
      </c>
      <c r="B128" s="11"/>
      <c r="C128" s="12"/>
    </row>
    <row r="129" spans="1:3" x14ac:dyDescent="0.2">
      <c r="A129" s="9" t="str">
        <f t="shared" si="1"/>
        <v>DINING </v>
      </c>
      <c r="B129" s="11" t="s">
        <v>755</v>
      </c>
      <c r="C129" s="12">
        <v>81000</v>
      </c>
    </row>
    <row r="130" spans="1:3" x14ac:dyDescent="0.2">
      <c r="A130" s="9" t="str">
        <f t="shared" si="1"/>
        <v>BREAKFAST_AREA</v>
      </c>
      <c r="B130" s="11" t="s">
        <v>756</v>
      </c>
      <c r="C130" s="12">
        <v>81001</v>
      </c>
    </row>
    <row r="131" spans="1:3" x14ac:dyDescent="0.2">
      <c r="A131" s="9" t="str">
        <f t="shared" si="1"/>
        <v>COFFEE_SERVICE</v>
      </c>
      <c r="B131" s="11" t="s">
        <v>757</v>
      </c>
      <c r="C131" s="12">
        <v>81002</v>
      </c>
    </row>
    <row r="132" spans="1:3" x14ac:dyDescent="0.2">
      <c r="A132" s="9" t="str">
        <f t="shared" si="1"/>
        <v>RESTAURANT</v>
      </c>
      <c r="B132" s="11" t="s">
        <v>59</v>
      </c>
      <c r="C132" s="12">
        <v>81003</v>
      </c>
    </row>
    <row r="133" spans="1:3" x14ac:dyDescent="0.2">
      <c r="A133" s="9" t="str">
        <f t="shared" si="1"/>
        <v>BUFFET</v>
      </c>
      <c r="B133" s="11" t="s">
        <v>758</v>
      </c>
      <c r="C133" s="12">
        <v>81004</v>
      </c>
    </row>
    <row r="134" spans="1:3" x14ac:dyDescent="0.2">
      <c r="A134" s="9" t="str">
        <f t="shared" si="1"/>
        <v>DELICATESSEN</v>
      </c>
      <c r="B134" s="11" t="s">
        <v>759</v>
      </c>
      <c r="C134" s="12">
        <v>81005</v>
      </c>
    </row>
    <row r="135" spans="1:3" x14ac:dyDescent="0.2">
      <c r="A135" s="9" t="str">
        <f t="shared" si="1"/>
        <v>CAFE</v>
      </c>
      <c r="B135" s="11" t="s">
        <v>760</v>
      </c>
      <c r="C135" s="12">
        <v>81006</v>
      </c>
    </row>
    <row r="136" spans="1:3" x14ac:dyDescent="0.2">
      <c r="A136" s="9" t="str">
        <f t="shared" ref="A136:A199" si="2">SUBSTITUTE(TRIM(UPPER(B136))," ","_")</f>
        <v>COFFEE_SHOP</v>
      </c>
      <c r="B136" s="11" t="s">
        <v>761</v>
      </c>
      <c r="C136" s="12">
        <v>81007</v>
      </c>
    </row>
    <row r="137" spans="1:3" x14ac:dyDescent="0.2">
      <c r="A137" s="9" t="str">
        <f t="shared" si="2"/>
        <v>SNACK_BAR</v>
      </c>
      <c r="B137" s="11" t="s">
        <v>762</v>
      </c>
      <c r="C137" s="12">
        <v>81008</v>
      </c>
    </row>
    <row r="138" spans="1:3" x14ac:dyDescent="0.2">
      <c r="A138" s="9" t="str">
        <f t="shared" si="2"/>
        <v>FOOD_COURT</v>
      </c>
      <c r="B138" s="11" t="s">
        <v>763</v>
      </c>
      <c r="C138" s="12">
        <v>81009</v>
      </c>
    </row>
    <row r="139" spans="1:3" x14ac:dyDescent="0.2">
      <c r="A139" s="9" t="str">
        <f t="shared" si="2"/>
        <v>COUPLES _DINING</v>
      </c>
      <c r="B139" s="11" t="s">
        <v>764</v>
      </c>
      <c r="C139" s="12">
        <v>81010</v>
      </c>
    </row>
    <row r="140" spans="1:3" x14ac:dyDescent="0.2">
      <c r="A140" s="9" t="str">
        <f t="shared" si="2"/>
        <v>FAMILY_DINING</v>
      </c>
      <c r="B140" s="11" t="s">
        <v>765</v>
      </c>
      <c r="C140" s="12">
        <v>81011</v>
      </c>
    </row>
    <row r="141" spans="1:3" x14ac:dyDescent="0.2">
      <c r="A141" s="9" t="str">
        <f t="shared" si="2"/>
        <v>FOOD_AND_DRINK</v>
      </c>
      <c r="B141" s="11" t="s">
        <v>766</v>
      </c>
      <c r="C141" s="12">
        <v>81012</v>
      </c>
    </row>
    <row r="142" spans="1:3" x14ac:dyDescent="0.2">
      <c r="A142" s="9"/>
      <c r="B142" s="11"/>
      <c r="C142" s="12"/>
    </row>
    <row r="143" spans="1:3" ht="26" x14ac:dyDescent="0.3">
      <c r="A143" s="13" t="s">
        <v>767</v>
      </c>
      <c r="B143" s="11"/>
      <c r="C143" s="12"/>
    </row>
    <row r="144" spans="1:3" x14ac:dyDescent="0.2">
      <c r="A144" s="9" t="str">
        <f t="shared" si="2"/>
        <v>PROPERTY_BAR</v>
      </c>
      <c r="B144" s="11" t="s">
        <v>768</v>
      </c>
      <c r="C144" s="12">
        <v>82000</v>
      </c>
    </row>
    <row r="145" spans="1:3" x14ac:dyDescent="0.2">
      <c r="A145" s="9" t="str">
        <f t="shared" si="2"/>
        <v>PROPERTY_LOUNGE</v>
      </c>
      <c r="B145" s="11" t="s">
        <v>769</v>
      </c>
      <c r="C145" s="12">
        <v>82001</v>
      </c>
    </row>
    <row r="146" spans="1:3" x14ac:dyDescent="0.2">
      <c r="A146" s="9" t="str">
        <f t="shared" si="2"/>
        <v>SPORTS_BAR</v>
      </c>
      <c r="B146" s="11" t="s">
        <v>770</v>
      </c>
      <c r="C146" s="12">
        <v>82002</v>
      </c>
    </row>
    <row r="147" spans="1:3" x14ac:dyDescent="0.2">
      <c r="A147" s="9" t="str">
        <f t="shared" si="2"/>
        <v>POOLSIDE_BAR</v>
      </c>
      <c r="B147" s="11" t="s">
        <v>137</v>
      </c>
      <c r="C147" s="12">
        <v>82003</v>
      </c>
    </row>
    <row r="148" spans="1:3" x14ac:dyDescent="0.2">
      <c r="A148" s="9" t="str">
        <f t="shared" si="2"/>
        <v>NIGHTCLUB</v>
      </c>
      <c r="B148" s="11" t="s">
        <v>169</v>
      </c>
      <c r="C148" s="12">
        <v>82004</v>
      </c>
    </row>
    <row r="149" spans="1:3" x14ac:dyDescent="0.2">
      <c r="A149" s="9"/>
      <c r="B149" s="11"/>
      <c r="C149" s="12"/>
    </row>
    <row r="150" spans="1:3" ht="26" x14ac:dyDescent="0.3">
      <c r="A150" s="13" t="s">
        <v>771</v>
      </c>
      <c r="B150" s="11"/>
      <c r="C150" s="12"/>
    </row>
    <row r="151" spans="1:3" x14ac:dyDescent="0.2">
      <c r="A151" s="9" t="str">
        <f t="shared" si="2"/>
        <v>PROPERTY_INTERIOR</v>
      </c>
      <c r="B151" s="11" t="s">
        <v>772</v>
      </c>
      <c r="C151" s="12">
        <v>83000</v>
      </c>
    </row>
    <row r="152" spans="1:3" x14ac:dyDescent="0.2">
      <c r="A152" s="9" t="str">
        <f t="shared" si="2"/>
        <v>LIBRARY</v>
      </c>
      <c r="B152" s="11" t="s">
        <v>167</v>
      </c>
      <c r="C152" s="12">
        <v>83001</v>
      </c>
    </row>
    <row r="153" spans="1:3" x14ac:dyDescent="0.2">
      <c r="A153" s="9" t="str">
        <f t="shared" si="2"/>
        <v>BALLROOM</v>
      </c>
      <c r="B153" s="11" t="s">
        <v>773</v>
      </c>
      <c r="C153" s="12">
        <v>83002</v>
      </c>
    </row>
    <row r="154" spans="1:3" x14ac:dyDescent="0.2">
      <c r="A154" s="9" t="str">
        <f t="shared" si="2"/>
        <v>BANQUET_HALL</v>
      </c>
      <c r="B154" s="11" t="s">
        <v>774</v>
      </c>
      <c r="C154" s="12">
        <v>83003</v>
      </c>
    </row>
    <row r="155" spans="1:3" x14ac:dyDescent="0.2">
      <c r="A155" s="9" t="str">
        <f t="shared" si="2"/>
        <v>RECEPTION_HALL</v>
      </c>
      <c r="B155" s="11" t="s">
        <v>775</v>
      </c>
      <c r="C155" s="12">
        <v>83004</v>
      </c>
    </row>
    <row r="156" spans="1:3" x14ac:dyDescent="0.2">
      <c r="A156" s="9" t="str">
        <f t="shared" si="2"/>
        <v>CHAPEL</v>
      </c>
      <c r="B156" s="11" t="s">
        <v>776</v>
      </c>
      <c r="C156" s="12">
        <v>83005</v>
      </c>
    </row>
    <row r="157" spans="1:3" x14ac:dyDescent="0.2">
      <c r="A157" s="9" t="str">
        <f t="shared" si="2"/>
        <v>INDOOR_WEDDING</v>
      </c>
      <c r="B157" s="11" t="s">
        <v>777</v>
      </c>
      <c r="C157" s="12">
        <v>83006</v>
      </c>
    </row>
    <row r="158" spans="1:3" x14ac:dyDescent="0.2">
      <c r="A158" s="9" t="str">
        <f t="shared" si="2"/>
        <v>HALLWAY </v>
      </c>
      <c r="B158" s="11" t="s">
        <v>778</v>
      </c>
      <c r="C158" s="12">
        <v>83007</v>
      </c>
    </row>
    <row r="159" spans="1:3" x14ac:dyDescent="0.2">
      <c r="A159" s="9" t="str">
        <f t="shared" si="2"/>
        <v>STAIRCASE</v>
      </c>
      <c r="B159" s="11" t="s">
        <v>779</v>
      </c>
      <c r="C159" s="12">
        <v>83008</v>
      </c>
    </row>
    <row r="160" spans="1:3" x14ac:dyDescent="0.2">
      <c r="A160" s="9" t="str">
        <f t="shared" si="2"/>
        <v>MEETING_FACILITY</v>
      </c>
      <c r="B160" s="11" t="s">
        <v>780</v>
      </c>
      <c r="C160" s="12">
        <v>83009</v>
      </c>
    </row>
    <row r="161" spans="1:3" x14ac:dyDescent="0.2">
      <c r="A161" s="9" t="str">
        <f t="shared" si="2"/>
        <v>BUSINESS_CENTER</v>
      </c>
      <c r="B161" s="11" t="s">
        <v>39</v>
      </c>
      <c r="C161" s="12">
        <v>83010</v>
      </c>
    </row>
    <row r="162" spans="1:3" x14ac:dyDescent="0.2">
      <c r="A162" s="9" t="str">
        <f t="shared" si="2"/>
        <v>INTERIOR_DETAIL</v>
      </c>
      <c r="B162" s="11" t="s">
        <v>781</v>
      </c>
      <c r="C162" s="12">
        <v>83011</v>
      </c>
    </row>
    <row r="163" spans="1:3" x14ac:dyDescent="0.2">
      <c r="A163" s="9" t="str">
        <f t="shared" si="2"/>
        <v>FIREPLACE</v>
      </c>
      <c r="B163" s="11" t="s">
        <v>333</v>
      </c>
      <c r="C163" s="12">
        <v>83012</v>
      </c>
    </row>
    <row r="164" spans="1:3" x14ac:dyDescent="0.2">
      <c r="A164" s="9" t="str">
        <f t="shared" si="2"/>
        <v>EXECUTIVE_LOUNGE</v>
      </c>
      <c r="B164" s="11" t="s">
        <v>782</v>
      </c>
      <c r="C164" s="12">
        <v>83013</v>
      </c>
    </row>
    <row r="165" spans="1:3" x14ac:dyDescent="0.2">
      <c r="A165" s="9"/>
      <c r="B165" s="11"/>
      <c r="C165" s="12"/>
    </row>
    <row r="166" spans="1:3" ht="26" x14ac:dyDescent="0.3">
      <c r="A166" s="13" t="s">
        <v>783</v>
      </c>
      <c r="B166" s="11"/>
      <c r="C166" s="12"/>
    </row>
    <row r="167" spans="1:3" x14ac:dyDescent="0.2">
      <c r="A167" s="9" t="str">
        <f t="shared" si="2"/>
        <v>PROPERTY_GROUNDS</v>
      </c>
      <c r="B167" s="11" t="s">
        <v>784</v>
      </c>
      <c r="C167" s="12">
        <v>91000</v>
      </c>
    </row>
    <row r="168" spans="1:3" x14ac:dyDescent="0.2">
      <c r="A168" s="9" t="str">
        <f t="shared" si="2"/>
        <v>PROPERTY_FRONT</v>
      </c>
      <c r="B168" s="11" t="s">
        <v>785</v>
      </c>
      <c r="C168" s="12">
        <v>91001</v>
      </c>
    </row>
    <row r="169" spans="1:3" x14ac:dyDescent="0.2">
      <c r="A169" s="9" t="str">
        <f t="shared" si="2"/>
        <v>PROPERTY_ENTRANCE</v>
      </c>
      <c r="B169" s="11" t="s">
        <v>786</v>
      </c>
      <c r="C169" s="12">
        <v>91002</v>
      </c>
    </row>
    <row r="170" spans="1:3" x14ac:dyDescent="0.2">
      <c r="A170" s="9" t="str">
        <f t="shared" si="2"/>
        <v>PROPERTY_FRONT_EVENING_NIGHT</v>
      </c>
      <c r="B170" s="11" t="s">
        <v>845</v>
      </c>
      <c r="C170" s="12">
        <v>91003</v>
      </c>
    </row>
    <row r="171" spans="1:3" x14ac:dyDescent="0.2">
      <c r="A171" s="9" t="str">
        <f t="shared" si="2"/>
        <v>BEACH</v>
      </c>
      <c r="B171" s="11" t="s">
        <v>787</v>
      </c>
      <c r="C171" s="12">
        <v>91004</v>
      </c>
    </row>
    <row r="172" spans="1:3" x14ac:dyDescent="0.2">
      <c r="A172" s="9" t="str">
        <f t="shared" si="2"/>
        <v>GARDEN</v>
      </c>
      <c r="B172" s="11" t="s">
        <v>92</v>
      </c>
      <c r="C172" s="12">
        <v>91005</v>
      </c>
    </row>
    <row r="173" spans="1:3" x14ac:dyDescent="0.2">
      <c r="A173" s="9" t="str">
        <f t="shared" si="2"/>
        <v>COURTYARD</v>
      </c>
      <c r="B173" s="11" t="s">
        <v>788</v>
      </c>
      <c r="C173" s="12">
        <v>91006</v>
      </c>
    </row>
    <row r="174" spans="1:3" x14ac:dyDescent="0.2">
      <c r="A174" s="9" t="str">
        <f t="shared" si="2"/>
        <v>OUTDOOR_DINING</v>
      </c>
      <c r="B174" s="11" t="s">
        <v>789</v>
      </c>
      <c r="C174" s="12">
        <v>91007</v>
      </c>
    </row>
    <row r="175" spans="1:3" x14ac:dyDescent="0.2">
      <c r="A175" s="9" t="str">
        <f t="shared" si="2"/>
        <v>TERRACE_PATIO</v>
      </c>
      <c r="B175" s="11" t="s">
        <v>670</v>
      </c>
      <c r="C175" s="12">
        <v>91008</v>
      </c>
    </row>
    <row r="176" spans="1:3" x14ac:dyDescent="0.2">
      <c r="A176" s="9" t="str">
        <f t="shared" si="2"/>
        <v>PORCH</v>
      </c>
      <c r="B176" s="11" t="s">
        <v>790</v>
      </c>
      <c r="C176" s="12">
        <v>91009</v>
      </c>
    </row>
    <row r="177" spans="1:3" x14ac:dyDescent="0.2">
      <c r="A177" s="9" t="str">
        <f t="shared" si="2"/>
        <v>GAZEBO</v>
      </c>
      <c r="B177" s="11" t="s">
        <v>791</v>
      </c>
      <c r="C177" s="12">
        <v>91010</v>
      </c>
    </row>
    <row r="178" spans="1:3" x14ac:dyDescent="0.2">
      <c r="A178" s="9" t="str">
        <f t="shared" si="2"/>
        <v>OUTDOOR_WEDDING_AREA</v>
      </c>
      <c r="B178" s="11" t="s">
        <v>792</v>
      </c>
      <c r="C178" s="12">
        <v>91011</v>
      </c>
    </row>
    <row r="179" spans="1:3" x14ac:dyDescent="0.2">
      <c r="A179" s="9" t="str">
        <f t="shared" si="2"/>
        <v>OUTDOOR_BANQUET_AREA</v>
      </c>
      <c r="B179" s="11" t="s">
        <v>793</v>
      </c>
      <c r="C179" s="12">
        <v>91012</v>
      </c>
    </row>
    <row r="180" spans="1:3" x14ac:dyDescent="0.2">
      <c r="A180" s="9" t="str">
        <f t="shared" si="2"/>
        <v>SUNDECK</v>
      </c>
      <c r="B180" s="11" t="s">
        <v>794</v>
      </c>
      <c r="C180" s="12">
        <v>91013</v>
      </c>
    </row>
    <row r="181" spans="1:3" x14ac:dyDescent="0.2">
      <c r="A181" s="9" t="str">
        <f t="shared" si="2"/>
        <v>MARINA</v>
      </c>
      <c r="B181" s="11" t="s">
        <v>795</v>
      </c>
      <c r="C181" s="12">
        <v>91014</v>
      </c>
    </row>
    <row r="182" spans="1:3" x14ac:dyDescent="0.2">
      <c r="A182" s="9" t="str">
        <f t="shared" si="2"/>
        <v>FOUNTAIN</v>
      </c>
      <c r="B182" s="11" t="s">
        <v>796</v>
      </c>
      <c r="C182" s="12">
        <v>91015</v>
      </c>
    </row>
    <row r="183" spans="1:3" x14ac:dyDescent="0.2">
      <c r="A183" s="9" t="str">
        <f t="shared" si="2"/>
        <v>BBQ_PICNIC_AREA</v>
      </c>
      <c r="B183" s="11" t="s">
        <v>797</v>
      </c>
      <c r="C183" s="12">
        <v>91016</v>
      </c>
    </row>
    <row r="184" spans="1:3" x14ac:dyDescent="0.2">
      <c r="A184" s="9" t="str">
        <f t="shared" si="2"/>
        <v>LAKE</v>
      </c>
      <c r="B184" s="11" t="s">
        <v>798</v>
      </c>
      <c r="C184" s="12">
        <v>91017</v>
      </c>
    </row>
    <row r="185" spans="1:3" x14ac:dyDescent="0.2">
      <c r="A185" s="9" t="str">
        <f t="shared" si="2"/>
        <v>DOCK </v>
      </c>
      <c r="B185" s="11" t="s">
        <v>799</v>
      </c>
      <c r="C185" s="12">
        <v>91018</v>
      </c>
    </row>
    <row r="186" spans="1:3" x14ac:dyDescent="0.2">
      <c r="A186" s="9" t="str">
        <f t="shared" si="2"/>
        <v>MARINA</v>
      </c>
      <c r="B186" s="11" t="s">
        <v>795</v>
      </c>
      <c r="C186" s="12">
        <v>91019</v>
      </c>
    </row>
    <row r="187" spans="1:3" x14ac:dyDescent="0.2">
      <c r="A187" s="9" t="str">
        <f t="shared" si="2"/>
        <v>PARKING </v>
      </c>
      <c r="B187" s="11" t="s">
        <v>800</v>
      </c>
      <c r="C187" s="12">
        <v>91020</v>
      </c>
    </row>
    <row r="188" spans="1:3" x14ac:dyDescent="0.2">
      <c r="A188" s="9" t="str">
        <f t="shared" si="2"/>
        <v>AIRPORT_SHUTTLE</v>
      </c>
      <c r="B188" s="11" t="s">
        <v>100</v>
      </c>
      <c r="C188" s="12">
        <v>91021</v>
      </c>
    </row>
    <row r="189" spans="1:3" x14ac:dyDescent="0.2">
      <c r="A189" s="9" t="str">
        <f t="shared" si="2"/>
        <v>CITY_SHUTTLE</v>
      </c>
      <c r="B189" s="11" t="s">
        <v>801</v>
      </c>
      <c r="C189" s="12">
        <v>91022</v>
      </c>
    </row>
    <row r="190" spans="1:3" x14ac:dyDescent="0.2">
      <c r="A190" s="9" t="str">
        <f t="shared" si="2"/>
        <v>EXTERIOR_DETAIL</v>
      </c>
      <c r="B190" s="11" t="s">
        <v>802</v>
      </c>
      <c r="C190" s="12">
        <v>91023</v>
      </c>
    </row>
    <row r="191" spans="1:3" x14ac:dyDescent="0.2">
      <c r="A191" s="9" t="str">
        <f t="shared" si="2"/>
        <v>EXTERIOR</v>
      </c>
      <c r="B191" s="11" t="s">
        <v>803</v>
      </c>
      <c r="C191" s="12">
        <v>91024</v>
      </c>
    </row>
    <row r="192" spans="1:3" x14ac:dyDescent="0.2">
      <c r="A192" s="9"/>
      <c r="B192" s="11"/>
      <c r="C192" s="12"/>
    </row>
    <row r="193" spans="1:3" ht="26" x14ac:dyDescent="0.3">
      <c r="A193" s="13" t="s">
        <v>804</v>
      </c>
      <c r="B193" s="11"/>
      <c r="C193" s="12"/>
    </row>
    <row r="194" spans="1:3" x14ac:dyDescent="0.2">
      <c r="A194" s="9" t="str">
        <f t="shared" si="2"/>
        <v>BEACH_OCEAN_VIEW</v>
      </c>
      <c r="B194" s="11" t="s">
        <v>805</v>
      </c>
      <c r="C194" s="12">
        <v>92000</v>
      </c>
    </row>
    <row r="195" spans="1:3" x14ac:dyDescent="0.2">
      <c r="A195" s="9" t="str">
        <f t="shared" si="2"/>
        <v>AERIAL_VIEW</v>
      </c>
      <c r="B195" s="11" t="s">
        <v>806</v>
      </c>
      <c r="C195" s="12">
        <v>92001</v>
      </c>
    </row>
    <row r="196" spans="1:3" x14ac:dyDescent="0.2">
      <c r="A196" s="9" t="str">
        <f t="shared" si="2"/>
        <v>VIEW_FROM_PROPERTY</v>
      </c>
      <c r="B196" s="11" t="s">
        <v>807</v>
      </c>
      <c r="C196" s="12">
        <v>92002</v>
      </c>
    </row>
    <row r="197" spans="1:3" x14ac:dyDescent="0.2">
      <c r="A197" s="9" t="str">
        <f t="shared" si="2"/>
        <v>LAKE_VIEW</v>
      </c>
      <c r="B197" s="11" t="s">
        <v>808</v>
      </c>
      <c r="C197" s="12">
        <v>92003</v>
      </c>
    </row>
    <row r="198" spans="1:3" x14ac:dyDescent="0.2">
      <c r="A198" s="9" t="str">
        <f t="shared" si="2"/>
        <v>MOUNTAIN_VIEW</v>
      </c>
      <c r="B198" s="11" t="s">
        <v>809</v>
      </c>
      <c r="C198" s="12">
        <v>92004</v>
      </c>
    </row>
    <row r="199" spans="1:3" x14ac:dyDescent="0.2">
      <c r="A199" s="9" t="str">
        <f t="shared" si="2"/>
        <v>BALCONY_VIEW</v>
      </c>
      <c r="B199" s="11" t="s">
        <v>810</v>
      </c>
      <c r="C199" s="12">
        <v>92005</v>
      </c>
    </row>
    <row r="200" spans="1:3" x14ac:dyDescent="0.2">
      <c r="A200" s="9" t="str">
        <f>SUBSTITUTE(TRIM(UPPER(B200))," ","_")</f>
        <v>STREET_VIEW</v>
      </c>
      <c r="B200" s="11" t="s">
        <v>811</v>
      </c>
      <c r="C200" s="12">
        <v>92006</v>
      </c>
    </row>
    <row r="201" spans="1:3" x14ac:dyDescent="0.2">
      <c r="A201" s="9" t="str">
        <f>SUBSTITUTE(TRIM(UPPER(B201))," ","_")</f>
        <v>CITY_VIEW</v>
      </c>
      <c r="B201" s="11" t="s">
        <v>812</v>
      </c>
      <c r="C201" s="12">
        <v>92007</v>
      </c>
    </row>
    <row r="202" spans="1:3" x14ac:dyDescent="0.2">
      <c r="A202" s="9" t="str">
        <f>SUBSTITUTE(TRIM(UPPER(B202))," ","_")</f>
        <v>GARDEN_VIEW</v>
      </c>
      <c r="B202" s="11" t="s">
        <v>813</v>
      </c>
      <c r="C202" s="12">
        <v>92008</v>
      </c>
    </row>
    <row r="203" spans="1:3" x14ac:dyDescent="0.2">
      <c r="A203" s="9" t="str">
        <f>SUBSTITUTE(TRIM(UPPER(B203))," ","_")</f>
        <v>COURTYARD_VIEW</v>
      </c>
      <c r="B203" s="11" t="s">
        <v>814</v>
      </c>
      <c r="C203" s="12">
        <v>92009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showRuler="0" workbookViewId="0">
      <selection activeCell="E44" sqref="E44"/>
    </sheetView>
  </sheetViews>
  <sheetFormatPr baseColWidth="10" defaultColWidth="11" defaultRowHeight="16" x14ac:dyDescent="0.2"/>
  <cols>
    <col min="1" max="1" width="27.33203125" customWidth="1"/>
    <col min="2" max="2" width="43.83203125" customWidth="1"/>
    <col min="3" max="3" width="27.33203125" customWidth="1"/>
    <col min="4" max="5" width="18.5" style="24" customWidth="1"/>
    <col min="6" max="6" width="39.5" customWidth="1"/>
    <col min="8" max="8" width="84.1640625" hidden="1" customWidth="1"/>
  </cols>
  <sheetData>
    <row r="1" spans="1:8" x14ac:dyDescent="0.2">
      <c r="A1" s="21" t="s">
        <v>867</v>
      </c>
    </row>
    <row r="2" spans="1:8" ht="26" x14ac:dyDescent="0.3">
      <c r="A2" s="2" t="s">
        <v>869</v>
      </c>
    </row>
    <row r="3" spans="1:8" ht="26" x14ac:dyDescent="0.3">
      <c r="A3" s="2" t="s">
        <v>870</v>
      </c>
    </row>
    <row r="4" spans="1:8" s="17" customFormat="1" ht="19" x14ac:dyDescent="0.25">
      <c r="A4" s="17" t="s">
        <v>0</v>
      </c>
      <c r="B4" s="17" t="s">
        <v>1</v>
      </c>
      <c r="C4" s="17" t="s">
        <v>624</v>
      </c>
      <c r="D4" s="25" t="s">
        <v>875</v>
      </c>
      <c r="E4" s="25" t="s">
        <v>876</v>
      </c>
      <c r="F4" s="17" t="s">
        <v>3</v>
      </c>
      <c r="H4" s="23" t="s">
        <v>983</v>
      </c>
    </row>
    <row r="5" spans="1:8" x14ac:dyDescent="0.2">
      <c r="A5" t="s">
        <v>871</v>
      </c>
      <c r="C5" t="s">
        <v>872</v>
      </c>
      <c r="D5" s="24">
        <v>29</v>
      </c>
      <c r="E5" s="26">
        <v>3941</v>
      </c>
    </row>
    <row r="6" spans="1:8" x14ac:dyDescent="0.2">
      <c r="C6" t="s">
        <v>37</v>
      </c>
      <c r="D6" s="24">
        <v>29</v>
      </c>
      <c r="E6" s="26">
        <v>3942</v>
      </c>
    </row>
    <row r="7" spans="1:8" x14ac:dyDescent="0.2">
      <c r="C7" t="s">
        <v>162</v>
      </c>
      <c r="D7" s="24">
        <v>29</v>
      </c>
      <c r="E7" s="26">
        <v>3943</v>
      </c>
    </row>
    <row r="8" spans="1:8" x14ac:dyDescent="0.2">
      <c r="C8" t="s">
        <v>873</v>
      </c>
      <c r="D8" s="24">
        <v>29</v>
      </c>
      <c r="E8" s="26">
        <v>3940</v>
      </c>
    </row>
    <row r="9" spans="1:8" x14ac:dyDescent="0.2">
      <c r="C9" t="s">
        <v>874</v>
      </c>
      <c r="D9" s="24">
        <v>29</v>
      </c>
      <c r="E9" s="26">
        <v>3944</v>
      </c>
    </row>
    <row r="10" spans="1:8" x14ac:dyDescent="0.2">
      <c r="C10" t="s">
        <v>436</v>
      </c>
      <c r="D10" s="24">
        <v>29</v>
      </c>
      <c r="E10" s="26">
        <v>3945</v>
      </c>
    </row>
    <row r="11" spans="1:8" x14ac:dyDescent="0.2">
      <c r="C11" t="s">
        <v>628</v>
      </c>
      <c r="D11" s="24">
        <v>29</v>
      </c>
      <c r="E11" s="26">
        <v>3946</v>
      </c>
    </row>
    <row r="12" spans="1:8" x14ac:dyDescent="0.2">
      <c r="C12" t="s">
        <v>76</v>
      </c>
      <c r="D12" s="24">
        <v>29</v>
      </c>
      <c r="E12" s="26">
        <v>1073742388</v>
      </c>
    </row>
    <row r="13" spans="1:8" x14ac:dyDescent="0.2">
      <c r="C13" t="s">
        <v>629</v>
      </c>
      <c r="D13" s="24">
        <v>29</v>
      </c>
      <c r="E13" s="26">
        <v>3951</v>
      </c>
    </row>
    <row r="14" spans="1:8" x14ac:dyDescent="0.2">
      <c r="C14" t="s">
        <v>630</v>
      </c>
      <c r="D14" s="24">
        <v>29</v>
      </c>
      <c r="E14" s="26">
        <v>3947</v>
      </c>
    </row>
    <row r="15" spans="1:8" x14ac:dyDescent="0.2">
      <c r="C15" t="s">
        <v>70</v>
      </c>
      <c r="D15" s="24">
        <v>29</v>
      </c>
      <c r="E15" s="26">
        <v>6146</v>
      </c>
    </row>
    <row r="16" spans="1:8" x14ac:dyDescent="0.2">
      <c r="C16" t="s">
        <v>631</v>
      </c>
      <c r="D16" s="24">
        <v>29</v>
      </c>
      <c r="E16" s="26">
        <v>3948</v>
      </c>
    </row>
    <row r="17" spans="1:6" x14ac:dyDescent="0.2">
      <c r="C17" t="s">
        <v>632</v>
      </c>
      <c r="D17" s="24">
        <v>29</v>
      </c>
      <c r="E17" s="26">
        <v>3949</v>
      </c>
    </row>
    <row r="18" spans="1:6" x14ac:dyDescent="0.2">
      <c r="C18" t="s">
        <v>633</v>
      </c>
      <c r="D18" s="24">
        <v>29</v>
      </c>
      <c r="E18" s="26">
        <v>3950</v>
      </c>
    </row>
    <row r="19" spans="1:6" x14ac:dyDescent="0.2">
      <c r="C19" t="s">
        <v>634</v>
      </c>
      <c r="D19" s="24">
        <v>29</v>
      </c>
      <c r="E19" s="26">
        <v>3952</v>
      </c>
    </row>
    <row r="21" spans="1:6" x14ac:dyDescent="0.2">
      <c r="A21" t="s">
        <v>886</v>
      </c>
      <c r="C21" t="s">
        <v>878</v>
      </c>
      <c r="D21" s="24">
        <v>29</v>
      </c>
      <c r="E21" s="26">
        <v>3938</v>
      </c>
    </row>
    <row r="22" spans="1:6" x14ac:dyDescent="0.2">
      <c r="C22" t="s">
        <v>879</v>
      </c>
      <c r="D22" s="24">
        <v>29</v>
      </c>
      <c r="E22" s="26">
        <v>3934</v>
      </c>
    </row>
    <row r="23" spans="1:6" x14ac:dyDescent="0.2">
      <c r="C23" t="s">
        <v>880</v>
      </c>
      <c r="D23" s="24">
        <v>29</v>
      </c>
      <c r="E23" s="26">
        <v>3933</v>
      </c>
    </row>
    <row r="24" spans="1:6" x14ac:dyDescent="0.2">
      <c r="C24" t="s">
        <v>881</v>
      </c>
      <c r="D24" s="24">
        <v>29</v>
      </c>
      <c r="E24" s="26">
        <v>3935</v>
      </c>
    </row>
    <row r="25" spans="1:6" x14ac:dyDescent="0.2">
      <c r="C25" t="s">
        <v>882</v>
      </c>
      <c r="D25" s="24">
        <v>29</v>
      </c>
      <c r="E25" s="26">
        <v>3936</v>
      </c>
    </row>
    <row r="26" spans="1:6" x14ac:dyDescent="0.2">
      <c r="C26" t="s">
        <v>883</v>
      </c>
      <c r="D26" s="24">
        <v>29</v>
      </c>
      <c r="E26" s="26">
        <v>3939</v>
      </c>
    </row>
    <row r="27" spans="1:6" x14ac:dyDescent="0.2">
      <c r="C27" t="s">
        <v>884</v>
      </c>
      <c r="D27" s="24">
        <v>29</v>
      </c>
      <c r="E27" s="26">
        <v>3937</v>
      </c>
    </row>
    <row r="28" spans="1:6" x14ac:dyDescent="0.2">
      <c r="C28" t="s">
        <v>877</v>
      </c>
      <c r="D28" s="24">
        <v>29</v>
      </c>
      <c r="E28" s="26">
        <v>4415</v>
      </c>
      <c r="F28" s="22" t="s">
        <v>885</v>
      </c>
    </row>
    <row r="30" spans="1:6" ht="26" x14ac:dyDescent="0.3">
      <c r="A30" s="2" t="s">
        <v>887</v>
      </c>
    </row>
    <row r="31" spans="1:6" x14ac:dyDescent="0.2">
      <c r="A31" t="s">
        <v>888</v>
      </c>
      <c r="C31" t="s">
        <v>889</v>
      </c>
      <c r="D31" s="24">
        <v>29</v>
      </c>
      <c r="E31" s="26">
        <v>2885</v>
      </c>
      <c r="F31" s="22" t="s">
        <v>893</v>
      </c>
    </row>
    <row r="32" spans="1:6" x14ac:dyDescent="0.2">
      <c r="C32" t="s">
        <v>890</v>
      </c>
      <c r="D32" s="24">
        <v>29</v>
      </c>
      <c r="E32" s="26">
        <v>2889</v>
      </c>
      <c r="F32" s="22" t="s">
        <v>894</v>
      </c>
    </row>
    <row r="33" spans="1:8" x14ac:dyDescent="0.2">
      <c r="C33" t="s">
        <v>891</v>
      </c>
      <c r="D33" s="24">
        <v>29</v>
      </c>
      <c r="E33" s="26">
        <v>2886</v>
      </c>
      <c r="F33" s="22" t="s">
        <v>895</v>
      </c>
    </row>
    <row r="34" spans="1:8" x14ac:dyDescent="0.2">
      <c r="C34" t="s">
        <v>892</v>
      </c>
      <c r="D34" s="24">
        <v>29</v>
      </c>
      <c r="E34" s="26">
        <v>2887</v>
      </c>
      <c r="F34" s="22" t="s">
        <v>896</v>
      </c>
    </row>
    <row r="35" spans="1:8" x14ac:dyDescent="0.2">
      <c r="H35" s="22" t="s">
        <v>898</v>
      </c>
    </row>
    <row r="36" spans="1:8" x14ac:dyDescent="0.2">
      <c r="A36" t="s">
        <v>897</v>
      </c>
      <c r="C36" t="s">
        <v>1738</v>
      </c>
      <c r="D36" s="24">
        <v>29</v>
      </c>
      <c r="E36" s="26">
        <v>2815</v>
      </c>
      <c r="H36" s="22" t="s">
        <v>916</v>
      </c>
    </row>
    <row r="37" spans="1:8" x14ac:dyDescent="0.2">
      <c r="A37" t="s">
        <v>955</v>
      </c>
      <c r="C37" t="s">
        <v>1739</v>
      </c>
      <c r="D37" s="24">
        <v>29</v>
      </c>
      <c r="E37" s="26">
        <v>2814</v>
      </c>
      <c r="H37" s="22" t="s">
        <v>917</v>
      </c>
    </row>
    <row r="38" spans="1:8" x14ac:dyDescent="0.2">
      <c r="C38" t="s">
        <v>872</v>
      </c>
      <c r="D38" s="24">
        <v>29</v>
      </c>
      <c r="E38" s="26">
        <v>3127</v>
      </c>
      <c r="H38" s="22" t="s">
        <v>899</v>
      </c>
    </row>
    <row r="39" spans="1:8" x14ac:dyDescent="0.2">
      <c r="C39" t="s">
        <v>1740</v>
      </c>
      <c r="D39" s="24">
        <v>29</v>
      </c>
      <c r="E39" s="26">
        <v>2785</v>
      </c>
      <c r="H39" s="22" t="s">
        <v>164</v>
      </c>
    </row>
    <row r="40" spans="1:8" x14ac:dyDescent="0.2">
      <c r="C40" t="s">
        <v>162</v>
      </c>
      <c r="D40" s="24">
        <v>29</v>
      </c>
      <c r="E40" s="26">
        <v>3655</v>
      </c>
      <c r="H40" s="22" t="s">
        <v>900</v>
      </c>
    </row>
    <row r="41" spans="1:8" x14ac:dyDescent="0.2">
      <c r="C41" t="s">
        <v>1741</v>
      </c>
      <c r="D41" s="24">
        <v>29</v>
      </c>
      <c r="E41" s="26">
        <v>2607</v>
      </c>
      <c r="H41" s="22" t="s">
        <v>449</v>
      </c>
    </row>
    <row r="42" spans="1:8" x14ac:dyDescent="0.2">
      <c r="C42" t="s">
        <v>447</v>
      </c>
      <c r="D42" s="24">
        <v>29</v>
      </c>
      <c r="E42" s="26">
        <v>2609</v>
      </c>
      <c r="H42" s="22" t="s">
        <v>901</v>
      </c>
    </row>
    <row r="43" spans="1:8" x14ac:dyDescent="0.2">
      <c r="C43" t="s">
        <v>1742</v>
      </c>
      <c r="D43" s="24">
        <v>29</v>
      </c>
      <c r="E43" s="26">
        <v>2603</v>
      </c>
      <c r="H43" s="22" t="s">
        <v>902</v>
      </c>
    </row>
    <row r="44" spans="1:8" x14ac:dyDescent="0.2">
      <c r="C44" t="s">
        <v>1743</v>
      </c>
      <c r="D44" s="24">
        <v>29</v>
      </c>
      <c r="E44" s="26">
        <v>2608</v>
      </c>
      <c r="H44" s="22" t="s">
        <v>903</v>
      </c>
    </row>
    <row r="45" spans="1:8" x14ac:dyDescent="0.2">
      <c r="C45" t="s">
        <v>1744</v>
      </c>
      <c r="D45" s="24">
        <v>29</v>
      </c>
      <c r="E45" s="26">
        <v>2928</v>
      </c>
      <c r="H45" s="22" t="s">
        <v>904</v>
      </c>
    </row>
    <row r="46" spans="1:8" x14ac:dyDescent="0.2">
      <c r="C46" t="s">
        <v>1745</v>
      </c>
      <c r="D46" s="24">
        <v>29</v>
      </c>
      <c r="E46" s="26">
        <v>2929</v>
      </c>
      <c r="H46" s="22" t="s">
        <v>905</v>
      </c>
    </row>
    <row r="47" spans="1:8" x14ac:dyDescent="0.2">
      <c r="C47" t="s">
        <v>1746</v>
      </c>
      <c r="D47" s="24">
        <v>29</v>
      </c>
      <c r="E47" s="26">
        <v>2606</v>
      </c>
      <c r="H47" s="22" t="s">
        <v>906</v>
      </c>
    </row>
    <row r="48" spans="1:8" x14ac:dyDescent="0.2">
      <c r="C48" t="s">
        <v>1747</v>
      </c>
      <c r="D48" s="24">
        <v>29</v>
      </c>
      <c r="E48" s="26">
        <v>2605</v>
      </c>
      <c r="H48" s="22" t="s">
        <v>907</v>
      </c>
    </row>
    <row r="49" spans="1:8" x14ac:dyDescent="0.2">
      <c r="C49" t="s">
        <v>1748</v>
      </c>
      <c r="D49" s="24">
        <v>29</v>
      </c>
      <c r="E49" s="26">
        <v>1073742389</v>
      </c>
      <c r="H49" s="22" t="s">
        <v>656</v>
      </c>
    </row>
    <row r="50" spans="1:8" x14ac:dyDescent="0.2">
      <c r="C50" t="s">
        <v>1749</v>
      </c>
      <c r="D50" s="24">
        <v>29</v>
      </c>
      <c r="E50" s="26">
        <v>2602</v>
      </c>
      <c r="H50" s="22" t="s">
        <v>908</v>
      </c>
    </row>
    <row r="51" spans="1:8" x14ac:dyDescent="0.2">
      <c r="C51" t="s">
        <v>1750</v>
      </c>
      <c r="D51" s="24">
        <v>29</v>
      </c>
      <c r="E51" s="26">
        <v>2931</v>
      </c>
      <c r="H51" s="22" t="s">
        <v>909</v>
      </c>
    </row>
    <row r="52" spans="1:8" x14ac:dyDescent="0.2">
      <c r="C52" t="s">
        <v>1751</v>
      </c>
      <c r="D52" s="24">
        <v>29</v>
      </c>
      <c r="E52" s="26">
        <v>3128</v>
      </c>
      <c r="H52" s="22" t="s">
        <v>706</v>
      </c>
    </row>
    <row r="53" spans="1:8" x14ac:dyDescent="0.2">
      <c r="C53" t="s">
        <v>630</v>
      </c>
      <c r="D53" s="24">
        <v>29</v>
      </c>
      <c r="E53" s="26">
        <v>2932</v>
      </c>
      <c r="H53" s="22" t="s">
        <v>910</v>
      </c>
    </row>
    <row r="54" spans="1:8" x14ac:dyDescent="0.2">
      <c r="C54" t="s">
        <v>1752</v>
      </c>
      <c r="D54" s="24">
        <v>29</v>
      </c>
      <c r="E54" s="26">
        <v>2816</v>
      </c>
      <c r="H54" s="22" t="s">
        <v>911</v>
      </c>
    </row>
    <row r="55" spans="1:8" x14ac:dyDescent="0.2">
      <c r="C55" t="s">
        <v>68</v>
      </c>
      <c r="D55" s="24">
        <v>29</v>
      </c>
      <c r="E55" s="26">
        <v>2610</v>
      </c>
      <c r="H55" s="22" t="s">
        <v>912</v>
      </c>
    </row>
    <row r="56" spans="1:8" x14ac:dyDescent="0.2">
      <c r="C56" t="s">
        <v>1753</v>
      </c>
      <c r="D56" s="24">
        <v>29</v>
      </c>
      <c r="E56" s="26">
        <v>2930</v>
      </c>
      <c r="H56" s="22" t="s">
        <v>913</v>
      </c>
    </row>
    <row r="57" spans="1:8" x14ac:dyDescent="0.2">
      <c r="C57" t="s">
        <v>1754</v>
      </c>
      <c r="D57" s="24">
        <v>29</v>
      </c>
      <c r="E57" s="26">
        <v>2604</v>
      </c>
      <c r="H57" s="22" t="s">
        <v>914</v>
      </c>
    </row>
    <row r="58" spans="1:8" x14ac:dyDescent="0.2">
      <c r="C58" t="s">
        <v>1755</v>
      </c>
      <c r="D58" s="24">
        <v>29</v>
      </c>
      <c r="E58" s="26">
        <v>3656</v>
      </c>
      <c r="H58" s="22" t="s">
        <v>915</v>
      </c>
    </row>
    <row r="59" spans="1:8" x14ac:dyDescent="0.2">
      <c r="C59" t="s">
        <v>1756</v>
      </c>
      <c r="D59" s="24">
        <v>29</v>
      </c>
      <c r="E59" s="26">
        <v>3657</v>
      </c>
      <c r="H59" s="22"/>
    </row>
    <row r="60" spans="1:8" x14ac:dyDescent="0.2">
      <c r="H60" s="22"/>
    </row>
    <row r="61" spans="1:8" x14ac:dyDescent="0.2">
      <c r="A61" t="s">
        <v>918</v>
      </c>
      <c r="C61" t="s">
        <v>925</v>
      </c>
      <c r="D61" s="24">
        <v>29</v>
      </c>
      <c r="E61" s="26">
        <v>2612</v>
      </c>
      <c r="H61" s="22" t="s">
        <v>919</v>
      </c>
    </row>
    <row r="62" spans="1:8" x14ac:dyDescent="0.2">
      <c r="A62" t="s">
        <v>956</v>
      </c>
      <c r="C62" t="s">
        <v>65</v>
      </c>
      <c r="D62" s="24">
        <v>29</v>
      </c>
      <c r="E62" s="26">
        <v>2616</v>
      </c>
      <c r="H62" s="22" t="s">
        <v>920</v>
      </c>
    </row>
    <row r="63" spans="1:8" x14ac:dyDescent="0.2">
      <c r="C63" t="s">
        <v>926</v>
      </c>
      <c r="D63" s="24">
        <v>29</v>
      </c>
      <c r="E63" s="26">
        <v>2614</v>
      </c>
      <c r="H63" s="22" t="s">
        <v>921</v>
      </c>
    </row>
    <row r="64" spans="1:8" x14ac:dyDescent="0.2">
      <c r="C64" t="s">
        <v>927</v>
      </c>
      <c r="D64" s="24">
        <v>29</v>
      </c>
      <c r="E64" s="26">
        <v>2615</v>
      </c>
      <c r="H64" s="22" t="s">
        <v>922</v>
      </c>
    </row>
    <row r="65" spans="1:8" x14ac:dyDescent="0.2">
      <c r="C65" t="s">
        <v>928</v>
      </c>
      <c r="D65" s="24">
        <v>29</v>
      </c>
      <c r="E65" s="26">
        <v>2613</v>
      </c>
      <c r="H65" s="22" t="s">
        <v>923</v>
      </c>
    </row>
    <row r="66" spans="1:8" x14ac:dyDescent="0.2">
      <c r="C66" t="s">
        <v>929</v>
      </c>
      <c r="D66" s="24">
        <v>29</v>
      </c>
      <c r="E66" s="26">
        <v>4113</v>
      </c>
      <c r="H66" s="22" t="s">
        <v>924</v>
      </c>
    </row>
    <row r="68" spans="1:8" x14ac:dyDescent="0.2">
      <c r="A68" t="s">
        <v>930</v>
      </c>
      <c r="C68" t="s">
        <v>939</v>
      </c>
      <c r="D68" s="24">
        <v>29</v>
      </c>
      <c r="E68" s="26">
        <v>2599</v>
      </c>
      <c r="H68" s="22" t="s">
        <v>931</v>
      </c>
    </row>
    <row r="69" spans="1:8" x14ac:dyDescent="0.2">
      <c r="A69" t="s">
        <v>954</v>
      </c>
      <c r="C69" t="s">
        <v>940</v>
      </c>
      <c r="D69" s="24">
        <v>29</v>
      </c>
      <c r="E69" s="26">
        <v>2598</v>
      </c>
      <c r="H69" s="22" t="s">
        <v>932</v>
      </c>
    </row>
    <row r="70" spans="1:8" x14ac:dyDescent="0.2">
      <c r="C70" t="s">
        <v>941</v>
      </c>
      <c r="D70" s="24">
        <v>29</v>
      </c>
      <c r="E70" s="26">
        <v>2600</v>
      </c>
      <c r="H70" s="22" t="s">
        <v>933</v>
      </c>
    </row>
    <row r="71" spans="1:8" x14ac:dyDescent="0.2">
      <c r="C71" t="s">
        <v>942</v>
      </c>
      <c r="D71" s="24">
        <v>29</v>
      </c>
      <c r="E71" s="26">
        <v>2925</v>
      </c>
      <c r="H71" s="22" t="s">
        <v>934</v>
      </c>
    </row>
    <row r="72" spans="1:8" x14ac:dyDescent="0.2">
      <c r="C72" t="s">
        <v>943</v>
      </c>
      <c r="D72" s="24">
        <v>29</v>
      </c>
      <c r="E72" s="26">
        <v>2596</v>
      </c>
      <c r="H72" s="22" t="s">
        <v>935</v>
      </c>
    </row>
    <row r="73" spans="1:8" x14ac:dyDescent="0.2">
      <c r="C73" t="s">
        <v>944</v>
      </c>
      <c r="D73" s="24">
        <v>29</v>
      </c>
      <c r="E73" s="26">
        <v>2595</v>
      </c>
      <c r="H73" s="22" t="s">
        <v>936</v>
      </c>
    </row>
    <row r="74" spans="1:8" x14ac:dyDescent="0.2">
      <c r="C74" t="s">
        <v>945</v>
      </c>
      <c r="D74" s="24">
        <v>29</v>
      </c>
      <c r="E74" s="26">
        <v>2597</v>
      </c>
      <c r="H74" s="22" t="s">
        <v>937</v>
      </c>
    </row>
    <row r="75" spans="1:8" x14ac:dyDescent="0.2">
      <c r="C75" t="s">
        <v>946</v>
      </c>
      <c r="D75" s="24">
        <v>29</v>
      </c>
      <c r="E75" s="26">
        <v>2601</v>
      </c>
      <c r="F75" s="22" t="s">
        <v>947</v>
      </c>
      <c r="H75" s="22" t="s">
        <v>938</v>
      </c>
    </row>
    <row r="76" spans="1:8" x14ac:dyDescent="0.2">
      <c r="C76" t="s">
        <v>627</v>
      </c>
      <c r="D76" s="24">
        <v>29</v>
      </c>
      <c r="E76" s="26">
        <v>3660</v>
      </c>
      <c r="F76" s="22" t="s">
        <v>951</v>
      </c>
      <c r="H76" s="22" t="s">
        <v>948</v>
      </c>
    </row>
    <row r="77" spans="1:8" x14ac:dyDescent="0.2">
      <c r="C77" t="s">
        <v>625</v>
      </c>
      <c r="D77" s="24">
        <v>29</v>
      </c>
      <c r="E77" s="26">
        <v>3658</v>
      </c>
      <c r="F77" s="22" t="s">
        <v>952</v>
      </c>
      <c r="H77" s="22" t="s">
        <v>949</v>
      </c>
    </row>
    <row r="78" spans="1:8" x14ac:dyDescent="0.2">
      <c r="C78" t="s">
        <v>626</v>
      </c>
      <c r="D78" s="24">
        <v>29</v>
      </c>
      <c r="E78" s="26">
        <v>3659</v>
      </c>
      <c r="F78" s="22" t="s">
        <v>953</v>
      </c>
      <c r="H78" s="22" t="s">
        <v>950</v>
      </c>
    </row>
    <row r="80" spans="1:8" ht="26" x14ac:dyDescent="0.3">
      <c r="A80" s="2" t="s">
        <v>957</v>
      </c>
    </row>
    <row r="81" spans="1:8" x14ac:dyDescent="0.2">
      <c r="A81" t="s">
        <v>958</v>
      </c>
      <c r="C81" t="s">
        <v>1738</v>
      </c>
      <c r="D81" s="24">
        <v>29</v>
      </c>
      <c r="E81" s="26">
        <v>3732</v>
      </c>
      <c r="H81" s="22" t="s">
        <v>898</v>
      </c>
    </row>
    <row r="82" spans="1:8" x14ac:dyDescent="0.2">
      <c r="C82" t="s">
        <v>1757</v>
      </c>
      <c r="D82" s="24">
        <v>29</v>
      </c>
      <c r="E82" s="26">
        <v>3731</v>
      </c>
      <c r="H82" s="22" t="s">
        <v>964</v>
      </c>
    </row>
    <row r="83" spans="1:8" x14ac:dyDescent="0.2">
      <c r="C83" t="s">
        <v>872</v>
      </c>
      <c r="D83" s="24">
        <v>29</v>
      </c>
      <c r="E83" s="26">
        <v>3124</v>
      </c>
      <c r="H83" s="22" t="s">
        <v>917</v>
      </c>
    </row>
    <row r="84" spans="1:8" x14ac:dyDescent="0.2">
      <c r="C84" t="s">
        <v>1758</v>
      </c>
      <c r="D84" s="24">
        <v>29</v>
      </c>
      <c r="E84" s="26">
        <v>4084</v>
      </c>
      <c r="H84" s="22" t="s">
        <v>962</v>
      </c>
    </row>
    <row r="85" spans="1:8" x14ac:dyDescent="0.2">
      <c r="C85" t="s">
        <v>1740</v>
      </c>
      <c r="D85" s="24">
        <v>29</v>
      </c>
      <c r="E85" s="26">
        <v>3701</v>
      </c>
      <c r="H85" s="22" t="s">
        <v>899</v>
      </c>
    </row>
    <row r="86" spans="1:8" x14ac:dyDescent="0.2">
      <c r="C86" t="s">
        <v>1759</v>
      </c>
      <c r="D86" s="24">
        <v>29</v>
      </c>
      <c r="E86" s="26">
        <v>3123</v>
      </c>
      <c r="H86" s="22" t="s">
        <v>963</v>
      </c>
    </row>
    <row r="87" spans="1:8" x14ac:dyDescent="0.2">
      <c r="C87" t="s">
        <v>1741</v>
      </c>
      <c r="D87" s="24">
        <v>29</v>
      </c>
      <c r="E87" s="26">
        <v>2893</v>
      </c>
      <c r="H87" s="22" t="s">
        <v>900</v>
      </c>
    </row>
    <row r="88" spans="1:8" x14ac:dyDescent="0.2">
      <c r="C88" t="s">
        <v>1743</v>
      </c>
      <c r="D88" s="24">
        <v>29</v>
      </c>
      <c r="E88" s="26">
        <v>2894</v>
      </c>
      <c r="H88" s="22" t="s">
        <v>902</v>
      </c>
    </row>
    <row r="89" spans="1:8" x14ac:dyDescent="0.2">
      <c r="C89" t="s">
        <v>1745</v>
      </c>
      <c r="D89" s="24">
        <v>29</v>
      </c>
      <c r="E89" s="26">
        <v>2897</v>
      </c>
      <c r="H89" s="22" t="s">
        <v>904</v>
      </c>
    </row>
    <row r="90" spans="1:8" x14ac:dyDescent="0.2">
      <c r="C90" t="s">
        <v>1748</v>
      </c>
      <c r="D90" s="24">
        <v>29</v>
      </c>
      <c r="E90" s="26">
        <v>1073742387</v>
      </c>
      <c r="H90" s="22" t="s">
        <v>907</v>
      </c>
    </row>
    <row r="91" spans="1:8" x14ac:dyDescent="0.2">
      <c r="C91" t="s">
        <v>1750</v>
      </c>
      <c r="D91" s="24">
        <v>29</v>
      </c>
      <c r="E91" s="26">
        <v>3702</v>
      </c>
      <c r="H91" s="22" t="s">
        <v>908</v>
      </c>
    </row>
    <row r="92" spans="1:8" x14ac:dyDescent="0.2">
      <c r="C92" t="s">
        <v>1751</v>
      </c>
      <c r="D92" s="24">
        <v>29</v>
      </c>
      <c r="E92" s="26">
        <v>3703</v>
      </c>
      <c r="H92" s="22" t="s">
        <v>909</v>
      </c>
    </row>
    <row r="93" spans="1:8" x14ac:dyDescent="0.2">
      <c r="C93" t="s">
        <v>630</v>
      </c>
      <c r="D93" s="24">
        <v>29</v>
      </c>
      <c r="E93" s="26">
        <v>3704</v>
      </c>
      <c r="H93" s="22" t="s">
        <v>706</v>
      </c>
    </row>
    <row r="94" spans="1:8" x14ac:dyDescent="0.2">
      <c r="C94" t="s">
        <v>68</v>
      </c>
      <c r="D94" s="24">
        <v>29</v>
      </c>
      <c r="E94" s="26">
        <v>2896</v>
      </c>
      <c r="H94" s="22" t="s">
        <v>911</v>
      </c>
    </row>
    <row r="95" spans="1:8" x14ac:dyDescent="0.2">
      <c r="C95" t="s">
        <v>1753</v>
      </c>
      <c r="D95" s="24">
        <v>29</v>
      </c>
      <c r="E95" s="26">
        <v>3705</v>
      </c>
      <c r="H95" s="22" t="s">
        <v>912</v>
      </c>
    </row>
    <row r="96" spans="1:8" x14ac:dyDescent="0.2">
      <c r="C96" t="s">
        <v>1754</v>
      </c>
      <c r="D96" s="24">
        <v>29</v>
      </c>
      <c r="E96" s="26">
        <v>2895</v>
      </c>
      <c r="H96" s="22" t="s">
        <v>913</v>
      </c>
    </row>
    <row r="97" spans="1:8" x14ac:dyDescent="0.2">
      <c r="C97" t="s">
        <v>1755</v>
      </c>
      <c r="D97" s="24">
        <v>29</v>
      </c>
      <c r="E97" s="26">
        <v>2898</v>
      </c>
      <c r="H97" s="22" t="s">
        <v>914</v>
      </c>
    </row>
    <row r="98" spans="1:8" x14ac:dyDescent="0.2">
      <c r="C98" t="s">
        <v>1756</v>
      </c>
      <c r="D98" s="24">
        <v>29</v>
      </c>
      <c r="E98" s="26">
        <v>2936</v>
      </c>
      <c r="H98" s="22" t="s">
        <v>915</v>
      </c>
    </row>
    <row r="99" spans="1:8" x14ac:dyDescent="0.2">
      <c r="C99" t="s">
        <v>1760</v>
      </c>
      <c r="D99" s="24">
        <v>29</v>
      </c>
      <c r="E99" s="26">
        <v>3125</v>
      </c>
      <c r="F99" t="s">
        <v>984</v>
      </c>
      <c r="H99" s="22" t="s">
        <v>965</v>
      </c>
    </row>
    <row r="101" spans="1:8" x14ac:dyDescent="0.2">
      <c r="A101" t="s">
        <v>959</v>
      </c>
      <c r="C101" t="s">
        <v>1761</v>
      </c>
      <c r="D101" s="24">
        <v>29</v>
      </c>
      <c r="E101" s="26">
        <v>3710</v>
      </c>
      <c r="H101" s="22" t="s">
        <v>966</v>
      </c>
    </row>
    <row r="102" spans="1:8" x14ac:dyDescent="0.2">
      <c r="C102" t="s">
        <v>1762</v>
      </c>
      <c r="D102" s="24">
        <v>29</v>
      </c>
      <c r="E102" s="26">
        <v>2892</v>
      </c>
      <c r="H102" s="22" t="s">
        <v>967</v>
      </c>
    </row>
    <row r="103" spans="1:8" x14ac:dyDescent="0.2">
      <c r="C103" t="s">
        <v>1763</v>
      </c>
      <c r="D103" s="24">
        <v>29</v>
      </c>
      <c r="E103" s="26">
        <v>3749</v>
      </c>
      <c r="H103" s="22" t="s">
        <v>971</v>
      </c>
    </row>
    <row r="104" spans="1:8" x14ac:dyDescent="0.2">
      <c r="C104" t="s">
        <v>1764</v>
      </c>
      <c r="D104" s="24">
        <v>29</v>
      </c>
      <c r="E104" s="26">
        <v>3753</v>
      </c>
      <c r="H104" s="22" t="s">
        <v>972</v>
      </c>
    </row>
    <row r="105" spans="1:8" x14ac:dyDescent="0.2">
      <c r="C105" t="s">
        <v>1765</v>
      </c>
      <c r="D105" s="24">
        <v>29</v>
      </c>
      <c r="E105" s="26">
        <v>3757</v>
      </c>
      <c r="H105" s="22" t="s">
        <v>973</v>
      </c>
    </row>
    <row r="106" spans="1:8" x14ac:dyDescent="0.2">
      <c r="C106" t="s">
        <v>1766</v>
      </c>
      <c r="D106" s="24">
        <v>29</v>
      </c>
      <c r="E106" s="26">
        <v>3747</v>
      </c>
      <c r="H106" s="22" t="s">
        <v>974</v>
      </c>
    </row>
    <row r="107" spans="1:8" x14ac:dyDescent="0.2">
      <c r="C107" t="s">
        <v>1767</v>
      </c>
      <c r="D107" s="24">
        <v>29</v>
      </c>
      <c r="E107" s="26">
        <v>3706</v>
      </c>
      <c r="H107" s="22" t="s">
        <v>975</v>
      </c>
    </row>
    <row r="108" spans="1:8" x14ac:dyDescent="0.2">
      <c r="C108" t="s">
        <v>1768</v>
      </c>
      <c r="D108" s="24">
        <v>29</v>
      </c>
      <c r="E108" s="26">
        <v>3752</v>
      </c>
      <c r="H108" s="22" t="s">
        <v>976</v>
      </c>
    </row>
    <row r="109" spans="1:8" x14ac:dyDescent="0.2">
      <c r="C109" t="s">
        <v>1769</v>
      </c>
      <c r="D109" s="24">
        <v>29</v>
      </c>
      <c r="E109" s="26">
        <v>2890</v>
      </c>
      <c r="H109" s="22" t="s">
        <v>968</v>
      </c>
    </row>
    <row r="110" spans="1:8" x14ac:dyDescent="0.2">
      <c r="C110" t="s">
        <v>1770</v>
      </c>
      <c r="D110" s="24">
        <v>29</v>
      </c>
      <c r="E110" s="26">
        <v>3707</v>
      </c>
      <c r="H110" s="22" t="s">
        <v>969</v>
      </c>
    </row>
    <row r="111" spans="1:8" x14ac:dyDescent="0.2">
      <c r="C111" t="s">
        <v>1771</v>
      </c>
      <c r="D111" s="24">
        <v>29</v>
      </c>
      <c r="E111" s="26">
        <v>2891</v>
      </c>
      <c r="H111" s="22" t="s">
        <v>970</v>
      </c>
    </row>
    <row r="112" spans="1:8" x14ac:dyDescent="0.2">
      <c r="C112" t="s">
        <v>1772</v>
      </c>
      <c r="D112" s="24">
        <v>29</v>
      </c>
      <c r="E112" s="26">
        <v>4416</v>
      </c>
      <c r="H112" s="22" t="s">
        <v>977</v>
      </c>
    </row>
    <row r="114" spans="1:8" ht="26" x14ac:dyDescent="0.3">
      <c r="A114" s="2" t="s">
        <v>635</v>
      </c>
    </row>
    <row r="115" spans="1:8" x14ac:dyDescent="0.2">
      <c r="A115" t="s">
        <v>960</v>
      </c>
      <c r="C115" t="s">
        <v>1738</v>
      </c>
      <c r="D115" s="24">
        <v>29</v>
      </c>
      <c r="E115" s="26">
        <v>3730</v>
      </c>
      <c r="H115" s="22" t="s">
        <v>898</v>
      </c>
    </row>
    <row r="116" spans="1:8" x14ac:dyDescent="0.2">
      <c r="C116" t="s">
        <v>1757</v>
      </c>
      <c r="D116" s="24">
        <v>29</v>
      </c>
      <c r="E116" s="26">
        <v>3729</v>
      </c>
      <c r="H116" s="22" t="s">
        <v>964</v>
      </c>
    </row>
    <row r="117" spans="1:8" x14ac:dyDescent="0.2">
      <c r="C117" t="s">
        <v>872</v>
      </c>
      <c r="D117" s="24">
        <v>29</v>
      </c>
      <c r="E117" s="26">
        <v>3281</v>
      </c>
      <c r="H117" s="22" t="s">
        <v>917</v>
      </c>
    </row>
    <row r="118" spans="1:8" x14ac:dyDescent="0.2">
      <c r="C118" t="s">
        <v>1758</v>
      </c>
      <c r="D118" s="24">
        <v>29</v>
      </c>
      <c r="E118" s="26">
        <v>4083</v>
      </c>
      <c r="H118" s="22" t="s">
        <v>962</v>
      </c>
    </row>
    <row r="119" spans="1:8" x14ac:dyDescent="0.2">
      <c r="C119" t="s">
        <v>1740</v>
      </c>
      <c r="D119" s="24">
        <v>29</v>
      </c>
      <c r="E119" s="26">
        <v>3696</v>
      </c>
      <c r="H119" s="22" t="s">
        <v>899</v>
      </c>
    </row>
    <row r="120" spans="1:8" x14ac:dyDescent="0.2">
      <c r="C120" t="s">
        <v>1759</v>
      </c>
      <c r="D120" s="24">
        <v>29</v>
      </c>
      <c r="E120" s="26">
        <v>3280</v>
      </c>
      <c r="H120" s="22" t="s">
        <v>963</v>
      </c>
    </row>
    <row r="121" spans="1:8" x14ac:dyDescent="0.2">
      <c r="C121" t="s">
        <v>1741</v>
      </c>
      <c r="D121" s="24">
        <v>29</v>
      </c>
      <c r="E121" s="26">
        <v>3276</v>
      </c>
      <c r="H121" s="22" t="s">
        <v>900</v>
      </c>
    </row>
    <row r="122" spans="1:8" x14ac:dyDescent="0.2">
      <c r="C122" t="s">
        <v>1743</v>
      </c>
      <c r="D122" s="24">
        <v>29</v>
      </c>
      <c r="E122" s="26">
        <v>3273</v>
      </c>
      <c r="H122" s="22" t="s">
        <v>902</v>
      </c>
    </row>
    <row r="123" spans="1:8" x14ac:dyDescent="0.2">
      <c r="C123" t="s">
        <v>1745</v>
      </c>
      <c r="D123" s="24">
        <v>29</v>
      </c>
      <c r="E123" s="26">
        <v>3274</v>
      </c>
      <c r="H123" s="22" t="s">
        <v>904</v>
      </c>
    </row>
    <row r="124" spans="1:8" x14ac:dyDescent="0.2">
      <c r="C124" t="s">
        <v>1748</v>
      </c>
      <c r="D124" s="24">
        <v>29</v>
      </c>
      <c r="E124" s="26">
        <v>1073742386</v>
      </c>
      <c r="H124" s="22" t="s">
        <v>907</v>
      </c>
    </row>
    <row r="125" spans="1:8" x14ac:dyDescent="0.2">
      <c r="C125" t="s">
        <v>1750</v>
      </c>
      <c r="D125" s="24">
        <v>29</v>
      </c>
      <c r="E125" s="26">
        <v>3697</v>
      </c>
      <c r="H125" s="22" t="s">
        <v>908</v>
      </c>
    </row>
    <row r="126" spans="1:8" x14ac:dyDescent="0.2">
      <c r="C126" t="s">
        <v>1751</v>
      </c>
      <c r="D126" s="24">
        <v>29</v>
      </c>
      <c r="E126" s="26">
        <v>3698</v>
      </c>
      <c r="H126" s="22" t="s">
        <v>909</v>
      </c>
    </row>
    <row r="127" spans="1:8" x14ac:dyDescent="0.2">
      <c r="C127" t="s">
        <v>630</v>
      </c>
      <c r="D127" s="24">
        <v>29</v>
      </c>
      <c r="E127" s="26">
        <v>3699</v>
      </c>
      <c r="H127" s="22" t="s">
        <v>706</v>
      </c>
    </row>
    <row r="128" spans="1:8" x14ac:dyDescent="0.2">
      <c r="C128" t="s">
        <v>68</v>
      </c>
      <c r="D128" s="24">
        <v>29</v>
      </c>
      <c r="E128" s="26">
        <v>3277</v>
      </c>
      <c r="H128" s="22" t="s">
        <v>911</v>
      </c>
    </row>
    <row r="129" spans="1:8" x14ac:dyDescent="0.2">
      <c r="C129" t="s">
        <v>1753</v>
      </c>
      <c r="D129" s="24">
        <v>29</v>
      </c>
      <c r="E129" s="26">
        <v>3700</v>
      </c>
      <c r="H129" s="22" t="s">
        <v>912</v>
      </c>
    </row>
    <row r="130" spans="1:8" x14ac:dyDescent="0.2">
      <c r="C130" t="s">
        <v>1754</v>
      </c>
      <c r="D130" s="24">
        <v>29</v>
      </c>
      <c r="E130" s="26">
        <v>3275</v>
      </c>
      <c r="H130" s="22" t="s">
        <v>913</v>
      </c>
    </row>
    <row r="131" spans="1:8" x14ac:dyDescent="0.2">
      <c r="C131" t="s">
        <v>1755</v>
      </c>
      <c r="D131" s="24">
        <v>29</v>
      </c>
      <c r="E131" s="26">
        <v>3278</v>
      </c>
      <c r="H131" s="22" t="s">
        <v>914</v>
      </c>
    </row>
    <row r="132" spans="1:8" x14ac:dyDescent="0.2">
      <c r="C132" t="s">
        <v>1756</v>
      </c>
      <c r="D132" s="24">
        <v>29</v>
      </c>
      <c r="E132" s="26">
        <v>3279</v>
      </c>
      <c r="H132" s="22" t="s">
        <v>915</v>
      </c>
    </row>
    <row r="133" spans="1:8" x14ac:dyDescent="0.2">
      <c r="C133" t="s">
        <v>1773</v>
      </c>
      <c r="D133" s="24">
        <v>29</v>
      </c>
      <c r="E133" s="26">
        <v>3282</v>
      </c>
      <c r="H133" s="22" t="s">
        <v>978</v>
      </c>
    </row>
    <row r="135" spans="1:8" x14ac:dyDescent="0.2">
      <c r="A135" t="s">
        <v>961</v>
      </c>
      <c r="C135" t="s">
        <v>1761</v>
      </c>
      <c r="D135" s="27">
        <v>29</v>
      </c>
      <c r="E135" s="26">
        <v>3287</v>
      </c>
      <c r="H135" s="22" t="s">
        <v>966</v>
      </c>
    </row>
    <row r="136" spans="1:8" x14ac:dyDescent="0.2">
      <c r="C136" t="s">
        <v>1762</v>
      </c>
      <c r="D136" s="27">
        <v>29</v>
      </c>
      <c r="E136" s="26">
        <v>3286</v>
      </c>
      <c r="H136" s="22" t="s">
        <v>967</v>
      </c>
    </row>
    <row r="137" spans="1:8" x14ac:dyDescent="0.2">
      <c r="C137" t="s">
        <v>1774</v>
      </c>
      <c r="D137" s="27">
        <v>29</v>
      </c>
      <c r="E137" s="26">
        <v>3288</v>
      </c>
      <c r="H137" s="22" t="s">
        <v>979</v>
      </c>
    </row>
    <row r="138" spans="1:8" x14ac:dyDescent="0.2">
      <c r="C138" t="s">
        <v>1775</v>
      </c>
      <c r="D138" s="27">
        <v>29</v>
      </c>
      <c r="E138" s="26">
        <v>3346</v>
      </c>
      <c r="H138" s="22" t="s">
        <v>980</v>
      </c>
    </row>
    <row r="139" spans="1:8" x14ac:dyDescent="0.2">
      <c r="C139" t="s">
        <v>1770</v>
      </c>
      <c r="D139" s="27">
        <v>29</v>
      </c>
      <c r="E139" s="26">
        <v>3284</v>
      </c>
      <c r="H139" s="22" t="s">
        <v>969</v>
      </c>
    </row>
    <row r="140" spans="1:8" x14ac:dyDescent="0.2">
      <c r="C140" t="s">
        <v>1771</v>
      </c>
      <c r="D140" s="27">
        <v>29</v>
      </c>
      <c r="E140" s="26">
        <v>3283</v>
      </c>
      <c r="H140" s="22" t="s">
        <v>970</v>
      </c>
    </row>
    <row r="141" spans="1:8" x14ac:dyDescent="0.2">
      <c r="C141" t="s">
        <v>1776</v>
      </c>
      <c r="D141" s="27">
        <v>29</v>
      </c>
      <c r="E141" s="26">
        <v>3285</v>
      </c>
      <c r="H141" s="22" t="s">
        <v>981</v>
      </c>
    </row>
    <row r="142" spans="1:8" x14ac:dyDescent="0.2">
      <c r="C142" t="s">
        <v>1777</v>
      </c>
      <c r="D142" s="27">
        <v>29</v>
      </c>
      <c r="E142" s="26">
        <v>4414</v>
      </c>
      <c r="H142" s="22" t="s">
        <v>982</v>
      </c>
    </row>
  </sheetData>
  <conditionalFormatting sqref="E5:E19">
    <cfRule type="duplicateValues" dxfId="21" priority="23"/>
  </conditionalFormatting>
  <conditionalFormatting sqref="E5:E19">
    <cfRule type="duplicateValues" dxfId="20" priority="24"/>
  </conditionalFormatting>
  <conditionalFormatting sqref="E21:E28">
    <cfRule type="duplicateValues" dxfId="19" priority="21"/>
  </conditionalFormatting>
  <conditionalFormatting sqref="E21:E28">
    <cfRule type="duplicateValues" dxfId="18" priority="22"/>
  </conditionalFormatting>
  <conditionalFormatting sqref="E31:E34">
    <cfRule type="duplicateValues" dxfId="17" priority="19"/>
  </conditionalFormatting>
  <conditionalFormatting sqref="E31:E34">
    <cfRule type="duplicateValues" dxfId="16" priority="20"/>
  </conditionalFormatting>
  <conditionalFormatting sqref="E36:E59">
    <cfRule type="duplicateValues" dxfId="15" priority="17"/>
  </conditionalFormatting>
  <conditionalFormatting sqref="E36:E59">
    <cfRule type="duplicateValues" dxfId="14" priority="18"/>
  </conditionalFormatting>
  <conditionalFormatting sqref="E61:E66">
    <cfRule type="duplicateValues" dxfId="13" priority="15"/>
  </conditionalFormatting>
  <conditionalFormatting sqref="E61:E66">
    <cfRule type="duplicateValues" dxfId="12" priority="16"/>
  </conditionalFormatting>
  <conditionalFormatting sqref="E68:E75">
    <cfRule type="duplicateValues" dxfId="11" priority="13"/>
  </conditionalFormatting>
  <conditionalFormatting sqref="E68:E75">
    <cfRule type="duplicateValues" dxfId="10" priority="14"/>
  </conditionalFormatting>
  <conditionalFormatting sqref="E76:E78">
    <cfRule type="duplicateValues" dxfId="9" priority="11"/>
  </conditionalFormatting>
  <conditionalFormatting sqref="E76:E78">
    <cfRule type="duplicateValues" dxfId="8" priority="12"/>
  </conditionalFormatting>
  <conditionalFormatting sqref="E101:E112">
    <cfRule type="duplicateValues" dxfId="7" priority="7"/>
  </conditionalFormatting>
  <conditionalFormatting sqref="E101:E112">
    <cfRule type="duplicateValues" dxfId="6" priority="8"/>
  </conditionalFormatting>
  <conditionalFormatting sqref="E115:E133">
    <cfRule type="duplicateValues" dxfId="5" priority="5"/>
  </conditionalFormatting>
  <conditionalFormatting sqref="E115:E133">
    <cfRule type="duplicateValues" dxfId="4" priority="6"/>
  </conditionalFormatting>
  <conditionalFormatting sqref="E135:E142">
    <cfRule type="duplicateValues" dxfId="3" priority="3"/>
  </conditionalFormatting>
  <conditionalFormatting sqref="E135:E142">
    <cfRule type="duplicateValues" dxfId="2" priority="4"/>
  </conditionalFormatting>
  <conditionalFormatting sqref="E81:E99">
    <cfRule type="duplicateValues" dxfId="1" priority="1"/>
  </conditionalFormatting>
  <conditionalFormatting sqref="E81:E99">
    <cfRule type="duplicat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15"/>
  <sheetViews>
    <sheetView showRuler="0" topLeftCell="A320" workbookViewId="0">
      <selection activeCell="A327" sqref="A327"/>
    </sheetView>
  </sheetViews>
  <sheetFormatPr baseColWidth="10" defaultRowHeight="16" x14ac:dyDescent="0.2"/>
  <cols>
    <col min="1" max="1" width="77.1640625" customWidth="1"/>
  </cols>
  <sheetData>
    <row r="1" spans="1:4" x14ac:dyDescent="0.2">
      <c r="A1" t="s">
        <v>1778</v>
      </c>
      <c r="B1" t="s">
        <v>2363</v>
      </c>
      <c r="C1" t="s">
        <v>2364</v>
      </c>
      <c r="D1" t="s">
        <v>2365</v>
      </c>
    </row>
    <row r="2" spans="1:4" x14ac:dyDescent="0.2">
      <c r="A2" t="s">
        <v>1782</v>
      </c>
      <c r="B2">
        <v>2390</v>
      </c>
      <c r="C2" t="s">
        <v>2366</v>
      </c>
      <c r="D2" t="s">
        <v>1792</v>
      </c>
    </row>
    <row r="3" spans="1:4" x14ac:dyDescent="0.2">
      <c r="A3" t="s">
        <v>1783</v>
      </c>
      <c r="B3">
        <v>2391</v>
      </c>
      <c r="C3" t="s">
        <v>2367</v>
      </c>
      <c r="D3" t="s">
        <v>1792</v>
      </c>
    </row>
    <row r="4" spans="1:4" x14ac:dyDescent="0.2">
      <c r="A4" t="s">
        <v>1784</v>
      </c>
      <c r="B4">
        <v>3178</v>
      </c>
      <c r="C4" t="s">
        <v>2368</v>
      </c>
      <c r="D4" t="s">
        <v>1792</v>
      </c>
    </row>
    <row r="5" spans="1:4" x14ac:dyDescent="0.2">
      <c r="A5" t="s">
        <v>2519</v>
      </c>
      <c r="B5">
        <v>3179</v>
      </c>
      <c r="C5" t="s">
        <v>2369</v>
      </c>
      <c r="D5" t="s">
        <v>1792</v>
      </c>
    </row>
    <row r="6" spans="1:4" x14ac:dyDescent="0.2">
      <c r="A6" t="s">
        <v>2520</v>
      </c>
      <c r="B6">
        <v>3179</v>
      </c>
      <c r="C6" t="s">
        <v>2369</v>
      </c>
      <c r="D6" t="s">
        <v>1792</v>
      </c>
    </row>
    <row r="7" spans="1:4" x14ac:dyDescent="0.2">
      <c r="A7" t="s">
        <v>2521</v>
      </c>
      <c r="B7">
        <v>3179</v>
      </c>
      <c r="C7" t="s">
        <v>2369</v>
      </c>
      <c r="D7" t="s">
        <v>1792</v>
      </c>
    </row>
    <row r="8" spans="1:4" x14ac:dyDescent="0.2">
      <c r="A8" t="s">
        <v>2522</v>
      </c>
      <c r="B8">
        <v>3179</v>
      </c>
      <c r="C8" t="s">
        <v>2369</v>
      </c>
      <c r="D8" t="s">
        <v>1792</v>
      </c>
    </row>
    <row r="9" spans="1:4" x14ac:dyDescent="0.2">
      <c r="A9" t="s">
        <v>2523</v>
      </c>
      <c r="B9">
        <v>3179</v>
      </c>
      <c r="C9" t="s">
        <v>2369</v>
      </c>
      <c r="D9" t="s">
        <v>1792</v>
      </c>
    </row>
    <row r="10" spans="1:4" x14ac:dyDescent="0.2">
      <c r="A10" t="s">
        <v>2524</v>
      </c>
      <c r="B10">
        <v>3179</v>
      </c>
      <c r="C10" t="s">
        <v>2369</v>
      </c>
      <c r="D10" t="s">
        <v>1792</v>
      </c>
    </row>
    <row r="11" spans="1:4" x14ac:dyDescent="0.2">
      <c r="A11" t="s">
        <v>2525</v>
      </c>
      <c r="B11">
        <v>3179</v>
      </c>
      <c r="C11" t="s">
        <v>2369</v>
      </c>
      <c r="D11" t="s">
        <v>1792</v>
      </c>
    </row>
    <row r="12" spans="1:4" x14ac:dyDescent="0.2">
      <c r="A12" t="s">
        <v>1785</v>
      </c>
      <c r="B12">
        <v>3185</v>
      </c>
      <c r="C12" t="s">
        <v>2370</v>
      </c>
      <c r="D12" t="s">
        <v>1792</v>
      </c>
    </row>
    <row r="13" spans="1:4" x14ac:dyDescent="0.2">
      <c r="A13" t="s">
        <v>1786</v>
      </c>
      <c r="B13">
        <v>3184</v>
      </c>
      <c r="C13" t="s">
        <v>2371</v>
      </c>
      <c r="D13" t="s">
        <v>1792</v>
      </c>
    </row>
    <row r="14" spans="1:4" x14ac:dyDescent="0.2">
      <c r="A14" t="s">
        <v>1787</v>
      </c>
      <c r="B14">
        <v>2392</v>
      </c>
      <c r="C14" t="s">
        <v>2372</v>
      </c>
      <c r="D14" t="s">
        <v>1792</v>
      </c>
    </row>
    <row r="15" spans="1:4" x14ac:dyDescent="0.2">
      <c r="A15" t="s">
        <v>1788</v>
      </c>
      <c r="B15">
        <v>2393</v>
      </c>
      <c r="C15" t="s">
        <v>2373</v>
      </c>
      <c r="D15" t="s">
        <v>1792</v>
      </c>
    </row>
    <row r="16" spans="1:4" x14ac:dyDescent="0.2">
      <c r="A16" t="s">
        <v>1789</v>
      </c>
      <c r="B16">
        <v>3176</v>
      </c>
      <c r="C16" t="s">
        <v>2374</v>
      </c>
      <c r="D16" t="s">
        <v>1792</v>
      </c>
    </row>
    <row r="17" spans="1:4" x14ac:dyDescent="0.2">
      <c r="A17" t="s">
        <v>2526</v>
      </c>
      <c r="B17">
        <v>3177</v>
      </c>
      <c r="C17" t="s">
        <v>2375</v>
      </c>
      <c r="D17" t="s">
        <v>1792</v>
      </c>
    </row>
    <row r="18" spans="1:4" x14ac:dyDescent="0.2">
      <c r="A18" t="s">
        <v>2527</v>
      </c>
      <c r="B18">
        <v>3177</v>
      </c>
      <c r="C18" t="s">
        <v>2375</v>
      </c>
      <c r="D18" t="s">
        <v>1792</v>
      </c>
    </row>
    <row r="19" spans="1:4" x14ac:dyDescent="0.2">
      <c r="A19" t="s">
        <v>2528</v>
      </c>
      <c r="B19">
        <v>3177</v>
      </c>
      <c r="C19" t="s">
        <v>2375</v>
      </c>
      <c r="D19" t="s">
        <v>1792</v>
      </c>
    </row>
    <row r="20" spans="1:4" x14ac:dyDescent="0.2">
      <c r="A20" t="s">
        <v>2529</v>
      </c>
      <c r="B20">
        <v>3177</v>
      </c>
      <c r="C20" t="s">
        <v>2375</v>
      </c>
      <c r="D20" t="s">
        <v>1792</v>
      </c>
    </row>
    <row r="21" spans="1:4" x14ac:dyDescent="0.2">
      <c r="A21" t="s">
        <v>2530</v>
      </c>
      <c r="B21">
        <v>3177</v>
      </c>
      <c r="C21" t="s">
        <v>2375</v>
      </c>
      <c r="D21" t="s">
        <v>1792</v>
      </c>
    </row>
    <row r="22" spans="1:4" x14ac:dyDescent="0.2">
      <c r="A22" t="s">
        <v>2531</v>
      </c>
      <c r="B22">
        <v>3177</v>
      </c>
      <c r="C22" t="s">
        <v>2375</v>
      </c>
      <c r="D22" t="s">
        <v>1792</v>
      </c>
    </row>
    <row r="23" spans="1:4" x14ac:dyDescent="0.2">
      <c r="A23" t="s">
        <v>2532</v>
      </c>
      <c r="B23">
        <v>3177</v>
      </c>
      <c r="C23" t="s">
        <v>2375</v>
      </c>
      <c r="D23" t="s">
        <v>1792</v>
      </c>
    </row>
    <row r="24" spans="1:4" x14ac:dyDescent="0.2">
      <c r="A24" t="s">
        <v>1790</v>
      </c>
      <c r="B24">
        <v>3183</v>
      </c>
      <c r="C24" t="s">
        <v>2376</v>
      </c>
      <c r="D24" t="s">
        <v>1792</v>
      </c>
    </row>
    <row r="25" spans="1:4" x14ac:dyDescent="0.2">
      <c r="A25" t="s">
        <v>1791</v>
      </c>
      <c r="B25">
        <v>3182</v>
      </c>
      <c r="C25" t="s">
        <v>2377</v>
      </c>
      <c r="D25" t="s">
        <v>1792</v>
      </c>
    </row>
    <row r="26" spans="1:4" hidden="1" x14ac:dyDescent="0.2">
      <c r="A26" t="s">
        <v>1792</v>
      </c>
      <c r="B26">
        <v>0</v>
      </c>
      <c r="C26" t="s">
        <v>1792</v>
      </c>
      <c r="D26" t="s">
        <v>1792</v>
      </c>
    </row>
    <row r="27" spans="1:4" hidden="1" x14ac:dyDescent="0.2">
      <c r="A27" t="s">
        <v>1792</v>
      </c>
      <c r="B27">
        <v>0</v>
      </c>
      <c r="C27" t="s">
        <v>1792</v>
      </c>
      <c r="D27" t="s">
        <v>1792</v>
      </c>
    </row>
    <row r="28" spans="1:4" hidden="1" x14ac:dyDescent="0.2">
      <c r="A28" t="s">
        <v>1792</v>
      </c>
      <c r="B28">
        <v>0</v>
      </c>
      <c r="C28" t="s">
        <v>1792</v>
      </c>
      <c r="D28" t="s">
        <v>1792</v>
      </c>
    </row>
    <row r="29" spans="1:4" x14ac:dyDescent="0.2">
      <c r="A29" t="s">
        <v>1793</v>
      </c>
      <c r="B29">
        <v>4695</v>
      </c>
      <c r="C29" t="s">
        <v>2378</v>
      </c>
      <c r="D29" t="s">
        <v>2378</v>
      </c>
    </row>
    <row r="30" spans="1:4" x14ac:dyDescent="0.2">
      <c r="A30" t="s">
        <v>1794</v>
      </c>
      <c r="B30">
        <v>4696</v>
      </c>
      <c r="C30" t="s">
        <v>2379</v>
      </c>
      <c r="D30" t="s">
        <v>2379</v>
      </c>
    </row>
    <row r="31" spans="1:4" x14ac:dyDescent="0.2">
      <c r="A31" t="s">
        <v>1795</v>
      </c>
      <c r="B31">
        <v>6</v>
      </c>
      <c r="C31" t="s">
        <v>2380</v>
      </c>
      <c r="D31" t="s">
        <v>2380</v>
      </c>
    </row>
    <row r="32" spans="1:4" x14ac:dyDescent="0.2">
      <c r="A32" t="s">
        <v>1796</v>
      </c>
      <c r="B32">
        <v>4697</v>
      </c>
      <c r="C32" t="s">
        <v>2381</v>
      </c>
      <c r="D32" t="s">
        <v>1792</v>
      </c>
    </row>
    <row r="33" spans="1:4" x14ac:dyDescent="0.2">
      <c r="A33" t="s">
        <v>1797</v>
      </c>
      <c r="B33">
        <v>4698</v>
      </c>
      <c r="C33" t="s">
        <v>1792</v>
      </c>
      <c r="D33" t="s">
        <v>1792</v>
      </c>
    </row>
    <row r="34" spans="1:4" x14ac:dyDescent="0.2">
      <c r="A34" t="s">
        <v>1798</v>
      </c>
      <c r="B34">
        <v>2186</v>
      </c>
      <c r="C34" t="s">
        <v>1792</v>
      </c>
      <c r="D34" t="s">
        <v>1792</v>
      </c>
    </row>
    <row r="35" spans="1:4" x14ac:dyDescent="0.2">
      <c r="A35" t="s">
        <v>1799</v>
      </c>
      <c r="B35">
        <v>3825</v>
      </c>
      <c r="C35" t="s">
        <v>2382</v>
      </c>
      <c r="D35" t="s">
        <v>2382</v>
      </c>
    </row>
    <row r="36" spans="1:4" x14ac:dyDescent="0.2">
      <c r="A36" t="s">
        <v>1800</v>
      </c>
      <c r="B36">
        <v>4699</v>
      </c>
      <c r="C36" t="s">
        <v>2383</v>
      </c>
      <c r="D36" t="s">
        <v>1792</v>
      </c>
    </row>
    <row r="37" spans="1:4" x14ac:dyDescent="0.2">
      <c r="A37" t="s">
        <v>1801</v>
      </c>
      <c r="B37">
        <v>4700</v>
      </c>
      <c r="C37" t="s">
        <v>2384</v>
      </c>
      <c r="D37" t="s">
        <v>1792</v>
      </c>
    </row>
    <row r="38" spans="1:4" x14ac:dyDescent="0.2">
      <c r="A38" t="s">
        <v>1802</v>
      </c>
      <c r="B38">
        <v>38</v>
      </c>
      <c r="C38" t="s">
        <v>2385</v>
      </c>
      <c r="D38" t="s">
        <v>1792</v>
      </c>
    </row>
    <row r="39" spans="1:4" hidden="1" x14ac:dyDescent="0.2">
      <c r="A39" t="s">
        <v>1792</v>
      </c>
      <c r="B39">
        <v>0</v>
      </c>
      <c r="C39" t="s">
        <v>1792</v>
      </c>
      <c r="D39" t="s">
        <v>1792</v>
      </c>
    </row>
    <row r="40" spans="1:4" hidden="1" x14ac:dyDescent="0.2">
      <c r="A40" t="s">
        <v>1792</v>
      </c>
      <c r="B40">
        <v>0</v>
      </c>
      <c r="C40" t="s">
        <v>1792</v>
      </c>
      <c r="D40" t="s">
        <v>1792</v>
      </c>
    </row>
    <row r="41" spans="1:4" hidden="1" x14ac:dyDescent="0.2">
      <c r="A41" t="s">
        <v>1792</v>
      </c>
      <c r="B41">
        <v>0</v>
      </c>
      <c r="C41" t="s">
        <v>1792</v>
      </c>
      <c r="D41" t="s">
        <v>1792</v>
      </c>
    </row>
    <row r="42" spans="1:4" x14ac:dyDescent="0.2">
      <c r="A42" t="s">
        <v>1803</v>
      </c>
      <c r="B42">
        <v>2420</v>
      </c>
      <c r="C42" t="s">
        <v>2386</v>
      </c>
      <c r="D42" t="s">
        <v>1792</v>
      </c>
    </row>
    <row r="43" spans="1:4" x14ac:dyDescent="0.2">
      <c r="A43" t="s">
        <v>1804</v>
      </c>
      <c r="B43">
        <v>2425</v>
      </c>
      <c r="C43" t="s">
        <v>2387</v>
      </c>
      <c r="D43" t="s">
        <v>1792</v>
      </c>
    </row>
    <row r="44" spans="1:4" x14ac:dyDescent="0.2">
      <c r="A44" t="s">
        <v>1805</v>
      </c>
      <c r="B44">
        <v>2424</v>
      </c>
      <c r="C44" t="s">
        <v>2388</v>
      </c>
      <c r="D44" t="s">
        <v>1792</v>
      </c>
    </row>
    <row r="45" spans="1:4" x14ac:dyDescent="0.2">
      <c r="A45" t="s">
        <v>1806</v>
      </c>
      <c r="B45">
        <v>2423</v>
      </c>
      <c r="C45" t="s">
        <v>2389</v>
      </c>
      <c r="D45" t="s">
        <v>1792</v>
      </c>
    </row>
    <row r="46" spans="1:4" x14ac:dyDescent="0.2">
      <c r="A46" t="s">
        <v>1807</v>
      </c>
      <c r="B46">
        <v>2422</v>
      </c>
      <c r="C46" t="s">
        <v>2390</v>
      </c>
      <c r="D46" t="s">
        <v>1792</v>
      </c>
    </row>
    <row r="47" spans="1:4" x14ac:dyDescent="0.2">
      <c r="A47" t="s">
        <v>1808</v>
      </c>
      <c r="B47">
        <v>2419</v>
      </c>
      <c r="C47" t="s">
        <v>2391</v>
      </c>
      <c r="D47" t="s">
        <v>1792</v>
      </c>
    </row>
    <row r="48" spans="1:4" x14ac:dyDescent="0.2">
      <c r="A48" t="s">
        <v>1809</v>
      </c>
      <c r="B48">
        <v>2421</v>
      </c>
      <c r="C48" t="s">
        <v>2392</v>
      </c>
      <c r="D48" t="s">
        <v>1792</v>
      </c>
    </row>
    <row r="49" spans="1:4" x14ac:dyDescent="0.2">
      <c r="A49" t="s">
        <v>1810</v>
      </c>
      <c r="B49">
        <v>2549</v>
      </c>
      <c r="C49" t="s">
        <v>2393</v>
      </c>
      <c r="D49" t="s">
        <v>2393</v>
      </c>
    </row>
    <row r="50" spans="1:4" hidden="1" x14ac:dyDescent="0.2">
      <c r="A50" t="s">
        <v>1792</v>
      </c>
      <c r="B50">
        <v>0</v>
      </c>
      <c r="C50" t="s">
        <v>1792</v>
      </c>
      <c r="D50" t="s">
        <v>1792</v>
      </c>
    </row>
    <row r="51" spans="1:4" hidden="1" x14ac:dyDescent="0.2">
      <c r="A51" t="s">
        <v>1792</v>
      </c>
      <c r="B51">
        <v>0</v>
      </c>
      <c r="C51" t="s">
        <v>1792</v>
      </c>
      <c r="D51" t="s">
        <v>1792</v>
      </c>
    </row>
    <row r="52" spans="1:4" hidden="1" x14ac:dyDescent="0.2">
      <c r="A52" t="s">
        <v>1792</v>
      </c>
      <c r="B52">
        <v>0</v>
      </c>
      <c r="C52" t="s">
        <v>1792</v>
      </c>
      <c r="D52" t="s">
        <v>1792</v>
      </c>
    </row>
    <row r="53" spans="1:4" x14ac:dyDescent="0.2">
      <c r="A53" t="s">
        <v>1811</v>
      </c>
      <c r="B53">
        <v>2538</v>
      </c>
      <c r="C53" t="s">
        <v>2394</v>
      </c>
      <c r="D53" t="s">
        <v>2394</v>
      </c>
    </row>
    <row r="54" spans="1:4" x14ac:dyDescent="0.2">
      <c r="A54" t="s">
        <v>1812</v>
      </c>
      <c r="B54">
        <v>2065</v>
      </c>
      <c r="C54" t="s">
        <v>2395</v>
      </c>
      <c r="D54" t="s">
        <v>2395</v>
      </c>
    </row>
    <row r="55" spans="1:4" x14ac:dyDescent="0.2">
      <c r="A55" t="s">
        <v>1813</v>
      </c>
      <c r="B55">
        <v>2131</v>
      </c>
      <c r="C55" t="s">
        <v>2396</v>
      </c>
      <c r="D55" t="s">
        <v>1792</v>
      </c>
    </row>
    <row r="56" spans="1:4" x14ac:dyDescent="0.2">
      <c r="A56" t="s">
        <v>1814</v>
      </c>
      <c r="B56">
        <v>3637</v>
      </c>
      <c r="C56" t="s">
        <v>2397</v>
      </c>
      <c r="D56" t="s">
        <v>1792</v>
      </c>
    </row>
    <row r="57" spans="1:4" x14ac:dyDescent="0.2">
      <c r="A57" t="s">
        <v>1815</v>
      </c>
      <c r="B57">
        <v>2539</v>
      </c>
      <c r="C57" t="s">
        <v>1792</v>
      </c>
      <c r="D57" t="s">
        <v>1792</v>
      </c>
    </row>
    <row r="58" spans="1:4" x14ac:dyDescent="0.2">
      <c r="A58" t="s">
        <v>1816</v>
      </c>
      <c r="B58">
        <v>2592</v>
      </c>
      <c r="C58" t="s">
        <v>1792</v>
      </c>
      <c r="D58" t="s">
        <v>1792</v>
      </c>
    </row>
    <row r="59" spans="1:4" x14ac:dyDescent="0.2">
      <c r="A59" t="s">
        <v>1817</v>
      </c>
      <c r="B59">
        <v>81</v>
      </c>
      <c r="C59" t="s">
        <v>1792</v>
      </c>
      <c r="D59" t="s">
        <v>1792</v>
      </c>
    </row>
    <row r="60" spans="1:4" x14ac:dyDescent="0.2">
      <c r="A60" t="s">
        <v>1818</v>
      </c>
      <c r="B60">
        <v>2047</v>
      </c>
      <c r="C60" t="s">
        <v>1792</v>
      </c>
      <c r="D60" t="s">
        <v>1792</v>
      </c>
    </row>
    <row r="61" spans="1:4" x14ac:dyDescent="0.2">
      <c r="A61" t="s">
        <v>1819</v>
      </c>
      <c r="B61">
        <v>1073742791</v>
      </c>
      <c r="C61" t="s">
        <v>1792</v>
      </c>
      <c r="D61" t="s">
        <v>1792</v>
      </c>
    </row>
    <row r="62" spans="1:4" x14ac:dyDescent="0.2">
      <c r="A62" t="s">
        <v>1820</v>
      </c>
      <c r="B62">
        <v>3865</v>
      </c>
      <c r="C62" t="s">
        <v>1792</v>
      </c>
      <c r="D62" t="s">
        <v>1792</v>
      </c>
    </row>
    <row r="63" spans="1:4" hidden="1" x14ac:dyDescent="0.2">
      <c r="A63" t="s">
        <v>1792</v>
      </c>
      <c r="B63">
        <v>0</v>
      </c>
      <c r="C63" t="s">
        <v>1792</v>
      </c>
      <c r="D63" t="s">
        <v>1792</v>
      </c>
    </row>
    <row r="64" spans="1:4" hidden="1" x14ac:dyDescent="0.2">
      <c r="A64" t="s">
        <v>1792</v>
      </c>
      <c r="B64">
        <v>0</v>
      </c>
      <c r="C64" t="s">
        <v>1792</v>
      </c>
      <c r="D64" t="s">
        <v>1792</v>
      </c>
    </row>
    <row r="65" spans="1:4" hidden="1" x14ac:dyDescent="0.2">
      <c r="A65" t="s">
        <v>1792</v>
      </c>
      <c r="B65">
        <v>0</v>
      </c>
      <c r="C65" t="s">
        <v>1792</v>
      </c>
      <c r="D65" t="s">
        <v>1792</v>
      </c>
    </row>
    <row r="66" spans="1:4" x14ac:dyDescent="0.2">
      <c r="A66" t="s">
        <v>1821</v>
      </c>
      <c r="B66">
        <v>3913</v>
      </c>
      <c r="C66" t="s">
        <v>2398</v>
      </c>
      <c r="D66" t="s">
        <v>2398</v>
      </c>
    </row>
    <row r="67" spans="1:4" x14ac:dyDescent="0.2">
      <c r="A67" t="s">
        <v>1822</v>
      </c>
      <c r="B67">
        <v>3</v>
      </c>
      <c r="C67" t="s">
        <v>2399</v>
      </c>
      <c r="D67" t="s">
        <v>2399</v>
      </c>
    </row>
    <row r="68" spans="1:4" x14ac:dyDescent="0.2">
      <c r="A68" t="s">
        <v>1823</v>
      </c>
      <c r="B68">
        <v>2001</v>
      </c>
      <c r="C68" t="s">
        <v>2400</v>
      </c>
      <c r="D68" t="s">
        <v>2400</v>
      </c>
    </row>
    <row r="69" spans="1:4" x14ac:dyDescent="0.2">
      <c r="A69" t="s">
        <v>1824</v>
      </c>
      <c r="B69">
        <v>361</v>
      </c>
      <c r="C69" t="s">
        <v>2401</v>
      </c>
      <c r="D69" t="s">
        <v>2401</v>
      </c>
    </row>
    <row r="70" spans="1:4" x14ac:dyDescent="0.2">
      <c r="A70" t="s">
        <v>1825</v>
      </c>
      <c r="B70">
        <v>3161</v>
      </c>
      <c r="C70" t="s">
        <v>2402</v>
      </c>
      <c r="D70" t="s">
        <v>2402</v>
      </c>
    </row>
    <row r="71" spans="1:4" x14ac:dyDescent="0.2">
      <c r="A71" t="s">
        <v>1826</v>
      </c>
      <c r="B71">
        <v>3929</v>
      </c>
      <c r="C71" t="s">
        <v>1792</v>
      </c>
      <c r="D71" t="s">
        <v>1792</v>
      </c>
    </row>
    <row r="72" spans="1:4" x14ac:dyDescent="0.2">
      <c r="A72" t="s">
        <v>1827</v>
      </c>
      <c r="B72">
        <v>2004</v>
      </c>
      <c r="C72" t="s">
        <v>1792</v>
      </c>
      <c r="D72" t="s">
        <v>1792</v>
      </c>
    </row>
    <row r="73" spans="1:4" x14ac:dyDescent="0.2">
      <c r="A73" t="s">
        <v>1828</v>
      </c>
      <c r="B73">
        <v>2537</v>
      </c>
      <c r="C73" t="s">
        <v>2403</v>
      </c>
      <c r="D73" t="s">
        <v>2403</v>
      </c>
    </row>
    <row r="74" spans="1:4" x14ac:dyDescent="0.2">
      <c r="A74" t="s">
        <v>1829</v>
      </c>
      <c r="B74">
        <v>19</v>
      </c>
      <c r="C74" t="s">
        <v>2404</v>
      </c>
      <c r="D74" t="s">
        <v>2404</v>
      </c>
    </row>
    <row r="75" spans="1:4" x14ac:dyDescent="0.2">
      <c r="A75" t="s">
        <v>1830</v>
      </c>
      <c r="B75">
        <v>3793</v>
      </c>
      <c r="C75" t="s">
        <v>1792</v>
      </c>
      <c r="D75" t="s">
        <v>1792</v>
      </c>
    </row>
    <row r="76" spans="1:4" x14ac:dyDescent="0.2">
      <c r="A76" t="s">
        <v>1831</v>
      </c>
      <c r="B76">
        <v>3794</v>
      </c>
      <c r="C76" t="s">
        <v>1792</v>
      </c>
      <c r="D76" t="s">
        <v>1792</v>
      </c>
    </row>
    <row r="77" spans="1:4" hidden="1" x14ac:dyDescent="0.2">
      <c r="A77" t="s">
        <v>1792</v>
      </c>
      <c r="B77">
        <v>0</v>
      </c>
      <c r="C77" t="s">
        <v>1792</v>
      </c>
      <c r="D77" t="s">
        <v>1792</v>
      </c>
    </row>
    <row r="78" spans="1:4" hidden="1" x14ac:dyDescent="0.2">
      <c r="A78" t="s">
        <v>1792</v>
      </c>
      <c r="B78">
        <v>0</v>
      </c>
      <c r="C78" t="s">
        <v>1792</v>
      </c>
      <c r="D78" t="s">
        <v>1792</v>
      </c>
    </row>
    <row r="79" spans="1:4" hidden="1" x14ac:dyDescent="0.2">
      <c r="A79" t="s">
        <v>1792</v>
      </c>
      <c r="B79">
        <v>0</v>
      </c>
      <c r="C79" t="s">
        <v>1792</v>
      </c>
      <c r="D79" t="s">
        <v>1792</v>
      </c>
    </row>
    <row r="80" spans="1:4" x14ac:dyDescent="0.2">
      <c r="A80" t="s">
        <v>1832</v>
      </c>
      <c r="B80">
        <v>4468</v>
      </c>
      <c r="C80" t="s">
        <v>2405</v>
      </c>
      <c r="D80" t="s">
        <v>2405</v>
      </c>
    </row>
    <row r="81" spans="1:4" x14ac:dyDescent="0.2">
      <c r="A81" t="s">
        <v>1833</v>
      </c>
      <c r="B81">
        <v>9</v>
      </c>
      <c r="C81" t="s">
        <v>2406</v>
      </c>
      <c r="D81" t="s">
        <v>2406</v>
      </c>
    </row>
    <row r="82" spans="1:4" x14ac:dyDescent="0.2">
      <c r="A82" t="s">
        <v>1834</v>
      </c>
      <c r="B82">
        <v>5054</v>
      </c>
      <c r="C82" t="s">
        <v>2407</v>
      </c>
      <c r="D82" t="s">
        <v>1792</v>
      </c>
    </row>
    <row r="83" spans="1:4" x14ac:dyDescent="0.2">
      <c r="A83" t="s">
        <v>1835</v>
      </c>
      <c r="B83">
        <v>2008</v>
      </c>
      <c r="C83" t="s">
        <v>2408</v>
      </c>
      <c r="D83" t="s">
        <v>1792</v>
      </c>
    </row>
    <row r="84" spans="1:4" x14ac:dyDescent="0.2">
      <c r="A84" t="s">
        <v>1836</v>
      </c>
      <c r="B84">
        <v>3596</v>
      </c>
      <c r="C84" t="s">
        <v>1792</v>
      </c>
      <c r="D84" t="s">
        <v>2409</v>
      </c>
    </row>
    <row r="85" spans="1:4" x14ac:dyDescent="0.2">
      <c r="A85" t="s">
        <v>1837</v>
      </c>
      <c r="B85">
        <v>3599</v>
      </c>
      <c r="C85" t="s">
        <v>1792</v>
      </c>
      <c r="D85" t="s">
        <v>2410</v>
      </c>
    </row>
    <row r="86" spans="1:4" x14ac:dyDescent="0.2">
      <c r="A86" t="s">
        <v>1838</v>
      </c>
      <c r="B86">
        <v>3595</v>
      </c>
      <c r="C86" t="s">
        <v>1792</v>
      </c>
      <c r="D86" t="s">
        <v>2411</v>
      </c>
    </row>
    <row r="87" spans="1:4" x14ac:dyDescent="0.2">
      <c r="A87" t="s">
        <v>1839</v>
      </c>
      <c r="B87">
        <v>2346</v>
      </c>
      <c r="C87" t="s">
        <v>1792</v>
      </c>
      <c r="D87" t="s">
        <v>2412</v>
      </c>
    </row>
    <row r="88" spans="1:4" x14ac:dyDescent="0.2">
      <c r="A88" t="s">
        <v>1840</v>
      </c>
      <c r="B88">
        <v>3594</v>
      </c>
      <c r="C88" t="s">
        <v>1792</v>
      </c>
      <c r="D88" t="s">
        <v>2413</v>
      </c>
    </row>
    <row r="89" spans="1:4" x14ac:dyDescent="0.2">
      <c r="A89" t="s">
        <v>1841</v>
      </c>
      <c r="B89">
        <v>2347</v>
      </c>
      <c r="C89" t="s">
        <v>1792</v>
      </c>
      <c r="D89" t="s">
        <v>2414</v>
      </c>
    </row>
    <row r="90" spans="1:4" x14ac:dyDescent="0.2">
      <c r="A90" t="s">
        <v>1842</v>
      </c>
      <c r="B90">
        <v>3598</v>
      </c>
      <c r="C90" t="s">
        <v>1792</v>
      </c>
      <c r="D90" t="s">
        <v>2415</v>
      </c>
    </row>
    <row r="91" spans="1:4" x14ac:dyDescent="0.2">
      <c r="A91" t="s">
        <v>1843</v>
      </c>
      <c r="B91">
        <v>3589</v>
      </c>
      <c r="C91" t="s">
        <v>1792</v>
      </c>
      <c r="D91" t="s">
        <v>2416</v>
      </c>
    </row>
    <row r="92" spans="1:4" x14ac:dyDescent="0.2">
      <c r="A92" t="s">
        <v>1844</v>
      </c>
      <c r="B92">
        <v>3591</v>
      </c>
      <c r="C92" t="s">
        <v>1792</v>
      </c>
      <c r="D92" t="s">
        <v>2417</v>
      </c>
    </row>
    <row r="93" spans="1:4" x14ac:dyDescent="0.2">
      <c r="A93" t="s">
        <v>1845</v>
      </c>
      <c r="B93">
        <v>3590</v>
      </c>
      <c r="C93" t="s">
        <v>1792</v>
      </c>
      <c r="D93" t="s">
        <v>2418</v>
      </c>
    </row>
    <row r="94" spans="1:4" x14ac:dyDescent="0.2">
      <c r="A94" t="s">
        <v>1846</v>
      </c>
      <c r="B94">
        <v>3597</v>
      </c>
      <c r="C94" t="s">
        <v>1792</v>
      </c>
      <c r="D94" t="s">
        <v>2419</v>
      </c>
    </row>
    <row r="95" spans="1:4" x14ac:dyDescent="0.2">
      <c r="A95" t="s">
        <v>1847</v>
      </c>
      <c r="B95">
        <v>3601</v>
      </c>
      <c r="C95" t="s">
        <v>1792</v>
      </c>
      <c r="D95" t="s">
        <v>2420</v>
      </c>
    </row>
    <row r="96" spans="1:4" x14ac:dyDescent="0.2">
      <c r="A96" t="s">
        <v>1848</v>
      </c>
      <c r="B96">
        <v>6138</v>
      </c>
      <c r="C96" t="s">
        <v>1792</v>
      </c>
      <c r="D96" t="s">
        <v>2421</v>
      </c>
    </row>
    <row r="97" spans="1:4" x14ac:dyDescent="0.2">
      <c r="A97" t="s">
        <v>2132</v>
      </c>
      <c r="B97">
        <v>6135</v>
      </c>
      <c r="C97" t="s">
        <v>1792</v>
      </c>
      <c r="D97" t="s">
        <v>2422</v>
      </c>
    </row>
    <row r="98" spans="1:4" x14ac:dyDescent="0.2">
      <c r="A98" t="s">
        <v>2133</v>
      </c>
      <c r="B98">
        <v>1073742678</v>
      </c>
      <c r="C98" t="s">
        <v>1792</v>
      </c>
      <c r="D98" t="s">
        <v>2423</v>
      </c>
    </row>
    <row r="99" spans="1:4" x14ac:dyDescent="0.2">
      <c r="A99" t="s">
        <v>2134</v>
      </c>
      <c r="B99">
        <v>1073742679</v>
      </c>
      <c r="C99" t="s">
        <v>1792</v>
      </c>
      <c r="D99" t="s">
        <v>2424</v>
      </c>
    </row>
    <row r="100" spans="1:4" x14ac:dyDescent="0.2">
      <c r="A100" t="s">
        <v>2135</v>
      </c>
      <c r="B100">
        <v>3613</v>
      </c>
      <c r="C100" t="s">
        <v>1792</v>
      </c>
      <c r="D100" t="s">
        <v>2425</v>
      </c>
    </row>
    <row r="101" spans="1:4" x14ac:dyDescent="0.2">
      <c r="A101" t="s">
        <v>2136</v>
      </c>
      <c r="B101">
        <v>3603</v>
      </c>
      <c r="C101" t="s">
        <v>1792</v>
      </c>
      <c r="D101" t="s">
        <v>2426</v>
      </c>
    </row>
    <row r="102" spans="1:4" x14ac:dyDescent="0.2">
      <c r="A102" t="s">
        <v>2137</v>
      </c>
      <c r="B102">
        <v>3600</v>
      </c>
      <c r="C102" t="s">
        <v>1792</v>
      </c>
      <c r="D102" t="s">
        <v>2427</v>
      </c>
    </row>
    <row r="103" spans="1:4" x14ac:dyDescent="0.2">
      <c r="A103" t="s">
        <v>2138</v>
      </c>
      <c r="B103">
        <v>3604</v>
      </c>
      <c r="C103" t="s">
        <v>1792</v>
      </c>
      <c r="D103" t="s">
        <v>2428</v>
      </c>
    </row>
    <row r="104" spans="1:4" x14ac:dyDescent="0.2">
      <c r="A104" t="s">
        <v>2139</v>
      </c>
      <c r="B104">
        <v>6133</v>
      </c>
      <c r="C104" t="s">
        <v>1792</v>
      </c>
      <c r="D104" t="s">
        <v>2429</v>
      </c>
    </row>
    <row r="105" spans="1:4" x14ac:dyDescent="0.2">
      <c r="A105" t="s">
        <v>2140</v>
      </c>
      <c r="B105">
        <v>3638</v>
      </c>
      <c r="C105" t="s">
        <v>1792</v>
      </c>
      <c r="D105" t="s">
        <v>2430</v>
      </c>
    </row>
    <row r="106" spans="1:4" x14ac:dyDescent="0.2">
      <c r="A106" t="s">
        <v>2141</v>
      </c>
      <c r="B106">
        <v>3639</v>
      </c>
      <c r="C106" t="s">
        <v>1792</v>
      </c>
      <c r="D106" t="s">
        <v>2431</v>
      </c>
    </row>
    <row r="107" spans="1:4" x14ac:dyDescent="0.2">
      <c r="A107" t="s">
        <v>2142</v>
      </c>
      <c r="B107">
        <v>3970</v>
      </c>
      <c r="C107" t="s">
        <v>1792</v>
      </c>
      <c r="D107" t="s">
        <v>2432</v>
      </c>
    </row>
    <row r="108" spans="1:4" x14ac:dyDescent="0.2">
      <c r="A108" t="s">
        <v>2143</v>
      </c>
      <c r="B108">
        <v>3593</v>
      </c>
      <c r="C108" t="s">
        <v>1792</v>
      </c>
      <c r="D108" t="s">
        <v>2433</v>
      </c>
    </row>
    <row r="109" spans="1:4" x14ac:dyDescent="0.2">
      <c r="A109" t="s">
        <v>1849</v>
      </c>
      <c r="B109">
        <v>2123</v>
      </c>
      <c r="C109" t="s">
        <v>2434</v>
      </c>
      <c r="D109" t="s">
        <v>1792</v>
      </c>
    </row>
    <row r="110" spans="1:4" hidden="1" x14ac:dyDescent="0.2">
      <c r="A110" t="s">
        <v>1792</v>
      </c>
      <c r="B110">
        <v>0</v>
      </c>
      <c r="C110" t="s">
        <v>1792</v>
      </c>
      <c r="D110" t="s">
        <v>1792</v>
      </c>
    </row>
    <row r="111" spans="1:4" hidden="1" x14ac:dyDescent="0.2">
      <c r="A111" t="s">
        <v>1792</v>
      </c>
      <c r="B111">
        <v>0</v>
      </c>
      <c r="C111" t="s">
        <v>1792</v>
      </c>
      <c r="D111" t="s">
        <v>1792</v>
      </c>
    </row>
    <row r="112" spans="1:4" hidden="1" x14ac:dyDescent="0.2">
      <c r="A112" t="s">
        <v>1792</v>
      </c>
      <c r="B112">
        <v>0</v>
      </c>
      <c r="C112" t="s">
        <v>1792</v>
      </c>
      <c r="D112" t="s">
        <v>1792</v>
      </c>
    </row>
    <row r="113" spans="1:4" x14ac:dyDescent="0.2">
      <c r="A113" t="s">
        <v>1850</v>
      </c>
      <c r="B113">
        <v>43</v>
      </c>
      <c r="C113" t="s">
        <v>1792</v>
      </c>
      <c r="D113" t="s">
        <v>2435</v>
      </c>
    </row>
    <row r="114" spans="1:4" x14ac:dyDescent="0.2">
      <c r="A114" t="s">
        <v>1851</v>
      </c>
      <c r="B114">
        <v>2070</v>
      </c>
      <c r="C114" t="s">
        <v>2436</v>
      </c>
      <c r="D114" t="s">
        <v>2436</v>
      </c>
    </row>
    <row r="115" spans="1:4" x14ac:dyDescent="0.2">
      <c r="A115" t="s">
        <v>1852</v>
      </c>
      <c r="B115">
        <v>369</v>
      </c>
      <c r="C115" t="s">
        <v>2437</v>
      </c>
      <c r="D115" t="s">
        <v>1792</v>
      </c>
    </row>
    <row r="116" spans="1:4" x14ac:dyDescent="0.2">
      <c r="A116" t="s">
        <v>1853</v>
      </c>
      <c r="B116">
        <v>4003</v>
      </c>
      <c r="C116" t="s">
        <v>2438</v>
      </c>
      <c r="D116" t="s">
        <v>1792</v>
      </c>
    </row>
    <row r="117" spans="1:4" x14ac:dyDescent="0.2">
      <c r="A117" t="s">
        <v>1854</v>
      </c>
      <c r="B117">
        <v>2016</v>
      </c>
      <c r="C117" t="s">
        <v>1792</v>
      </c>
      <c r="D117" t="s">
        <v>1792</v>
      </c>
    </row>
    <row r="118" spans="1:4" x14ac:dyDescent="0.2">
      <c r="A118" t="s">
        <v>1855</v>
      </c>
      <c r="B118">
        <v>2387</v>
      </c>
      <c r="C118" t="s">
        <v>1792</v>
      </c>
      <c r="D118" t="s">
        <v>1792</v>
      </c>
    </row>
    <row r="119" spans="1:4" x14ac:dyDescent="0.2">
      <c r="A119" t="s">
        <v>1856</v>
      </c>
      <c r="B119">
        <v>4111</v>
      </c>
      <c r="C119" t="s">
        <v>1792</v>
      </c>
      <c r="D119" t="s">
        <v>1792</v>
      </c>
    </row>
    <row r="120" spans="1:4" x14ac:dyDescent="0.2">
      <c r="A120" t="s">
        <v>1857</v>
      </c>
      <c r="B120">
        <v>2386</v>
      </c>
      <c r="C120" t="s">
        <v>1792</v>
      </c>
      <c r="D120" t="s">
        <v>1792</v>
      </c>
    </row>
    <row r="121" spans="1:4" x14ac:dyDescent="0.2">
      <c r="A121" t="s">
        <v>1858</v>
      </c>
      <c r="B121">
        <v>40</v>
      </c>
      <c r="C121" t="s">
        <v>1792</v>
      </c>
      <c r="D121" t="s">
        <v>1792</v>
      </c>
    </row>
    <row r="122" spans="1:4" x14ac:dyDescent="0.2">
      <c r="A122" t="s">
        <v>1859</v>
      </c>
      <c r="B122">
        <v>44</v>
      </c>
      <c r="C122" t="s">
        <v>1792</v>
      </c>
      <c r="D122" t="s">
        <v>1792</v>
      </c>
    </row>
    <row r="123" spans="1:4" x14ac:dyDescent="0.2">
      <c r="A123" t="s">
        <v>1860</v>
      </c>
      <c r="B123">
        <v>2066</v>
      </c>
      <c r="C123" t="s">
        <v>1792</v>
      </c>
      <c r="D123" t="s">
        <v>1792</v>
      </c>
    </row>
    <row r="124" spans="1:4" x14ac:dyDescent="0.2">
      <c r="A124" t="s">
        <v>1861</v>
      </c>
      <c r="B124">
        <v>2167</v>
      </c>
      <c r="C124" t="s">
        <v>1792</v>
      </c>
      <c r="D124" t="s">
        <v>1792</v>
      </c>
    </row>
    <row r="125" spans="1:4" x14ac:dyDescent="0.2">
      <c r="A125" t="s">
        <v>1862</v>
      </c>
      <c r="B125">
        <v>41</v>
      </c>
      <c r="C125" t="s">
        <v>1792</v>
      </c>
      <c r="D125" t="s">
        <v>1792</v>
      </c>
    </row>
    <row r="126" spans="1:4" x14ac:dyDescent="0.2">
      <c r="A126" t="s">
        <v>1863</v>
      </c>
      <c r="B126">
        <v>45</v>
      </c>
      <c r="C126" t="s">
        <v>1792</v>
      </c>
      <c r="D126" t="s">
        <v>2439</v>
      </c>
    </row>
    <row r="127" spans="1:4" hidden="1" x14ac:dyDescent="0.2">
      <c r="A127" t="s">
        <v>1792</v>
      </c>
      <c r="B127">
        <v>0</v>
      </c>
      <c r="C127" t="s">
        <v>1792</v>
      </c>
      <c r="D127" t="s">
        <v>1792</v>
      </c>
    </row>
    <row r="128" spans="1:4" hidden="1" x14ac:dyDescent="0.2">
      <c r="A128" t="s">
        <v>1792</v>
      </c>
      <c r="B128">
        <v>0</v>
      </c>
      <c r="C128" t="s">
        <v>1792</v>
      </c>
      <c r="D128" t="s">
        <v>1792</v>
      </c>
    </row>
    <row r="129" spans="1:4" hidden="1" x14ac:dyDescent="0.2">
      <c r="A129" t="s">
        <v>1792</v>
      </c>
      <c r="B129">
        <v>0</v>
      </c>
      <c r="C129" t="s">
        <v>1792</v>
      </c>
      <c r="D129" t="s">
        <v>1792</v>
      </c>
    </row>
    <row r="130" spans="1:4" x14ac:dyDescent="0.2">
      <c r="A130" t="s">
        <v>1864</v>
      </c>
      <c r="B130">
        <v>321</v>
      </c>
      <c r="C130" t="s">
        <v>2440</v>
      </c>
      <c r="D130" t="s">
        <v>2440</v>
      </c>
    </row>
    <row r="131" spans="1:4" x14ac:dyDescent="0.2">
      <c r="A131" t="s">
        <v>1865</v>
      </c>
      <c r="B131">
        <v>378</v>
      </c>
      <c r="C131" t="s">
        <v>2441</v>
      </c>
      <c r="D131" t="s">
        <v>2441</v>
      </c>
    </row>
    <row r="132" spans="1:4" x14ac:dyDescent="0.2">
      <c r="A132" t="s">
        <v>1866</v>
      </c>
      <c r="B132">
        <v>2049</v>
      </c>
      <c r="C132" t="s">
        <v>2442</v>
      </c>
      <c r="D132" t="s">
        <v>1792</v>
      </c>
    </row>
    <row r="133" spans="1:4" x14ac:dyDescent="0.2">
      <c r="A133" t="s">
        <v>1867</v>
      </c>
      <c r="B133">
        <v>4514</v>
      </c>
      <c r="C133" t="s">
        <v>1792</v>
      </c>
      <c r="D133" t="s">
        <v>2443</v>
      </c>
    </row>
    <row r="134" spans="1:4" x14ac:dyDescent="0.2">
      <c r="A134" t="s">
        <v>1868</v>
      </c>
      <c r="B134">
        <v>3912</v>
      </c>
      <c r="C134" t="s">
        <v>1792</v>
      </c>
      <c r="D134" t="s">
        <v>1792</v>
      </c>
    </row>
    <row r="135" spans="1:4" x14ac:dyDescent="0.2">
      <c r="A135" t="s">
        <v>1869</v>
      </c>
      <c r="B135">
        <v>2128</v>
      </c>
      <c r="C135" t="s">
        <v>1792</v>
      </c>
      <c r="D135" t="s">
        <v>1792</v>
      </c>
    </row>
    <row r="136" spans="1:4" hidden="1" x14ac:dyDescent="0.2">
      <c r="A136" t="s">
        <v>1792</v>
      </c>
      <c r="B136">
        <v>0</v>
      </c>
      <c r="C136" t="s">
        <v>1792</v>
      </c>
      <c r="D136" t="s">
        <v>1792</v>
      </c>
    </row>
    <row r="137" spans="1:4" hidden="1" x14ac:dyDescent="0.2">
      <c r="A137" t="s">
        <v>1792</v>
      </c>
      <c r="B137">
        <v>0</v>
      </c>
      <c r="C137" t="s">
        <v>1792</v>
      </c>
      <c r="D137" t="s">
        <v>1792</v>
      </c>
    </row>
    <row r="138" spans="1:4" hidden="1" x14ac:dyDescent="0.2">
      <c r="A138" t="s">
        <v>1792</v>
      </c>
      <c r="B138">
        <v>0</v>
      </c>
      <c r="C138" t="s">
        <v>1792</v>
      </c>
      <c r="D138" t="s">
        <v>1792</v>
      </c>
    </row>
    <row r="139" spans="1:4" x14ac:dyDescent="0.2">
      <c r="A139" t="s">
        <v>1870</v>
      </c>
      <c r="B139">
        <v>4005</v>
      </c>
      <c r="C139" t="s">
        <v>2444</v>
      </c>
      <c r="D139" t="s">
        <v>2444</v>
      </c>
    </row>
    <row r="140" spans="1:4" x14ac:dyDescent="0.2">
      <c r="A140" t="s">
        <v>1871</v>
      </c>
      <c r="B140">
        <v>4007</v>
      </c>
      <c r="C140" t="s">
        <v>2445</v>
      </c>
      <c r="D140" t="s">
        <v>2445</v>
      </c>
    </row>
    <row r="141" spans="1:4" x14ac:dyDescent="0.2">
      <c r="A141" t="s">
        <v>1872</v>
      </c>
      <c r="B141">
        <v>4004</v>
      </c>
      <c r="C141" t="s">
        <v>2446</v>
      </c>
      <c r="D141" t="s">
        <v>2446</v>
      </c>
    </row>
    <row r="142" spans="1:4" x14ac:dyDescent="0.2">
      <c r="A142" t="s">
        <v>1873</v>
      </c>
      <c r="B142">
        <v>4006</v>
      </c>
      <c r="C142" t="s">
        <v>2447</v>
      </c>
      <c r="D142" t="s">
        <v>2447</v>
      </c>
    </row>
    <row r="143" spans="1:4" x14ac:dyDescent="0.2">
      <c r="A143" t="s">
        <v>1874</v>
      </c>
      <c r="B143">
        <v>10</v>
      </c>
      <c r="C143" t="s">
        <v>1792</v>
      </c>
      <c r="D143" t="s">
        <v>2448</v>
      </c>
    </row>
    <row r="144" spans="1:4" x14ac:dyDescent="0.2">
      <c r="A144" t="s">
        <v>1875</v>
      </c>
      <c r="B144">
        <v>56</v>
      </c>
      <c r="C144" t="s">
        <v>1792</v>
      </c>
      <c r="D144" t="s">
        <v>2449</v>
      </c>
    </row>
    <row r="145" spans="1:4" x14ac:dyDescent="0.2">
      <c r="A145" t="s">
        <v>1876</v>
      </c>
      <c r="B145">
        <v>2353</v>
      </c>
      <c r="C145" t="s">
        <v>1792</v>
      </c>
      <c r="D145" t="s">
        <v>2450</v>
      </c>
    </row>
    <row r="146" spans="1:4" x14ac:dyDescent="0.2">
      <c r="A146" t="s">
        <v>2144</v>
      </c>
      <c r="B146">
        <v>2532</v>
      </c>
      <c r="C146" t="s">
        <v>2451</v>
      </c>
      <c r="D146" t="s">
        <v>2451</v>
      </c>
    </row>
    <row r="147" spans="1:4" x14ac:dyDescent="0.2">
      <c r="A147" t="s">
        <v>2145</v>
      </c>
      <c r="B147">
        <v>2532</v>
      </c>
      <c r="C147" t="s">
        <v>2451</v>
      </c>
      <c r="D147" t="s">
        <v>2451</v>
      </c>
    </row>
    <row r="148" spans="1:4" x14ac:dyDescent="0.2">
      <c r="A148" t="s">
        <v>2146</v>
      </c>
      <c r="B148">
        <v>2532</v>
      </c>
      <c r="C148" t="s">
        <v>2451</v>
      </c>
      <c r="D148" t="s">
        <v>2451</v>
      </c>
    </row>
    <row r="149" spans="1:4" x14ac:dyDescent="0.2">
      <c r="A149" t="s">
        <v>1877</v>
      </c>
      <c r="B149">
        <v>3614</v>
      </c>
      <c r="C149" t="s">
        <v>2452</v>
      </c>
      <c r="D149" t="s">
        <v>2452</v>
      </c>
    </row>
    <row r="150" spans="1:4" x14ac:dyDescent="0.2">
      <c r="A150" t="s">
        <v>1878</v>
      </c>
      <c r="B150">
        <v>3369</v>
      </c>
      <c r="C150" t="s">
        <v>1792</v>
      </c>
      <c r="D150" t="s">
        <v>1792</v>
      </c>
    </row>
    <row r="151" spans="1:4" x14ac:dyDescent="0.2">
      <c r="A151" t="s">
        <v>2147</v>
      </c>
      <c r="B151">
        <v>3370</v>
      </c>
      <c r="C151" t="s">
        <v>1792</v>
      </c>
      <c r="D151" t="s">
        <v>1792</v>
      </c>
    </row>
    <row r="152" spans="1:4" x14ac:dyDescent="0.2">
      <c r="A152" t="s">
        <v>2148</v>
      </c>
      <c r="B152">
        <v>3370</v>
      </c>
      <c r="C152" t="s">
        <v>1792</v>
      </c>
      <c r="D152" t="s">
        <v>1792</v>
      </c>
    </row>
    <row r="153" spans="1:4" x14ac:dyDescent="0.2">
      <c r="A153" t="s">
        <v>2149</v>
      </c>
      <c r="B153">
        <v>3370</v>
      </c>
      <c r="C153" t="s">
        <v>1792</v>
      </c>
      <c r="D153" t="s">
        <v>1792</v>
      </c>
    </row>
    <row r="154" spans="1:4" x14ac:dyDescent="0.2">
      <c r="A154" t="s">
        <v>2150</v>
      </c>
      <c r="B154">
        <v>3733</v>
      </c>
      <c r="C154" t="s">
        <v>1792</v>
      </c>
      <c r="D154" t="s">
        <v>1792</v>
      </c>
    </row>
    <row r="155" spans="1:4" x14ac:dyDescent="0.2">
      <c r="A155" t="s">
        <v>2151</v>
      </c>
      <c r="B155">
        <v>3733</v>
      </c>
      <c r="C155" t="s">
        <v>1792</v>
      </c>
      <c r="D155" t="s">
        <v>1792</v>
      </c>
    </row>
    <row r="156" spans="1:4" x14ac:dyDescent="0.2">
      <c r="A156" t="s">
        <v>1879</v>
      </c>
      <c r="B156">
        <v>3735</v>
      </c>
      <c r="C156" t="s">
        <v>1792</v>
      </c>
      <c r="D156" t="s">
        <v>1792</v>
      </c>
    </row>
    <row r="157" spans="1:4" x14ac:dyDescent="0.2">
      <c r="A157" t="s">
        <v>2152</v>
      </c>
      <c r="B157">
        <v>3734</v>
      </c>
      <c r="C157" t="s">
        <v>1792</v>
      </c>
      <c r="D157" t="s">
        <v>1792</v>
      </c>
    </row>
    <row r="158" spans="1:4" x14ac:dyDescent="0.2">
      <c r="A158" t="s">
        <v>2153</v>
      </c>
      <c r="B158">
        <v>3734</v>
      </c>
      <c r="C158" t="s">
        <v>1792</v>
      </c>
      <c r="D158" t="s">
        <v>1792</v>
      </c>
    </row>
    <row r="159" spans="1:4" x14ac:dyDescent="0.2">
      <c r="A159" t="s">
        <v>1880</v>
      </c>
      <c r="B159">
        <v>3738</v>
      </c>
      <c r="C159" t="s">
        <v>1792</v>
      </c>
      <c r="D159" t="s">
        <v>1792</v>
      </c>
    </row>
    <row r="160" spans="1:4" x14ac:dyDescent="0.2">
      <c r="A160" t="s">
        <v>1881</v>
      </c>
      <c r="B160">
        <v>3739</v>
      </c>
      <c r="C160" t="s">
        <v>1792</v>
      </c>
      <c r="D160" t="s">
        <v>1792</v>
      </c>
    </row>
    <row r="161" spans="1:4" x14ac:dyDescent="0.2">
      <c r="A161" t="s">
        <v>1882</v>
      </c>
      <c r="B161">
        <v>2528</v>
      </c>
      <c r="C161" t="s">
        <v>1792</v>
      </c>
      <c r="D161" t="s">
        <v>1792</v>
      </c>
    </row>
    <row r="162" spans="1:4" x14ac:dyDescent="0.2">
      <c r="A162" t="s">
        <v>1883</v>
      </c>
      <c r="B162">
        <v>2529</v>
      </c>
      <c r="C162" t="s">
        <v>1792</v>
      </c>
      <c r="D162" t="s">
        <v>1792</v>
      </c>
    </row>
    <row r="163" spans="1:4" hidden="1" x14ac:dyDescent="0.2">
      <c r="A163" t="s">
        <v>1792</v>
      </c>
      <c r="B163">
        <v>0</v>
      </c>
      <c r="C163" t="s">
        <v>1792</v>
      </c>
      <c r="D163" t="s">
        <v>1792</v>
      </c>
    </row>
    <row r="164" spans="1:4" x14ac:dyDescent="0.2">
      <c r="A164" t="s">
        <v>1884</v>
      </c>
      <c r="B164">
        <v>2530</v>
      </c>
      <c r="C164" t="s">
        <v>1792</v>
      </c>
      <c r="D164" t="s">
        <v>1792</v>
      </c>
    </row>
    <row r="165" spans="1:4" x14ac:dyDescent="0.2">
      <c r="A165" t="s">
        <v>2154</v>
      </c>
      <c r="B165">
        <v>2531</v>
      </c>
      <c r="C165" t="s">
        <v>1792</v>
      </c>
      <c r="D165" t="s">
        <v>1792</v>
      </c>
    </row>
    <row r="166" spans="1:4" x14ac:dyDescent="0.2">
      <c r="A166" t="s">
        <v>2155</v>
      </c>
      <c r="B166">
        <v>2531</v>
      </c>
      <c r="C166" t="s">
        <v>1792</v>
      </c>
      <c r="D166" t="s">
        <v>1792</v>
      </c>
    </row>
    <row r="167" spans="1:4" x14ac:dyDescent="0.2">
      <c r="A167" t="s">
        <v>2156</v>
      </c>
      <c r="B167">
        <v>2531</v>
      </c>
      <c r="C167" t="s">
        <v>1792</v>
      </c>
      <c r="D167" t="s">
        <v>1792</v>
      </c>
    </row>
    <row r="168" spans="1:4" x14ac:dyDescent="0.2">
      <c r="A168" t="s">
        <v>1885</v>
      </c>
      <c r="B168">
        <v>3861</v>
      </c>
      <c r="C168" t="s">
        <v>2453</v>
      </c>
      <c r="D168" t="s">
        <v>2453</v>
      </c>
    </row>
    <row r="169" spans="1:4" x14ac:dyDescent="0.2">
      <c r="A169" t="s">
        <v>1886</v>
      </c>
      <c r="B169">
        <v>3862</v>
      </c>
      <c r="C169" t="s">
        <v>2454</v>
      </c>
      <c r="D169" t="s">
        <v>2454</v>
      </c>
    </row>
    <row r="170" spans="1:4" x14ac:dyDescent="0.2">
      <c r="A170" t="s">
        <v>1887</v>
      </c>
      <c r="B170">
        <v>2632</v>
      </c>
      <c r="C170" t="s">
        <v>2455</v>
      </c>
      <c r="D170" t="s">
        <v>2455</v>
      </c>
    </row>
    <row r="171" spans="1:4" x14ac:dyDescent="0.2">
      <c r="A171" t="s">
        <v>2533</v>
      </c>
      <c r="B171">
        <v>2634</v>
      </c>
      <c r="C171" t="s">
        <v>2456</v>
      </c>
      <c r="D171" t="s">
        <v>2456</v>
      </c>
    </row>
    <row r="172" spans="1:4" x14ac:dyDescent="0.2">
      <c r="A172" t="s">
        <v>2534</v>
      </c>
      <c r="B172">
        <v>2634</v>
      </c>
      <c r="C172" t="s">
        <v>2456</v>
      </c>
      <c r="D172" t="s">
        <v>2456</v>
      </c>
    </row>
    <row r="173" spans="1:4" x14ac:dyDescent="0.2">
      <c r="A173" t="s">
        <v>2535</v>
      </c>
      <c r="B173">
        <v>2634</v>
      </c>
      <c r="C173" t="s">
        <v>2456</v>
      </c>
      <c r="D173" t="s">
        <v>2456</v>
      </c>
    </row>
    <row r="174" spans="1:4" x14ac:dyDescent="0.2">
      <c r="A174" t="s">
        <v>2536</v>
      </c>
      <c r="B174">
        <v>2634</v>
      </c>
      <c r="C174" t="s">
        <v>2456</v>
      </c>
      <c r="D174" t="s">
        <v>2456</v>
      </c>
    </row>
    <row r="175" spans="1:4" x14ac:dyDescent="0.2">
      <c r="A175" t="s">
        <v>1888</v>
      </c>
      <c r="B175">
        <v>3863</v>
      </c>
      <c r="C175" t="s">
        <v>2457</v>
      </c>
      <c r="D175" t="s">
        <v>1792</v>
      </c>
    </row>
    <row r="176" spans="1:4" x14ac:dyDescent="0.2">
      <c r="A176" t="s">
        <v>1889</v>
      </c>
      <c r="B176">
        <v>3864</v>
      </c>
      <c r="C176" t="s">
        <v>2458</v>
      </c>
      <c r="D176" t="s">
        <v>1792</v>
      </c>
    </row>
    <row r="177" spans="1:4" x14ac:dyDescent="0.2">
      <c r="A177" t="s">
        <v>1890</v>
      </c>
      <c r="B177">
        <v>2636</v>
      </c>
      <c r="C177" t="s">
        <v>2459</v>
      </c>
      <c r="D177" t="s">
        <v>1792</v>
      </c>
    </row>
    <row r="178" spans="1:4" x14ac:dyDescent="0.2">
      <c r="A178" t="s">
        <v>2537</v>
      </c>
      <c r="B178">
        <v>2638</v>
      </c>
      <c r="C178" t="s">
        <v>2460</v>
      </c>
      <c r="D178" t="s">
        <v>1792</v>
      </c>
    </row>
    <row r="179" spans="1:4" x14ac:dyDescent="0.2">
      <c r="A179" t="s">
        <v>2538</v>
      </c>
      <c r="B179">
        <v>2638</v>
      </c>
      <c r="C179" t="s">
        <v>2460</v>
      </c>
      <c r="D179" t="s">
        <v>1792</v>
      </c>
    </row>
    <row r="180" spans="1:4" x14ac:dyDescent="0.2">
      <c r="A180" t="s">
        <v>2539</v>
      </c>
      <c r="B180">
        <v>2638</v>
      </c>
      <c r="C180" t="s">
        <v>2460</v>
      </c>
      <c r="D180" t="s">
        <v>1792</v>
      </c>
    </row>
    <row r="181" spans="1:4" x14ac:dyDescent="0.2">
      <c r="A181" t="s">
        <v>2540</v>
      </c>
      <c r="B181">
        <v>2638</v>
      </c>
      <c r="C181" t="s">
        <v>2460</v>
      </c>
      <c r="D181" t="s">
        <v>1792</v>
      </c>
    </row>
    <row r="182" spans="1:4" x14ac:dyDescent="0.2">
      <c r="A182" t="s">
        <v>1891</v>
      </c>
      <c r="B182">
        <v>4421</v>
      </c>
      <c r="C182" t="s">
        <v>1792</v>
      </c>
      <c r="D182" t="s">
        <v>1792</v>
      </c>
    </row>
    <row r="183" spans="1:4" x14ac:dyDescent="0.2">
      <c r="A183" t="s">
        <v>1892</v>
      </c>
      <c r="B183">
        <v>4422</v>
      </c>
      <c r="C183" t="s">
        <v>1792</v>
      </c>
      <c r="D183" t="s">
        <v>1792</v>
      </c>
    </row>
    <row r="184" spans="1:4" x14ac:dyDescent="0.2">
      <c r="A184" t="s">
        <v>1893</v>
      </c>
      <c r="B184">
        <v>4450</v>
      </c>
      <c r="C184" t="s">
        <v>1792</v>
      </c>
      <c r="D184" t="s">
        <v>1792</v>
      </c>
    </row>
    <row r="185" spans="1:4" x14ac:dyDescent="0.2">
      <c r="A185" t="s">
        <v>1894</v>
      </c>
      <c r="B185">
        <v>4451</v>
      </c>
      <c r="C185" t="s">
        <v>1792</v>
      </c>
      <c r="D185" t="s">
        <v>1792</v>
      </c>
    </row>
    <row r="186" spans="1:4" x14ac:dyDescent="0.2">
      <c r="A186" t="s">
        <v>1895</v>
      </c>
      <c r="B186">
        <v>4455</v>
      </c>
      <c r="C186" t="s">
        <v>1792</v>
      </c>
      <c r="D186" t="s">
        <v>1792</v>
      </c>
    </row>
    <row r="187" spans="1:4" x14ac:dyDescent="0.2">
      <c r="A187" t="s">
        <v>1896</v>
      </c>
      <c r="B187">
        <v>4456</v>
      </c>
      <c r="C187" t="s">
        <v>1792</v>
      </c>
      <c r="D187" t="s">
        <v>1792</v>
      </c>
    </row>
    <row r="188" spans="1:4" x14ac:dyDescent="0.2">
      <c r="A188" t="s">
        <v>1897</v>
      </c>
      <c r="B188">
        <v>4452</v>
      </c>
      <c r="C188" t="s">
        <v>1792</v>
      </c>
      <c r="D188" t="s">
        <v>1792</v>
      </c>
    </row>
    <row r="189" spans="1:4" x14ac:dyDescent="0.2">
      <c r="A189" t="s">
        <v>1898</v>
      </c>
      <c r="B189">
        <v>4453</v>
      </c>
      <c r="C189" t="s">
        <v>1792</v>
      </c>
      <c r="D189" t="s">
        <v>1792</v>
      </c>
    </row>
    <row r="190" spans="1:4" x14ac:dyDescent="0.2">
      <c r="A190" t="s">
        <v>1899</v>
      </c>
      <c r="B190">
        <v>2554</v>
      </c>
      <c r="C190" t="s">
        <v>1792</v>
      </c>
      <c r="D190" t="s">
        <v>1792</v>
      </c>
    </row>
    <row r="191" spans="1:4" x14ac:dyDescent="0.2">
      <c r="A191" t="s">
        <v>1900</v>
      </c>
      <c r="B191">
        <v>3761</v>
      </c>
      <c r="C191" t="s">
        <v>1792</v>
      </c>
      <c r="D191" t="s">
        <v>2461</v>
      </c>
    </row>
    <row r="192" spans="1:4" x14ac:dyDescent="0.2">
      <c r="A192" t="s">
        <v>1901</v>
      </c>
      <c r="B192">
        <v>4454</v>
      </c>
      <c r="C192" t="s">
        <v>1792</v>
      </c>
      <c r="D192" t="s">
        <v>2462</v>
      </c>
    </row>
    <row r="193" spans="1:4" x14ac:dyDescent="0.2">
      <c r="A193" t="s">
        <v>1902</v>
      </c>
      <c r="B193">
        <v>4428</v>
      </c>
      <c r="C193" t="s">
        <v>1792</v>
      </c>
      <c r="D193" t="s">
        <v>1792</v>
      </c>
    </row>
    <row r="194" spans="1:4" x14ac:dyDescent="0.2">
      <c r="A194" t="s">
        <v>1903</v>
      </c>
      <c r="B194">
        <v>4429</v>
      </c>
      <c r="C194" t="s">
        <v>1792</v>
      </c>
      <c r="D194" t="s">
        <v>1792</v>
      </c>
    </row>
    <row r="195" spans="1:4" x14ac:dyDescent="0.2">
      <c r="A195" t="s">
        <v>1904</v>
      </c>
      <c r="B195">
        <v>2944</v>
      </c>
      <c r="C195" t="s">
        <v>1792</v>
      </c>
      <c r="D195" t="s">
        <v>1792</v>
      </c>
    </row>
    <row r="196" spans="1:4" x14ac:dyDescent="0.2">
      <c r="A196" t="s">
        <v>1905</v>
      </c>
      <c r="B196">
        <v>2945</v>
      </c>
      <c r="C196" t="s">
        <v>1792</v>
      </c>
      <c r="D196" t="s">
        <v>1792</v>
      </c>
    </row>
    <row r="197" spans="1:4" x14ac:dyDescent="0.2">
      <c r="A197" t="s">
        <v>1906</v>
      </c>
      <c r="B197">
        <v>3930</v>
      </c>
      <c r="C197" t="s">
        <v>1792</v>
      </c>
      <c r="D197" t="s">
        <v>1792</v>
      </c>
    </row>
    <row r="198" spans="1:4" x14ac:dyDescent="0.2">
      <c r="A198" t="s">
        <v>1907</v>
      </c>
      <c r="B198">
        <v>2946</v>
      </c>
      <c r="C198" t="s">
        <v>1792</v>
      </c>
      <c r="D198" t="s">
        <v>1792</v>
      </c>
    </row>
    <row r="199" spans="1:4" x14ac:dyDescent="0.2">
      <c r="A199" t="s">
        <v>1908</v>
      </c>
      <c r="B199">
        <v>2947</v>
      </c>
      <c r="C199" t="s">
        <v>1792</v>
      </c>
      <c r="D199" t="s">
        <v>1792</v>
      </c>
    </row>
    <row r="200" spans="1:4" x14ac:dyDescent="0.2">
      <c r="A200" t="s">
        <v>1909</v>
      </c>
      <c r="B200">
        <v>3931</v>
      </c>
      <c r="C200" t="s">
        <v>1792</v>
      </c>
      <c r="D200" t="s">
        <v>1792</v>
      </c>
    </row>
    <row r="201" spans="1:4" x14ac:dyDescent="0.2">
      <c r="A201" t="s">
        <v>1910</v>
      </c>
      <c r="B201">
        <v>2072</v>
      </c>
      <c r="C201" t="s">
        <v>1792</v>
      </c>
      <c r="D201" t="s">
        <v>1792</v>
      </c>
    </row>
    <row r="202" spans="1:4" x14ac:dyDescent="0.2">
      <c r="A202" t="s">
        <v>1911</v>
      </c>
      <c r="B202">
        <v>2948</v>
      </c>
      <c r="C202" t="s">
        <v>1792</v>
      </c>
      <c r="D202" t="s">
        <v>1792</v>
      </c>
    </row>
    <row r="203" spans="1:4" x14ac:dyDescent="0.2">
      <c r="A203" t="s">
        <v>1912</v>
      </c>
      <c r="B203">
        <v>2949</v>
      </c>
      <c r="C203" t="s">
        <v>1792</v>
      </c>
      <c r="D203" t="s">
        <v>1792</v>
      </c>
    </row>
    <row r="204" spans="1:4" x14ac:dyDescent="0.2">
      <c r="A204" t="s">
        <v>1913</v>
      </c>
      <c r="B204">
        <v>2950</v>
      </c>
      <c r="C204" t="s">
        <v>1792</v>
      </c>
      <c r="D204" t="s">
        <v>1792</v>
      </c>
    </row>
    <row r="205" spans="1:4" x14ac:dyDescent="0.2">
      <c r="A205" t="s">
        <v>1914</v>
      </c>
      <c r="B205">
        <v>2951</v>
      </c>
      <c r="C205" t="s">
        <v>1792</v>
      </c>
      <c r="D205" t="s">
        <v>1792</v>
      </c>
    </row>
    <row r="206" spans="1:4" x14ac:dyDescent="0.2">
      <c r="A206" t="s">
        <v>1915</v>
      </c>
      <c r="B206">
        <v>2416</v>
      </c>
      <c r="C206" t="s">
        <v>1792</v>
      </c>
      <c r="D206" t="s">
        <v>1792</v>
      </c>
    </row>
    <row r="207" spans="1:4" x14ac:dyDescent="0.2">
      <c r="A207" t="s">
        <v>1916</v>
      </c>
      <c r="B207">
        <v>4010</v>
      </c>
      <c r="C207" t="s">
        <v>1792</v>
      </c>
      <c r="D207" t="s">
        <v>1792</v>
      </c>
    </row>
    <row r="208" spans="1:4" x14ac:dyDescent="0.2">
      <c r="A208" t="s">
        <v>1917</v>
      </c>
      <c r="B208">
        <v>3932</v>
      </c>
      <c r="C208" t="s">
        <v>1792</v>
      </c>
      <c r="D208" t="s">
        <v>1792</v>
      </c>
    </row>
    <row r="209" spans="1:4" x14ac:dyDescent="0.2">
      <c r="A209" t="s">
        <v>2157</v>
      </c>
      <c r="B209">
        <v>4115</v>
      </c>
      <c r="C209" t="s">
        <v>1792</v>
      </c>
      <c r="D209" t="s">
        <v>1792</v>
      </c>
    </row>
    <row r="210" spans="1:4" x14ac:dyDescent="0.2">
      <c r="A210" t="s">
        <v>2158</v>
      </c>
      <c r="B210">
        <v>4115</v>
      </c>
      <c r="C210" t="s">
        <v>1792</v>
      </c>
      <c r="D210" t="s">
        <v>1792</v>
      </c>
    </row>
    <row r="211" spans="1:4" x14ac:dyDescent="0.2">
      <c r="A211" t="s">
        <v>2159</v>
      </c>
      <c r="B211">
        <v>4115</v>
      </c>
      <c r="C211" t="s">
        <v>1792</v>
      </c>
      <c r="D211" t="s">
        <v>1792</v>
      </c>
    </row>
    <row r="212" spans="1:4" x14ac:dyDescent="0.2">
      <c r="A212" t="s">
        <v>2160</v>
      </c>
      <c r="B212">
        <v>4115</v>
      </c>
      <c r="C212" t="s">
        <v>1792</v>
      </c>
      <c r="D212" t="s">
        <v>1792</v>
      </c>
    </row>
    <row r="213" spans="1:4" x14ac:dyDescent="0.2">
      <c r="A213" t="s">
        <v>1918</v>
      </c>
      <c r="B213">
        <v>2942</v>
      </c>
      <c r="C213" t="s">
        <v>1792</v>
      </c>
      <c r="D213" t="s">
        <v>1792</v>
      </c>
    </row>
    <row r="214" spans="1:4" x14ac:dyDescent="0.2">
      <c r="A214" t="s">
        <v>1919</v>
      </c>
      <c r="B214">
        <v>2943</v>
      </c>
      <c r="C214" t="s">
        <v>1792</v>
      </c>
      <c r="D214" t="s">
        <v>1792</v>
      </c>
    </row>
    <row r="215" spans="1:4" hidden="1" x14ac:dyDescent="0.2">
      <c r="A215" t="s">
        <v>1792</v>
      </c>
      <c r="B215">
        <v>0</v>
      </c>
      <c r="C215" t="s">
        <v>1792</v>
      </c>
      <c r="D215" t="s">
        <v>1792</v>
      </c>
    </row>
    <row r="216" spans="1:4" hidden="1" x14ac:dyDescent="0.2">
      <c r="A216" t="s">
        <v>1792</v>
      </c>
      <c r="B216">
        <v>0</v>
      </c>
      <c r="C216" t="s">
        <v>1792</v>
      </c>
      <c r="D216" t="s">
        <v>1792</v>
      </c>
    </row>
    <row r="217" spans="1:4" hidden="1" x14ac:dyDescent="0.2">
      <c r="A217" t="s">
        <v>1792</v>
      </c>
      <c r="B217">
        <v>0</v>
      </c>
      <c r="C217" t="s">
        <v>1792</v>
      </c>
      <c r="D217" t="s">
        <v>1792</v>
      </c>
    </row>
    <row r="218" spans="1:4" x14ac:dyDescent="0.2">
      <c r="A218" t="s">
        <v>1920</v>
      </c>
      <c r="B218">
        <v>2014</v>
      </c>
      <c r="C218" t="s">
        <v>2463</v>
      </c>
      <c r="D218" t="s">
        <v>1792</v>
      </c>
    </row>
    <row r="219" spans="1:4" x14ac:dyDescent="0.2">
      <c r="A219" t="s">
        <v>1921</v>
      </c>
      <c r="B219">
        <v>2820</v>
      </c>
      <c r="C219" t="s">
        <v>2464</v>
      </c>
      <c r="D219" t="s">
        <v>2464</v>
      </c>
    </row>
    <row r="220" spans="1:4" x14ac:dyDescent="0.2">
      <c r="A220" t="s">
        <v>1922</v>
      </c>
      <c r="B220">
        <v>14</v>
      </c>
      <c r="C220" t="s">
        <v>2465</v>
      </c>
      <c r="D220" t="s">
        <v>2465</v>
      </c>
    </row>
    <row r="221" spans="1:4" x14ac:dyDescent="0.2">
      <c r="A221" t="s">
        <v>1923</v>
      </c>
      <c r="B221">
        <v>2821</v>
      </c>
      <c r="C221" t="s">
        <v>2466</v>
      </c>
      <c r="D221" t="s">
        <v>2466</v>
      </c>
    </row>
    <row r="222" spans="1:4" x14ac:dyDescent="0.2">
      <c r="A222" t="s">
        <v>1924</v>
      </c>
      <c r="B222">
        <v>24</v>
      </c>
      <c r="C222" t="s">
        <v>2467</v>
      </c>
      <c r="D222" t="s">
        <v>2467</v>
      </c>
    </row>
    <row r="223" spans="1:4" x14ac:dyDescent="0.2">
      <c r="A223" t="s">
        <v>1925</v>
      </c>
      <c r="B223">
        <v>3914</v>
      </c>
      <c r="C223" t="s">
        <v>1792</v>
      </c>
      <c r="D223" t="s">
        <v>1792</v>
      </c>
    </row>
    <row r="224" spans="1:4" x14ac:dyDescent="0.2">
      <c r="A224" t="s">
        <v>1926</v>
      </c>
      <c r="B224">
        <v>400</v>
      </c>
      <c r="C224" t="s">
        <v>1792</v>
      </c>
      <c r="D224" t="s">
        <v>1792</v>
      </c>
    </row>
    <row r="225" spans="1:4" hidden="1" x14ac:dyDescent="0.2">
      <c r="A225" t="s">
        <v>1792</v>
      </c>
      <c r="B225">
        <v>0</v>
      </c>
      <c r="C225" t="s">
        <v>1792</v>
      </c>
      <c r="D225" t="s">
        <v>1792</v>
      </c>
    </row>
    <row r="226" spans="1:4" hidden="1" x14ac:dyDescent="0.2">
      <c r="A226" t="s">
        <v>1792</v>
      </c>
      <c r="B226">
        <v>0</v>
      </c>
      <c r="C226" t="s">
        <v>1792</v>
      </c>
      <c r="D226" t="s">
        <v>1792</v>
      </c>
    </row>
    <row r="227" spans="1:4" hidden="1" x14ac:dyDescent="0.2">
      <c r="A227" t="s">
        <v>1792</v>
      </c>
      <c r="B227">
        <v>0</v>
      </c>
      <c r="C227" t="s">
        <v>1792</v>
      </c>
      <c r="D227" t="s">
        <v>1792</v>
      </c>
    </row>
    <row r="228" spans="1:4" x14ac:dyDescent="0.2">
      <c r="A228" t="s">
        <v>1927</v>
      </c>
      <c r="B228">
        <v>2080</v>
      </c>
      <c r="C228" t="s">
        <v>2468</v>
      </c>
      <c r="D228" t="s">
        <v>1792</v>
      </c>
    </row>
    <row r="229" spans="1:4" x14ac:dyDescent="0.2">
      <c r="A229" t="s">
        <v>1928</v>
      </c>
      <c r="B229">
        <v>5015</v>
      </c>
      <c r="C229" t="s">
        <v>2469</v>
      </c>
      <c r="D229" t="s">
        <v>1792</v>
      </c>
    </row>
    <row r="230" spans="1:4" x14ac:dyDescent="0.2">
      <c r="A230" t="s">
        <v>1929</v>
      </c>
      <c r="B230">
        <v>48</v>
      </c>
      <c r="C230" t="s">
        <v>2470</v>
      </c>
      <c r="D230" t="s">
        <v>1792</v>
      </c>
    </row>
    <row r="231" spans="1:4" x14ac:dyDescent="0.2">
      <c r="A231" t="s">
        <v>1930</v>
      </c>
      <c r="B231">
        <v>2113</v>
      </c>
      <c r="C231" t="s">
        <v>2471</v>
      </c>
      <c r="D231" t="s">
        <v>1792</v>
      </c>
    </row>
    <row r="232" spans="1:4" x14ac:dyDescent="0.2">
      <c r="A232" t="s">
        <v>1931</v>
      </c>
      <c r="B232">
        <v>3778</v>
      </c>
      <c r="C232" t="s">
        <v>1792</v>
      </c>
      <c r="D232" t="s">
        <v>2472</v>
      </c>
    </row>
    <row r="233" spans="1:4" x14ac:dyDescent="0.2">
      <c r="A233" t="s">
        <v>1932</v>
      </c>
      <c r="B233">
        <v>3801</v>
      </c>
      <c r="C233" t="s">
        <v>1792</v>
      </c>
      <c r="D233" t="s">
        <v>2473</v>
      </c>
    </row>
    <row r="234" spans="1:4" x14ac:dyDescent="0.2">
      <c r="A234" t="s">
        <v>1933</v>
      </c>
      <c r="B234">
        <v>3807</v>
      </c>
      <c r="C234" t="s">
        <v>1792</v>
      </c>
      <c r="D234" t="s">
        <v>2474</v>
      </c>
    </row>
    <row r="235" spans="1:4" x14ac:dyDescent="0.2">
      <c r="A235" t="s">
        <v>1934</v>
      </c>
      <c r="B235">
        <v>115</v>
      </c>
      <c r="C235" t="s">
        <v>1792</v>
      </c>
      <c r="D235" t="s">
        <v>2475</v>
      </c>
    </row>
    <row r="236" spans="1:4" x14ac:dyDescent="0.2">
      <c r="A236" t="s">
        <v>1935</v>
      </c>
      <c r="B236">
        <v>3833</v>
      </c>
      <c r="C236" t="s">
        <v>2476</v>
      </c>
      <c r="D236" t="s">
        <v>1792</v>
      </c>
    </row>
    <row r="237" spans="1:4" x14ac:dyDescent="0.2">
      <c r="A237" t="s">
        <v>1936</v>
      </c>
      <c r="B237">
        <v>2617</v>
      </c>
      <c r="C237" t="s">
        <v>2477</v>
      </c>
      <c r="D237" t="s">
        <v>2477</v>
      </c>
    </row>
    <row r="238" spans="1:4" x14ac:dyDescent="0.2">
      <c r="A238" t="s">
        <v>1937</v>
      </c>
      <c r="B238">
        <v>4022</v>
      </c>
      <c r="C238" t="s">
        <v>1792</v>
      </c>
      <c r="D238" t="s">
        <v>2478</v>
      </c>
    </row>
    <row r="239" spans="1:4" x14ac:dyDescent="0.2">
      <c r="A239" t="s">
        <v>1938</v>
      </c>
      <c r="B239">
        <v>3374</v>
      </c>
      <c r="C239" t="s">
        <v>2479</v>
      </c>
      <c r="D239" t="s">
        <v>1792</v>
      </c>
    </row>
    <row r="240" spans="1:4" x14ac:dyDescent="0.2">
      <c r="A240" t="s">
        <v>1939</v>
      </c>
      <c r="B240">
        <v>3373</v>
      </c>
      <c r="C240" t="s">
        <v>2480</v>
      </c>
      <c r="D240" t="s">
        <v>1792</v>
      </c>
    </row>
    <row r="241" spans="1:4" x14ac:dyDescent="0.2">
      <c r="A241" t="s">
        <v>1940</v>
      </c>
      <c r="B241">
        <v>3376</v>
      </c>
      <c r="C241" t="s">
        <v>2481</v>
      </c>
      <c r="D241" t="s">
        <v>1792</v>
      </c>
    </row>
    <row r="242" spans="1:4" x14ac:dyDescent="0.2">
      <c r="A242" t="s">
        <v>1941</v>
      </c>
      <c r="B242">
        <v>3375</v>
      </c>
      <c r="C242" t="s">
        <v>2482</v>
      </c>
      <c r="D242" t="s">
        <v>1792</v>
      </c>
    </row>
    <row r="243" spans="1:4" x14ac:dyDescent="0.2">
      <c r="A243" t="s">
        <v>1942</v>
      </c>
      <c r="B243">
        <v>2082</v>
      </c>
      <c r="C243" t="s">
        <v>1792</v>
      </c>
      <c r="D243" t="s">
        <v>1792</v>
      </c>
    </row>
    <row r="244" spans="1:4" hidden="1" x14ac:dyDescent="0.2">
      <c r="A244" t="s">
        <v>1792</v>
      </c>
      <c r="B244">
        <v>0</v>
      </c>
      <c r="C244" t="s">
        <v>1792</v>
      </c>
      <c r="D244" t="s">
        <v>1792</v>
      </c>
    </row>
    <row r="245" spans="1:4" hidden="1" x14ac:dyDescent="0.2">
      <c r="A245" t="s">
        <v>1792</v>
      </c>
      <c r="B245">
        <v>0</v>
      </c>
      <c r="C245" t="s">
        <v>1792</v>
      </c>
      <c r="D245" t="s">
        <v>1792</v>
      </c>
    </row>
    <row r="246" spans="1:4" x14ac:dyDescent="0.2">
      <c r="A246" t="s">
        <v>1943</v>
      </c>
      <c r="B246">
        <v>2112</v>
      </c>
      <c r="C246" t="s">
        <v>2483</v>
      </c>
      <c r="D246" t="s">
        <v>1792</v>
      </c>
    </row>
    <row r="247" spans="1:4" x14ac:dyDescent="0.2">
      <c r="A247" t="s">
        <v>1944</v>
      </c>
      <c r="B247">
        <v>385</v>
      </c>
      <c r="C247" t="s">
        <v>1792</v>
      </c>
      <c r="D247" t="s">
        <v>1792</v>
      </c>
    </row>
    <row r="248" spans="1:4" x14ac:dyDescent="0.2">
      <c r="A248" t="s">
        <v>1945</v>
      </c>
      <c r="B248">
        <v>2010</v>
      </c>
      <c r="C248" t="s">
        <v>2484</v>
      </c>
      <c r="D248" t="s">
        <v>1792</v>
      </c>
    </row>
    <row r="249" spans="1:4" x14ac:dyDescent="0.2">
      <c r="A249" t="s">
        <v>1946</v>
      </c>
      <c r="B249">
        <v>375</v>
      </c>
      <c r="C249" t="s">
        <v>1792</v>
      </c>
      <c r="D249" t="s">
        <v>1792</v>
      </c>
    </row>
    <row r="250" spans="1:4" x14ac:dyDescent="0.2">
      <c r="A250" t="s">
        <v>1947</v>
      </c>
      <c r="B250">
        <v>2385</v>
      </c>
      <c r="C250" t="s">
        <v>1792</v>
      </c>
      <c r="D250" t="s">
        <v>1792</v>
      </c>
    </row>
    <row r="251" spans="1:4" x14ac:dyDescent="0.2">
      <c r="A251" t="s">
        <v>1948</v>
      </c>
      <c r="B251">
        <v>4025</v>
      </c>
      <c r="C251" t="s">
        <v>1792</v>
      </c>
      <c r="D251" t="s">
        <v>1792</v>
      </c>
    </row>
    <row r="252" spans="1:4" x14ac:dyDescent="0.2">
      <c r="A252" t="s">
        <v>2162</v>
      </c>
      <c r="B252">
        <v>2551</v>
      </c>
      <c r="C252" t="s">
        <v>1792</v>
      </c>
      <c r="D252" t="s">
        <v>2485</v>
      </c>
    </row>
    <row r="253" spans="1:4" x14ac:dyDescent="0.2">
      <c r="A253" t="s">
        <v>1949</v>
      </c>
      <c r="B253">
        <v>2020</v>
      </c>
      <c r="C253" t="s">
        <v>2486</v>
      </c>
      <c r="D253" t="s">
        <v>2486</v>
      </c>
    </row>
    <row r="254" spans="1:4" x14ac:dyDescent="0.2">
      <c r="A254" t="s">
        <v>2163</v>
      </c>
      <c r="B254">
        <v>2019</v>
      </c>
      <c r="C254" t="s">
        <v>2487</v>
      </c>
      <c r="D254" t="s">
        <v>2487</v>
      </c>
    </row>
    <row r="255" spans="1:4" x14ac:dyDescent="0.2">
      <c r="A255" t="s">
        <v>2164</v>
      </c>
      <c r="B255">
        <v>3763</v>
      </c>
      <c r="C255" t="s">
        <v>1792</v>
      </c>
      <c r="D255" t="s">
        <v>2488</v>
      </c>
    </row>
    <row r="256" spans="1:4" hidden="1" x14ac:dyDescent="0.2">
      <c r="A256" t="s">
        <v>1792</v>
      </c>
      <c r="B256">
        <v>0</v>
      </c>
      <c r="C256" t="s">
        <v>1792</v>
      </c>
      <c r="D256" t="s">
        <v>1792</v>
      </c>
    </row>
    <row r="257" spans="1:4" hidden="1" x14ac:dyDescent="0.2">
      <c r="A257" t="s">
        <v>1792</v>
      </c>
      <c r="B257">
        <v>0</v>
      </c>
      <c r="C257" t="s">
        <v>1792</v>
      </c>
      <c r="D257" t="s">
        <v>1792</v>
      </c>
    </row>
    <row r="258" spans="1:4" x14ac:dyDescent="0.2">
      <c r="A258" t="s">
        <v>1950</v>
      </c>
      <c r="B258">
        <v>1073742422</v>
      </c>
      <c r="C258" t="s">
        <v>2489</v>
      </c>
      <c r="D258" t="s">
        <v>1792</v>
      </c>
    </row>
    <row r="259" spans="1:4" x14ac:dyDescent="0.2">
      <c r="A259" t="s">
        <v>1951</v>
      </c>
      <c r="B259">
        <v>1073742425</v>
      </c>
      <c r="C259" t="s">
        <v>2490</v>
      </c>
      <c r="D259" t="s">
        <v>1792</v>
      </c>
    </row>
    <row r="260" spans="1:4" hidden="1" x14ac:dyDescent="0.2">
      <c r="A260" t="s">
        <v>1792</v>
      </c>
      <c r="B260">
        <v>0</v>
      </c>
      <c r="C260" t="s">
        <v>1792</v>
      </c>
      <c r="D260" t="s">
        <v>1792</v>
      </c>
    </row>
    <row r="261" spans="1:4" hidden="1" x14ac:dyDescent="0.2">
      <c r="A261" t="s">
        <v>1792</v>
      </c>
      <c r="B261">
        <v>0</v>
      </c>
      <c r="C261" t="s">
        <v>1792</v>
      </c>
      <c r="D261" t="s">
        <v>1792</v>
      </c>
    </row>
    <row r="262" spans="1:4" x14ac:dyDescent="0.2">
      <c r="A262" t="s">
        <v>1952</v>
      </c>
      <c r="B262">
        <v>189</v>
      </c>
      <c r="C262" t="s">
        <v>2491</v>
      </c>
      <c r="D262" t="s">
        <v>2491</v>
      </c>
    </row>
    <row r="263" spans="1:4" x14ac:dyDescent="0.2">
      <c r="A263" t="s">
        <v>1953</v>
      </c>
      <c r="B263">
        <v>184</v>
      </c>
      <c r="C263" t="s">
        <v>2492</v>
      </c>
      <c r="D263" t="s">
        <v>2492</v>
      </c>
    </row>
    <row r="264" spans="1:4" x14ac:dyDescent="0.2">
      <c r="A264" t="s">
        <v>1954</v>
      </c>
      <c r="B264">
        <v>183</v>
      </c>
      <c r="C264" t="s">
        <v>2493</v>
      </c>
      <c r="D264" t="s">
        <v>2493</v>
      </c>
    </row>
    <row r="265" spans="1:4" x14ac:dyDescent="0.2">
      <c r="A265" t="s">
        <v>1955</v>
      </c>
      <c r="B265">
        <v>180</v>
      </c>
      <c r="C265" t="s">
        <v>2494</v>
      </c>
      <c r="D265" t="s">
        <v>2494</v>
      </c>
    </row>
    <row r="266" spans="1:4" x14ac:dyDescent="0.2">
      <c r="A266" t="s">
        <v>1956</v>
      </c>
      <c r="B266">
        <v>179</v>
      </c>
      <c r="C266" t="s">
        <v>2495</v>
      </c>
      <c r="D266" t="s">
        <v>2495</v>
      </c>
    </row>
    <row r="267" spans="1:4" x14ac:dyDescent="0.2">
      <c r="A267" t="s">
        <v>1957</v>
      </c>
      <c r="B267">
        <v>177</v>
      </c>
      <c r="C267" t="s">
        <v>2496</v>
      </c>
      <c r="D267" t="s">
        <v>2496</v>
      </c>
    </row>
    <row r="268" spans="1:4" x14ac:dyDescent="0.2">
      <c r="A268" t="s">
        <v>1958</v>
      </c>
      <c r="B268">
        <v>171</v>
      </c>
      <c r="C268" t="s">
        <v>2497</v>
      </c>
      <c r="D268" t="s">
        <v>2497</v>
      </c>
    </row>
    <row r="269" spans="1:4" hidden="1" x14ac:dyDescent="0.2">
      <c r="A269" t="s">
        <v>1792</v>
      </c>
      <c r="B269">
        <v>0</v>
      </c>
      <c r="C269" t="s">
        <v>1792</v>
      </c>
      <c r="D269" t="s">
        <v>1792</v>
      </c>
    </row>
    <row r="270" spans="1:4" x14ac:dyDescent="0.2">
      <c r="A270" t="s">
        <v>1959</v>
      </c>
      <c r="B270">
        <v>2557</v>
      </c>
      <c r="C270" t="s">
        <v>1792</v>
      </c>
      <c r="D270" t="s">
        <v>1792</v>
      </c>
    </row>
    <row r="271" spans="1:4" x14ac:dyDescent="0.2">
      <c r="A271" t="s">
        <v>1960</v>
      </c>
      <c r="B271">
        <v>2781</v>
      </c>
      <c r="C271" t="s">
        <v>1792</v>
      </c>
      <c r="D271" t="s">
        <v>1792</v>
      </c>
    </row>
    <row r="272" spans="1:4" hidden="1" x14ac:dyDescent="0.2">
      <c r="A272" t="s">
        <v>1792</v>
      </c>
      <c r="B272">
        <v>0</v>
      </c>
      <c r="C272" t="s">
        <v>1792</v>
      </c>
      <c r="D272" t="s">
        <v>1792</v>
      </c>
    </row>
    <row r="273" spans="1:4" hidden="1" x14ac:dyDescent="0.2">
      <c r="A273" t="s">
        <v>1792</v>
      </c>
      <c r="B273">
        <v>0</v>
      </c>
      <c r="C273" t="s">
        <v>1792</v>
      </c>
      <c r="D273" t="s">
        <v>1792</v>
      </c>
    </row>
    <row r="274" spans="1:4" x14ac:dyDescent="0.2">
      <c r="A274" t="s">
        <v>1961</v>
      </c>
      <c r="B274">
        <v>2784</v>
      </c>
      <c r="C274" t="s">
        <v>1792</v>
      </c>
      <c r="D274" t="s">
        <v>1792</v>
      </c>
    </row>
    <row r="275" spans="1:4" x14ac:dyDescent="0.2">
      <c r="A275" t="s">
        <v>1962</v>
      </c>
      <c r="B275">
        <v>1073743209</v>
      </c>
      <c r="C275" t="s">
        <v>1792</v>
      </c>
      <c r="D275" t="s">
        <v>1792</v>
      </c>
    </row>
    <row r="276" spans="1:4" x14ac:dyDescent="0.2">
      <c r="A276" t="s">
        <v>1963</v>
      </c>
      <c r="B276">
        <v>1073743210</v>
      </c>
      <c r="C276" t="s">
        <v>1792</v>
      </c>
      <c r="D276" t="s">
        <v>1792</v>
      </c>
    </row>
    <row r="277" spans="1:4" hidden="1" x14ac:dyDescent="0.2">
      <c r="A277" t="s">
        <v>1792</v>
      </c>
      <c r="B277">
        <v>0</v>
      </c>
      <c r="C277" t="s">
        <v>1792</v>
      </c>
      <c r="D277" t="s">
        <v>1792</v>
      </c>
    </row>
    <row r="278" spans="1:4" hidden="1" x14ac:dyDescent="0.2">
      <c r="A278" t="s">
        <v>1792</v>
      </c>
      <c r="B278">
        <v>0</v>
      </c>
      <c r="C278" t="s">
        <v>1792</v>
      </c>
      <c r="D278" t="s">
        <v>1792</v>
      </c>
    </row>
    <row r="279" spans="1:4" x14ac:dyDescent="0.2">
      <c r="A279" t="s">
        <v>1964</v>
      </c>
      <c r="B279">
        <v>51</v>
      </c>
      <c r="C279" t="s">
        <v>2498</v>
      </c>
      <c r="D279" t="s">
        <v>2498</v>
      </c>
    </row>
    <row r="280" spans="1:4" x14ac:dyDescent="0.2">
      <c r="A280" t="s">
        <v>1965</v>
      </c>
      <c r="B280">
        <v>1073742807</v>
      </c>
      <c r="C280" t="s">
        <v>1792</v>
      </c>
      <c r="D280" t="s">
        <v>1792</v>
      </c>
    </row>
    <row r="281" spans="1:4" x14ac:dyDescent="0.2">
      <c r="A281" t="s">
        <v>1966</v>
      </c>
      <c r="B281">
        <v>51</v>
      </c>
      <c r="C281" t="s">
        <v>1792</v>
      </c>
      <c r="D281" t="s">
        <v>1792</v>
      </c>
    </row>
    <row r="282" spans="1:4" x14ac:dyDescent="0.2">
      <c r="A282" t="s">
        <v>1967</v>
      </c>
      <c r="B282">
        <v>2338</v>
      </c>
      <c r="C282" t="s">
        <v>1792</v>
      </c>
      <c r="D282" t="s">
        <v>2499</v>
      </c>
    </row>
    <row r="283" spans="1:4" x14ac:dyDescent="0.2">
      <c r="A283" t="s">
        <v>1968</v>
      </c>
      <c r="B283">
        <v>2809</v>
      </c>
      <c r="C283" t="s">
        <v>1792</v>
      </c>
      <c r="D283" t="s">
        <v>1792</v>
      </c>
    </row>
    <row r="284" spans="1:4" x14ac:dyDescent="0.2">
      <c r="A284" t="s">
        <v>1969</v>
      </c>
      <c r="B284">
        <v>2810</v>
      </c>
      <c r="C284" t="s">
        <v>1792</v>
      </c>
      <c r="D284" t="s">
        <v>1792</v>
      </c>
    </row>
    <row r="285" spans="1:4" x14ac:dyDescent="0.2">
      <c r="A285" t="s">
        <v>1970</v>
      </c>
      <c r="B285">
        <v>404</v>
      </c>
      <c r="C285" t="s">
        <v>1792</v>
      </c>
      <c r="D285" t="s">
        <v>1792</v>
      </c>
    </row>
    <row r="286" spans="1:4" x14ac:dyDescent="0.2">
      <c r="A286" t="s">
        <v>1971</v>
      </c>
      <c r="B286">
        <v>5059</v>
      </c>
      <c r="C286" t="s">
        <v>1792</v>
      </c>
      <c r="D286" t="s">
        <v>1792</v>
      </c>
    </row>
    <row r="287" spans="1:4" x14ac:dyDescent="0.2">
      <c r="A287" t="s">
        <v>1972</v>
      </c>
      <c r="B287">
        <v>58</v>
      </c>
      <c r="C287" t="s">
        <v>1792</v>
      </c>
      <c r="D287" t="s">
        <v>2500</v>
      </c>
    </row>
    <row r="288" spans="1:4" x14ac:dyDescent="0.2">
      <c r="A288" t="s">
        <v>1973</v>
      </c>
      <c r="B288">
        <v>57</v>
      </c>
      <c r="C288" t="s">
        <v>1792</v>
      </c>
      <c r="D288" t="s">
        <v>2501</v>
      </c>
    </row>
    <row r="289" spans="1:4" x14ac:dyDescent="0.2">
      <c r="A289" t="s">
        <v>1974</v>
      </c>
      <c r="B289">
        <v>3357</v>
      </c>
      <c r="C289" t="s">
        <v>1792</v>
      </c>
      <c r="D289" t="s">
        <v>2502</v>
      </c>
    </row>
    <row r="290" spans="1:4" x14ac:dyDescent="0.2">
      <c r="A290" t="s">
        <v>1975</v>
      </c>
      <c r="B290">
        <v>2003</v>
      </c>
      <c r="C290" t="s">
        <v>1792</v>
      </c>
      <c r="D290" t="s">
        <v>2503</v>
      </c>
    </row>
    <row r="291" spans="1:4" x14ac:dyDescent="0.2">
      <c r="A291" t="s">
        <v>1976</v>
      </c>
      <c r="B291">
        <v>2812</v>
      </c>
      <c r="C291" t="s">
        <v>1792</v>
      </c>
      <c r="D291" t="s">
        <v>2504</v>
      </c>
    </row>
    <row r="292" spans="1:4" x14ac:dyDescent="0.2">
      <c r="A292" t="s">
        <v>1977</v>
      </c>
      <c r="B292">
        <v>2812</v>
      </c>
      <c r="C292" t="s">
        <v>1792</v>
      </c>
      <c r="D292" t="s">
        <v>2504</v>
      </c>
    </row>
    <row r="293" spans="1:4" x14ac:dyDescent="0.2">
      <c r="A293" t="s">
        <v>1978</v>
      </c>
      <c r="B293">
        <v>2552</v>
      </c>
      <c r="C293" t="s">
        <v>2505</v>
      </c>
      <c r="D293" t="s">
        <v>2505</v>
      </c>
    </row>
    <row r="294" spans="1:4" x14ac:dyDescent="0.2">
      <c r="A294" t="s">
        <v>1979</v>
      </c>
      <c r="B294">
        <v>2791</v>
      </c>
      <c r="C294" t="s">
        <v>2506</v>
      </c>
      <c r="D294" t="s">
        <v>2506</v>
      </c>
    </row>
    <row r="295" spans="1:4" x14ac:dyDescent="0.2">
      <c r="A295" t="s">
        <v>1980</v>
      </c>
      <c r="B295">
        <v>2137</v>
      </c>
      <c r="C295" t="s">
        <v>1792</v>
      </c>
      <c r="D295" t="s">
        <v>2507</v>
      </c>
    </row>
    <row r="296" spans="1:4" x14ac:dyDescent="0.2">
      <c r="A296" t="s">
        <v>1981</v>
      </c>
      <c r="B296">
        <v>2349</v>
      </c>
      <c r="C296" t="s">
        <v>1792</v>
      </c>
      <c r="D296" t="s">
        <v>2508</v>
      </c>
    </row>
    <row r="297" spans="1:4" x14ac:dyDescent="0.2">
      <c r="A297" t="s">
        <v>1982</v>
      </c>
      <c r="B297">
        <v>3269</v>
      </c>
      <c r="C297" t="s">
        <v>1792</v>
      </c>
      <c r="D297" t="s">
        <v>2509</v>
      </c>
    </row>
    <row r="298" spans="1:4" hidden="1" x14ac:dyDescent="0.2">
      <c r="A298" t="s">
        <v>1792</v>
      </c>
      <c r="B298">
        <v>0</v>
      </c>
      <c r="C298" t="s">
        <v>1792</v>
      </c>
      <c r="D298" t="s">
        <v>1792</v>
      </c>
    </row>
    <row r="299" spans="1:4" x14ac:dyDescent="0.2">
      <c r="A299" t="s">
        <v>1983</v>
      </c>
      <c r="B299">
        <v>4638</v>
      </c>
      <c r="C299" t="s">
        <v>1792</v>
      </c>
      <c r="D299" t="s">
        <v>1792</v>
      </c>
    </row>
    <row r="300" spans="1:4" x14ac:dyDescent="0.2">
      <c r="A300" t="s">
        <v>1984</v>
      </c>
      <c r="B300">
        <v>4639</v>
      </c>
      <c r="C300" t="s">
        <v>1792</v>
      </c>
      <c r="D300" t="s">
        <v>1792</v>
      </c>
    </row>
    <row r="301" spans="1:4" x14ac:dyDescent="0.2">
      <c r="A301" t="s">
        <v>2165</v>
      </c>
      <c r="B301">
        <v>2540</v>
      </c>
      <c r="C301" t="s">
        <v>1792</v>
      </c>
      <c r="D301" t="s">
        <v>1792</v>
      </c>
    </row>
    <row r="302" spans="1:4" x14ac:dyDescent="0.2">
      <c r="A302" t="s">
        <v>2166</v>
      </c>
      <c r="B302">
        <v>2540</v>
      </c>
      <c r="C302" t="s">
        <v>1792</v>
      </c>
      <c r="D302" t="s">
        <v>1792</v>
      </c>
    </row>
    <row r="303" spans="1:4" x14ac:dyDescent="0.2">
      <c r="A303" t="s">
        <v>2167</v>
      </c>
      <c r="B303">
        <v>2540</v>
      </c>
      <c r="C303" t="s">
        <v>1792</v>
      </c>
      <c r="D303" t="s">
        <v>1792</v>
      </c>
    </row>
    <row r="304" spans="1:4" x14ac:dyDescent="0.2">
      <c r="A304" t="s">
        <v>2168</v>
      </c>
      <c r="B304">
        <v>2540</v>
      </c>
      <c r="C304" t="s">
        <v>1792</v>
      </c>
      <c r="D304" t="s">
        <v>1792</v>
      </c>
    </row>
    <row r="305" spans="1:4" x14ac:dyDescent="0.2">
      <c r="A305" t="s">
        <v>2169</v>
      </c>
      <c r="B305">
        <v>2540</v>
      </c>
      <c r="C305" t="s">
        <v>1792</v>
      </c>
      <c r="D305" t="s">
        <v>1792</v>
      </c>
    </row>
    <row r="306" spans="1:4" x14ac:dyDescent="0.2">
      <c r="A306" t="s">
        <v>2170</v>
      </c>
      <c r="B306">
        <v>2540</v>
      </c>
      <c r="C306" t="s">
        <v>1792</v>
      </c>
      <c r="D306" t="s">
        <v>1792</v>
      </c>
    </row>
    <row r="307" spans="1:4" x14ac:dyDescent="0.2">
      <c r="A307" t="s">
        <v>2171</v>
      </c>
      <c r="B307">
        <v>2540</v>
      </c>
      <c r="C307" t="s">
        <v>1792</v>
      </c>
      <c r="D307" t="s">
        <v>1792</v>
      </c>
    </row>
    <row r="308" spans="1:4" x14ac:dyDescent="0.2">
      <c r="A308" t="s">
        <v>2172</v>
      </c>
      <c r="B308">
        <v>2540</v>
      </c>
      <c r="C308" t="s">
        <v>1792</v>
      </c>
      <c r="D308" t="s">
        <v>1792</v>
      </c>
    </row>
    <row r="309" spans="1:4" x14ac:dyDescent="0.2">
      <c r="A309" t="s">
        <v>2173</v>
      </c>
      <c r="B309">
        <v>2540</v>
      </c>
      <c r="C309" t="s">
        <v>1792</v>
      </c>
      <c r="D309" t="s">
        <v>1792</v>
      </c>
    </row>
    <row r="310" spans="1:4" x14ac:dyDescent="0.2">
      <c r="A310" t="s">
        <v>2174</v>
      </c>
      <c r="B310">
        <v>2540</v>
      </c>
      <c r="C310" t="s">
        <v>1792</v>
      </c>
      <c r="D310" t="s">
        <v>1792</v>
      </c>
    </row>
    <row r="311" spans="1:4" x14ac:dyDescent="0.2">
      <c r="A311" t="s">
        <v>2175</v>
      </c>
      <c r="B311">
        <v>2540</v>
      </c>
      <c r="C311" t="s">
        <v>1792</v>
      </c>
      <c r="D311" t="s">
        <v>1792</v>
      </c>
    </row>
    <row r="312" spans="1:4" x14ac:dyDescent="0.2">
      <c r="A312" t="s">
        <v>2176</v>
      </c>
      <c r="B312">
        <v>2540</v>
      </c>
      <c r="C312" t="s">
        <v>1792</v>
      </c>
      <c r="D312" t="s">
        <v>1792</v>
      </c>
    </row>
    <row r="313" spans="1:4" x14ac:dyDescent="0.2">
      <c r="A313" t="s">
        <v>2177</v>
      </c>
      <c r="B313">
        <v>2540</v>
      </c>
      <c r="C313" t="s">
        <v>1792</v>
      </c>
      <c r="D313" t="s">
        <v>1792</v>
      </c>
    </row>
    <row r="314" spans="1:4" x14ac:dyDescent="0.2">
      <c r="A314" t="s">
        <v>2178</v>
      </c>
      <c r="B314">
        <v>2540</v>
      </c>
      <c r="C314" t="s">
        <v>1792</v>
      </c>
      <c r="D314" t="s">
        <v>1792</v>
      </c>
    </row>
    <row r="315" spans="1:4" x14ac:dyDescent="0.2">
      <c r="A315" t="s">
        <v>2179</v>
      </c>
      <c r="B315">
        <v>2540</v>
      </c>
      <c r="C315" t="s">
        <v>1792</v>
      </c>
      <c r="D315" t="s">
        <v>1792</v>
      </c>
    </row>
    <row r="316" spans="1:4" x14ac:dyDescent="0.2">
      <c r="A316" t="s">
        <v>2180</v>
      </c>
      <c r="B316">
        <v>2540</v>
      </c>
      <c r="C316" t="s">
        <v>1792</v>
      </c>
      <c r="D316" t="s">
        <v>1792</v>
      </c>
    </row>
    <row r="317" spans="1:4" x14ac:dyDescent="0.2">
      <c r="A317" t="s">
        <v>2181</v>
      </c>
      <c r="B317">
        <v>2540</v>
      </c>
      <c r="C317" t="s">
        <v>1792</v>
      </c>
      <c r="D317" t="s">
        <v>1792</v>
      </c>
    </row>
    <row r="318" spans="1:4" x14ac:dyDescent="0.2">
      <c r="A318" t="s">
        <v>2182</v>
      </c>
      <c r="B318">
        <v>3587</v>
      </c>
      <c r="C318" t="s">
        <v>1792</v>
      </c>
      <c r="D318" t="s">
        <v>1792</v>
      </c>
    </row>
    <row r="319" spans="1:4" x14ac:dyDescent="0.2">
      <c r="A319" t="s">
        <v>2183</v>
      </c>
      <c r="B319">
        <v>3587</v>
      </c>
      <c r="C319" t="s">
        <v>1792</v>
      </c>
      <c r="D319" t="s">
        <v>1792</v>
      </c>
    </row>
    <row r="320" spans="1:4" x14ac:dyDescent="0.2">
      <c r="A320" t="s">
        <v>2184</v>
      </c>
      <c r="B320">
        <v>3587</v>
      </c>
      <c r="C320" t="s">
        <v>1792</v>
      </c>
      <c r="D320" t="s">
        <v>1792</v>
      </c>
    </row>
    <row r="321" spans="1:4" x14ac:dyDescent="0.2">
      <c r="A321" t="s">
        <v>1985</v>
      </c>
      <c r="B321">
        <v>52</v>
      </c>
      <c r="C321" t="s">
        <v>2510</v>
      </c>
      <c r="D321" t="s">
        <v>1792</v>
      </c>
    </row>
    <row r="322" spans="1:4" x14ac:dyDescent="0.2">
      <c r="A322" t="s">
        <v>1986</v>
      </c>
      <c r="B322">
        <v>2043</v>
      </c>
      <c r="C322" t="s">
        <v>2511</v>
      </c>
      <c r="D322" t="s">
        <v>1792</v>
      </c>
    </row>
    <row r="323" spans="1:4" x14ac:dyDescent="0.2">
      <c r="A323" t="s">
        <v>1987</v>
      </c>
      <c r="B323">
        <v>317</v>
      </c>
      <c r="C323" t="s">
        <v>1792</v>
      </c>
      <c r="D323" t="s">
        <v>1792</v>
      </c>
    </row>
    <row r="324" spans="1:4" x14ac:dyDescent="0.2">
      <c r="A324" t="s">
        <v>1988</v>
      </c>
      <c r="B324">
        <v>372</v>
      </c>
      <c r="C324" t="s">
        <v>1792</v>
      </c>
      <c r="D324" t="s">
        <v>1792</v>
      </c>
    </row>
    <row r="325" spans="1:4" x14ac:dyDescent="0.2">
      <c r="A325" t="s">
        <v>1989</v>
      </c>
      <c r="B325">
        <v>5109</v>
      </c>
      <c r="C325" t="s">
        <v>1792</v>
      </c>
      <c r="D325" t="s">
        <v>1792</v>
      </c>
    </row>
    <row r="326" spans="1:4" x14ac:dyDescent="0.2">
      <c r="A326" t="s">
        <v>2559</v>
      </c>
      <c r="B326">
        <v>2405</v>
      </c>
      <c r="C326" t="s">
        <v>1792</v>
      </c>
      <c r="D326" t="s">
        <v>1792</v>
      </c>
    </row>
    <row r="327" spans="1:4" x14ac:dyDescent="0.2">
      <c r="A327" t="s">
        <v>1990</v>
      </c>
      <c r="B327">
        <v>2406</v>
      </c>
      <c r="C327" t="s">
        <v>1792</v>
      </c>
      <c r="D327" t="s">
        <v>1792</v>
      </c>
    </row>
    <row r="328" spans="1:4" x14ac:dyDescent="0.2">
      <c r="A328" t="s">
        <v>1991</v>
      </c>
      <c r="B328">
        <v>3188</v>
      </c>
      <c r="C328" t="s">
        <v>1792</v>
      </c>
      <c r="D328" t="s">
        <v>1792</v>
      </c>
    </row>
    <row r="329" spans="1:4" x14ac:dyDescent="0.2">
      <c r="A329" t="s">
        <v>2541</v>
      </c>
      <c r="B329">
        <v>3189</v>
      </c>
      <c r="C329" t="s">
        <v>1792</v>
      </c>
      <c r="D329" t="s">
        <v>1792</v>
      </c>
    </row>
    <row r="330" spans="1:4" x14ac:dyDescent="0.2">
      <c r="A330" t="s">
        <v>2542</v>
      </c>
      <c r="B330">
        <v>3189</v>
      </c>
      <c r="C330" t="s">
        <v>1792</v>
      </c>
      <c r="D330" t="s">
        <v>1792</v>
      </c>
    </row>
    <row r="331" spans="1:4" x14ac:dyDescent="0.2">
      <c r="A331" t="s">
        <v>2543</v>
      </c>
      <c r="B331">
        <v>3189</v>
      </c>
      <c r="C331" t="s">
        <v>1792</v>
      </c>
      <c r="D331" t="s">
        <v>1792</v>
      </c>
    </row>
    <row r="332" spans="1:4" x14ac:dyDescent="0.2">
      <c r="A332" t="s">
        <v>2544</v>
      </c>
      <c r="B332">
        <v>3189</v>
      </c>
      <c r="C332" t="s">
        <v>1792</v>
      </c>
      <c r="D332" t="s">
        <v>1792</v>
      </c>
    </row>
    <row r="333" spans="1:4" x14ac:dyDescent="0.2">
      <c r="A333" t="s">
        <v>2545</v>
      </c>
      <c r="B333">
        <v>3189</v>
      </c>
      <c r="C333" t="s">
        <v>1792</v>
      </c>
      <c r="D333" t="s">
        <v>1792</v>
      </c>
    </row>
    <row r="334" spans="1:4" x14ac:dyDescent="0.2">
      <c r="A334" t="s">
        <v>2546</v>
      </c>
      <c r="B334">
        <v>3189</v>
      </c>
      <c r="C334" t="s">
        <v>1792</v>
      </c>
      <c r="D334" t="s">
        <v>1792</v>
      </c>
    </row>
    <row r="335" spans="1:4" x14ac:dyDescent="0.2">
      <c r="A335" t="s">
        <v>2547</v>
      </c>
      <c r="B335">
        <v>3189</v>
      </c>
      <c r="C335" t="s">
        <v>1792</v>
      </c>
      <c r="D335" t="s">
        <v>1792</v>
      </c>
    </row>
    <row r="336" spans="1:4" x14ac:dyDescent="0.2">
      <c r="A336" t="s">
        <v>2557</v>
      </c>
      <c r="B336">
        <v>3197</v>
      </c>
      <c r="C336" t="s">
        <v>1792</v>
      </c>
      <c r="D336" t="s">
        <v>1792</v>
      </c>
    </row>
    <row r="337" spans="1:4" x14ac:dyDescent="0.2">
      <c r="A337" t="s">
        <v>2558</v>
      </c>
      <c r="B337">
        <v>3196</v>
      </c>
      <c r="C337" t="s">
        <v>1792</v>
      </c>
      <c r="D337" t="s">
        <v>1792</v>
      </c>
    </row>
    <row r="338" spans="1:4" x14ac:dyDescent="0.2">
      <c r="A338" t="s">
        <v>1992</v>
      </c>
      <c r="B338">
        <v>2403</v>
      </c>
      <c r="C338" t="s">
        <v>1792</v>
      </c>
      <c r="D338" t="s">
        <v>1792</v>
      </c>
    </row>
    <row r="339" spans="1:4" x14ac:dyDescent="0.2">
      <c r="A339" t="s">
        <v>1993</v>
      </c>
      <c r="B339">
        <v>2404</v>
      </c>
      <c r="C339" t="s">
        <v>1792</v>
      </c>
      <c r="D339" t="s">
        <v>1792</v>
      </c>
    </row>
    <row r="340" spans="1:4" x14ac:dyDescent="0.2">
      <c r="A340" t="s">
        <v>1994</v>
      </c>
      <c r="B340">
        <v>3190</v>
      </c>
      <c r="C340" t="s">
        <v>1792</v>
      </c>
      <c r="D340" t="s">
        <v>1792</v>
      </c>
    </row>
    <row r="341" spans="1:4" x14ac:dyDescent="0.2">
      <c r="A341" t="s">
        <v>2548</v>
      </c>
      <c r="B341">
        <v>3191</v>
      </c>
      <c r="C341" t="s">
        <v>1792</v>
      </c>
      <c r="D341" t="s">
        <v>1792</v>
      </c>
    </row>
    <row r="342" spans="1:4" x14ac:dyDescent="0.2">
      <c r="A342" t="s">
        <v>2549</v>
      </c>
      <c r="B342">
        <v>3191</v>
      </c>
      <c r="C342" t="s">
        <v>1792</v>
      </c>
      <c r="D342" t="s">
        <v>1792</v>
      </c>
    </row>
    <row r="343" spans="1:4" x14ac:dyDescent="0.2">
      <c r="A343" t="s">
        <v>2550</v>
      </c>
      <c r="B343">
        <v>3191</v>
      </c>
      <c r="C343" t="s">
        <v>1792</v>
      </c>
      <c r="D343" t="s">
        <v>1792</v>
      </c>
    </row>
    <row r="344" spans="1:4" x14ac:dyDescent="0.2">
      <c r="A344" t="s">
        <v>2551</v>
      </c>
      <c r="B344">
        <v>3191</v>
      </c>
      <c r="C344" t="s">
        <v>1792</v>
      </c>
      <c r="D344" t="s">
        <v>1792</v>
      </c>
    </row>
    <row r="345" spans="1:4" x14ac:dyDescent="0.2">
      <c r="A345" t="s">
        <v>2552</v>
      </c>
      <c r="B345">
        <v>3191</v>
      </c>
      <c r="C345" t="s">
        <v>1792</v>
      </c>
      <c r="D345" t="s">
        <v>1792</v>
      </c>
    </row>
    <row r="346" spans="1:4" x14ac:dyDescent="0.2">
      <c r="A346" t="s">
        <v>2553</v>
      </c>
      <c r="B346">
        <v>3191</v>
      </c>
      <c r="C346" t="s">
        <v>1792</v>
      </c>
      <c r="D346" t="s">
        <v>1792</v>
      </c>
    </row>
    <row r="347" spans="1:4" x14ac:dyDescent="0.2">
      <c r="A347" t="s">
        <v>2554</v>
      </c>
      <c r="B347">
        <v>3191</v>
      </c>
      <c r="C347" t="s">
        <v>1792</v>
      </c>
      <c r="D347" t="s">
        <v>1792</v>
      </c>
    </row>
    <row r="348" spans="1:4" x14ac:dyDescent="0.2">
      <c r="A348" t="s">
        <v>2555</v>
      </c>
      <c r="B348">
        <v>3199</v>
      </c>
      <c r="C348" t="s">
        <v>1792</v>
      </c>
      <c r="D348" t="s">
        <v>1792</v>
      </c>
    </row>
    <row r="349" spans="1:4" x14ac:dyDescent="0.2">
      <c r="A349" t="s">
        <v>2556</v>
      </c>
      <c r="B349">
        <v>3198</v>
      </c>
      <c r="C349" t="s">
        <v>1792</v>
      </c>
      <c r="D349" t="s">
        <v>1792</v>
      </c>
    </row>
    <row r="350" spans="1:4" hidden="1" x14ac:dyDescent="0.2">
      <c r="A350" t="s">
        <v>1792</v>
      </c>
      <c r="B350">
        <v>0</v>
      </c>
      <c r="C350" t="s">
        <v>1792</v>
      </c>
      <c r="D350" t="s">
        <v>1792</v>
      </c>
    </row>
    <row r="351" spans="1:4" hidden="1" x14ac:dyDescent="0.2">
      <c r="A351" t="s">
        <v>1792</v>
      </c>
      <c r="B351">
        <v>0</v>
      </c>
      <c r="C351" t="s">
        <v>1792</v>
      </c>
      <c r="D351" t="s">
        <v>1792</v>
      </c>
    </row>
    <row r="352" spans="1:4" hidden="1" x14ac:dyDescent="0.2">
      <c r="A352" t="s">
        <v>1792</v>
      </c>
      <c r="B352">
        <v>0</v>
      </c>
      <c r="C352" t="s">
        <v>1792</v>
      </c>
      <c r="D352" t="s">
        <v>1792</v>
      </c>
    </row>
    <row r="353" spans="1:4" x14ac:dyDescent="0.2">
      <c r="A353" t="s">
        <v>1995</v>
      </c>
      <c r="B353">
        <v>141</v>
      </c>
      <c r="C353" t="s">
        <v>1792</v>
      </c>
      <c r="D353" t="s">
        <v>1792</v>
      </c>
    </row>
    <row r="354" spans="1:4" x14ac:dyDescent="0.2">
      <c r="A354" t="s">
        <v>1996</v>
      </c>
      <c r="B354">
        <v>3726</v>
      </c>
      <c r="C354" t="s">
        <v>1792</v>
      </c>
      <c r="D354" t="s">
        <v>1792</v>
      </c>
    </row>
    <row r="355" spans="1:4" x14ac:dyDescent="0.2">
      <c r="A355" t="s">
        <v>1997</v>
      </c>
      <c r="B355">
        <v>2036</v>
      </c>
      <c r="C355" t="s">
        <v>1792</v>
      </c>
      <c r="D355" t="s">
        <v>1792</v>
      </c>
    </row>
    <row r="356" spans="1:4" x14ac:dyDescent="0.2">
      <c r="A356" t="s">
        <v>1998</v>
      </c>
      <c r="B356">
        <v>2371</v>
      </c>
      <c r="C356" t="s">
        <v>1792</v>
      </c>
      <c r="D356" t="s">
        <v>1792</v>
      </c>
    </row>
    <row r="357" spans="1:4" x14ac:dyDescent="0.2">
      <c r="A357" t="s">
        <v>1999</v>
      </c>
      <c r="B357">
        <v>2854</v>
      </c>
      <c r="C357" t="s">
        <v>1792</v>
      </c>
      <c r="D357" t="s">
        <v>1792</v>
      </c>
    </row>
    <row r="358" spans="1:4" x14ac:dyDescent="0.2">
      <c r="A358" t="s">
        <v>2000</v>
      </c>
      <c r="B358">
        <v>143</v>
      </c>
      <c r="C358" t="s">
        <v>1792</v>
      </c>
      <c r="D358" t="s">
        <v>1792</v>
      </c>
    </row>
    <row r="359" spans="1:4" x14ac:dyDescent="0.2">
      <c r="A359" t="s">
        <v>2001</v>
      </c>
      <c r="B359">
        <v>2166</v>
      </c>
      <c r="C359" t="s">
        <v>1792</v>
      </c>
      <c r="D359" t="s">
        <v>1792</v>
      </c>
    </row>
    <row r="360" spans="1:4" x14ac:dyDescent="0.2">
      <c r="A360" t="s">
        <v>2002</v>
      </c>
      <c r="B360">
        <v>2168</v>
      </c>
      <c r="C360" t="s">
        <v>1792</v>
      </c>
      <c r="D360" t="s">
        <v>1792</v>
      </c>
    </row>
    <row r="361" spans="1:4" x14ac:dyDescent="0.2">
      <c r="A361" t="s">
        <v>2003</v>
      </c>
      <c r="B361">
        <v>3858</v>
      </c>
      <c r="C361" t="s">
        <v>1792</v>
      </c>
      <c r="D361" t="s">
        <v>1792</v>
      </c>
    </row>
    <row r="362" spans="1:4" x14ac:dyDescent="0.2">
      <c r="A362" t="s">
        <v>2004</v>
      </c>
      <c r="B362">
        <v>2170</v>
      </c>
      <c r="C362" t="s">
        <v>1792</v>
      </c>
      <c r="D362" t="s">
        <v>1792</v>
      </c>
    </row>
    <row r="363" spans="1:4" x14ac:dyDescent="0.2">
      <c r="A363" t="s">
        <v>2005</v>
      </c>
      <c r="B363">
        <v>2183</v>
      </c>
      <c r="C363" t="s">
        <v>1792</v>
      </c>
      <c r="D363" t="s">
        <v>1792</v>
      </c>
    </row>
    <row r="364" spans="1:4" x14ac:dyDescent="0.2">
      <c r="A364" t="s">
        <v>2006</v>
      </c>
      <c r="B364">
        <v>3501</v>
      </c>
      <c r="C364" t="s">
        <v>1792</v>
      </c>
      <c r="D364" t="s">
        <v>1792</v>
      </c>
    </row>
    <row r="365" spans="1:4" x14ac:dyDescent="0.2">
      <c r="A365" t="s">
        <v>2007</v>
      </c>
      <c r="B365">
        <v>148</v>
      </c>
      <c r="C365" t="s">
        <v>1792</v>
      </c>
      <c r="D365" t="s">
        <v>1792</v>
      </c>
    </row>
    <row r="366" spans="1:4" x14ac:dyDescent="0.2">
      <c r="A366" t="s">
        <v>2008</v>
      </c>
      <c r="B366">
        <v>5013</v>
      </c>
      <c r="C366" t="s">
        <v>1792</v>
      </c>
      <c r="D366" t="s">
        <v>1792</v>
      </c>
    </row>
    <row r="367" spans="1:4" x14ac:dyDescent="0.2">
      <c r="A367" t="s">
        <v>2009</v>
      </c>
      <c r="B367">
        <v>2035</v>
      </c>
      <c r="C367" t="s">
        <v>1792</v>
      </c>
      <c r="D367" t="s">
        <v>1792</v>
      </c>
    </row>
    <row r="368" spans="1:4" x14ac:dyDescent="0.2">
      <c r="A368" t="s">
        <v>2010</v>
      </c>
      <c r="B368">
        <v>142</v>
      </c>
      <c r="C368" t="s">
        <v>1792</v>
      </c>
      <c r="D368" t="s">
        <v>1792</v>
      </c>
    </row>
    <row r="369" spans="1:4" x14ac:dyDescent="0.2">
      <c r="A369" t="s">
        <v>2011</v>
      </c>
      <c r="B369">
        <v>2149</v>
      </c>
      <c r="C369" t="s">
        <v>1792</v>
      </c>
      <c r="D369" t="s">
        <v>1792</v>
      </c>
    </row>
    <row r="370" spans="1:4" x14ac:dyDescent="0.2">
      <c r="A370" t="s">
        <v>2012</v>
      </c>
      <c r="B370">
        <v>2025</v>
      </c>
      <c r="C370" t="s">
        <v>1792</v>
      </c>
      <c r="D370" t="s">
        <v>1792</v>
      </c>
    </row>
    <row r="371" spans="1:4" x14ac:dyDescent="0.2">
      <c r="A371" t="s">
        <v>2013</v>
      </c>
      <c r="B371">
        <v>4947</v>
      </c>
      <c r="C371" t="s">
        <v>1792</v>
      </c>
      <c r="D371" t="s">
        <v>1792</v>
      </c>
    </row>
    <row r="372" spans="1:4" x14ac:dyDescent="0.2">
      <c r="A372" t="s">
        <v>2014</v>
      </c>
      <c r="B372">
        <v>3502</v>
      </c>
      <c r="C372" t="s">
        <v>1792</v>
      </c>
      <c r="D372" t="s">
        <v>1792</v>
      </c>
    </row>
    <row r="373" spans="1:4" x14ac:dyDescent="0.2">
      <c r="A373" t="s">
        <v>2015</v>
      </c>
      <c r="B373">
        <v>2162</v>
      </c>
      <c r="C373" t="s">
        <v>1792</v>
      </c>
      <c r="D373" t="s">
        <v>1792</v>
      </c>
    </row>
    <row r="374" spans="1:4" hidden="1" x14ac:dyDescent="0.2">
      <c r="A374" t="s">
        <v>1792</v>
      </c>
      <c r="B374">
        <v>0</v>
      </c>
      <c r="C374" t="s">
        <v>1792</v>
      </c>
      <c r="D374" t="s">
        <v>1792</v>
      </c>
    </row>
    <row r="375" spans="1:4" hidden="1" x14ac:dyDescent="0.2">
      <c r="A375" t="s">
        <v>1792</v>
      </c>
      <c r="B375">
        <v>0</v>
      </c>
      <c r="C375" t="s">
        <v>1792</v>
      </c>
      <c r="D375" t="s">
        <v>1792</v>
      </c>
    </row>
    <row r="376" spans="1:4" hidden="1" x14ac:dyDescent="0.2">
      <c r="A376" t="s">
        <v>1792</v>
      </c>
      <c r="B376">
        <v>0</v>
      </c>
      <c r="C376" t="s">
        <v>1792</v>
      </c>
      <c r="D376" t="s">
        <v>1792</v>
      </c>
    </row>
    <row r="377" spans="1:4" x14ac:dyDescent="0.2">
      <c r="A377" t="s">
        <v>2016</v>
      </c>
      <c r="B377">
        <v>132</v>
      </c>
      <c r="C377" t="s">
        <v>1792</v>
      </c>
      <c r="D377" t="s">
        <v>1792</v>
      </c>
    </row>
    <row r="378" spans="1:4" x14ac:dyDescent="0.2">
      <c r="A378" t="s">
        <v>2017</v>
      </c>
      <c r="B378">
        <v>399</v>
      </c>
      <c r="C378" t="s">
        <v>1792</v>
      </c>
      <c r="D378" t="s">
        <v>1792</v>
      </c>
    </row>
    <row r="379" spans="1:4" x14ac:dyDescent="0.2">
      <c r="A379" t="s">
        <v>2018</v>
      </c>
      <c r="B379">
        <v>2057</v>
      </c>
      <c r="C379" t="s">
        <v>1792</v>
      </c>
      <c r="D379" t="s">
        <v>1792</v>
      </c>
    </row>
    <row r="380" spans="1:4" x14ac:dyDescent="0.2">
      <c r="A380" t="s">
        <v>2019</v>
      </c>
      <c r="B380">
        <v>2158</v>
      </c>
      <c r="C380" t="s">
        <v>1792</v>
      </c>
      <c r="D380" t="s">
        <v>1792</v>
      </c>
    </row>
    <row r="381" spans="1:4" x14ac:dyDescent="0.2">
      <c r="A381" t="s">
        <v>2020</v>
      </c>
      <c r="B381">
        <v>312</v>
      </c>
      <c r="C381" t="s">
        <v>1792</v>
      </c>
      <c r="D381" t="s">
        <v>1792</v>
      </c>
    </row>
    <row r="382" spans="1:4" x14ac:dyDescent="0.2">
      <c r="A382" t="s">
        <v>2021</v>
      </c>
      <c r="B382">
        <v>5093</v>
      </c>
      <c r="C382" t="s">
        <v>1792</v>
      </c>
      <c r="D382" t="s">
        <v>1792</v>
      </c>
    </row>
    <row r="383" spans="1:4" x14ac:dyDescent="0.2">
      <c r="A383" t="s">
        <v>2022</v>
      </c>
      <c r="B383">
        <v>2058</v>
      </c>
      <c r="C383" t="s">
        <v>1792</v>
      </c>
      <c r="D383" t="s">
        <v>1792</v>
      </c>
    </row>
    <row r="384" spans="1:4" x14ac:dyDescent="0.2">
      <c r="A384" t="s">
        <v>2023</v>
      </c>
      <c r="B384">
        <v>2130</v>
      </c>
      <c r="C384" t="s">
        <v>1792</v>
      </c>
      <c r="D384" t="s">
        <v>1792</v>
      </c>
    </row>
    <row r="385" spans="1:4" x14ac:dyDescent="0.2">
      <c r="A385" t="s">
        <v>2024</v>
      </c>
      <c r="B385">
        <v>130</v>
      </c>
      <c r="C385" t="s">
        <v>1792</v>
      </c>
      <c r="D385" t="s">
        <v>1792</v>
      </c>
    </row>
    <row r="386" spans="1:4" x14ac:dyDescent="0.2">
      <c r="A386" t="s">
        <v>2025</v>
      </c>
      <c r="B386">
        <v>2379</v>
      </c>
      <c r="C386" t="s">
        <v>1792</v>
      </c>
      <c r="D386" t="s">
        <v>1792</v>
      </c>
    </row>
    <row r="387" spans="1:4" x14ac:dyDescent="0.2">
      <c r="A387" t="s">
        <v>2026</v>
      </c>
      <c r="B387">
        <v>2181</v>
      </c>
      <c r="C387" t="s">
        <v>1792</v>
      </c>
      <c r="D387" t="s">
        <v>1792</v>
      </c>
    </row>
    <row r="388" spans="1:4" x14ac:dyDescent="0.2">
      <c r="A388" t="s">
        <v>2027</v>
      </c>
      <c r="B388">
        <v>6142</v>
      </c>
      <c r="C388" t="s">
        <v>1792</v>
      </c>
      <c r="D388" t="s">
        <v>1792</v>
      </c>
    </row>
    <row r="389" spans="1:4" x14ac:dyDescent="0.2">
      <c r="A389" t="s">
        <v>2028</v>
      </c>
      <c r="B389">
        <v>6143</v>
      </c>
      <c r="C389" t="s">
        <v>1792</v>
      </c>
      <c r="D389" t="s">
        <v>1792</v>
      </c>
    </row>
    <row r="390" spans="1:4" x14ac:dyDescent="0.2">
      <c r="A390" t="s">
        <v>2029</v>
      </c>
      <c r="B390">
        <v>131</v>
      </c>
      <c r="C390" t="s">
        <v>1792</v>
      </c>
      <c r="D390" t="s">
        <v>1792</v>
      </c>
    </row>
    <row r="391" spans="1:4" x14ac:dyDescent="0.2">
      <c r="A391" t="s">
        <v>2030</v>
      </c>
      <c r="B391">
        <v>2059</v>
      </c>
      <c r="C391" t="s">
        <v>1792</v>
      </c>
      <c r="D391" t="s">
        <v>1792</v>
      </c>
    </row>
    <row r="392" spans="1:4" x14ac:dyDescent="0.2">
      <c r="A392" t="s">
        <v>2031</v>
      </c>
      <c r="B392">
        <v>2378</v>
      </c>
      <c r="C392" t="s">
        <v>1792</v>
      </c>
      <c r="D392" t="s">
        <v>1792</v>
      </c>
    </row>
    <row r="393" spans="1:4" x14ac:dyDescent="0.2">
      <c r="A393" t="s">
        <v>2032</v>
      </c>
      <c r="B393">
        <v>2381</v>
      </c>
      <c r="C393" t="s">
        <v>1792</v>
      </c>
      <c r="D393" t="s">
        <v>1792</v>
      </c>
    </row>
    <row r="394" spans="1:4" hidden="1" x14ac:dyDescent="0.2">
      <c r="A394" t="s">
        <v>1792</v>
      </c>
      <c r="B394">
        <v>0</v>
      </c>
      <c r="C394" t="s">
        <v>1792</v>
      </c>
      <c r="D394" t="s">
        <v>1792</v>
      </c>
    </row>
    <row r="395" spans="1:4" hidden="1" x14ac:dyDescent="0.2">
      <c r="A395" t="s">
        <v>1792</v>
      </c>
      <c r="B395">
        <v>0</v>
      </c>
      <c r="C395" t="s">
        <v>1792</v>
      </c>
      <c r="D395" t="s">
        <v>1792</v>
      </c>
    </row>
    <row r="396" spans="1:4" hidden="1" x14ac:dyDescent="0.2">
      <c r="A396" t="s">
        <v>1792</v>
      </c>
      <c r="B396">
        <v>0</v>
      </c>
      <c r="C396" t="s">
        <v>1792</v>
      </c>
      <c r="D396" t="s">
        <v>1792</v>
      </c>
    </row>
    <row r="397" spans="1:4" x14ac:dyDescent="0.2">
      <c r="A397" t="s">
        <v>2033</v>
      </c>
      <c r="B397">
        <v>2398</v>
      </c>
      <c r="C397" t="s">
        <v>1792</v>
      </c>
      <c r="D397" t="s">
        <v>1792</v>
      </c>
    </row>
    <row r="398" spans="1:4" x14ac:dyDescent="0.2">
      <c r="A398" t="s">
        <v>2034</v>
      </c>
      <c r="B398">
        <v>2396</v>
      </c>
      <c r="C398" t="s">
        <v>1792</v>
      </c>
      <c r="D398" t="s">
        <v>1792</v>
      </c>
    </row>
    <row r="399" spans="1:4" x14ac:dyDescent="0.2">
      <c r="A399" t="s">
        <v>2035</v>
      </c>
      <c r="B399">
        <v>2397</v>
      </c>
      <c r="C399" t="s">
        <v>1792</v>
      </c>
      <c r="D399" t="s">
        <v>1792</v>
      </c>
    </row>
    <row r="400" spans="1:4" x14ac:dyDescent="0.2">
      <c r="A400" t="s">
        <v>2036</v>
      </c>
      <c r="B400">
        <v>2081</v>
      </c>
      <c r="C400" t="s">
        <v>1792</v>
      </c>
      <c r="D400" t="s">
        <v>1792</v>
      </c>
    </row>
    <row r="401" spans="1:4" x14ac:dyDescent="0.2">
      <c r="A401" t="s">
        <v>2037</v>
      </c>
      <c r="B401">
        <v>2039</v>
      </c>
      <c r="C401" t="s">
        <v>1792</v>
      </c>
      <c r="D401" t="s">
        <v>1792</v>
      </c>
    </row>
    <row r="402" spans="1:4" x14ac:dyDescent="0.2">
      <c r="A402" t="s">
        <v>2038</v>
      </c>
      <c r="B402">
        <v>2575</v>
      </c>
      <c r="C402" t="s">
        <v>1792</v>
      </c>
      <c r="D402" t="s">
        <v>1792</v>
      </c>
    </row>
    <row r="403" spans="1:4" x14ac:dyDescent="0.2">
      <c r="A403" t="s">
        <v>2039</v>
      </c>
      <c r="B403">
        <v>6147</v>
      </c>
      <c r="C403" t="s">
        <v>1792</v>
      </c>
      <c r="D403" t="s">
        <v>1792</v>
      </c>
    </row>
    <row r="404" spans="1:4" x14ac:dyDescent="0.2">
      <c r="A404" t="s">
        <v>2040</v>
      </c>
      <c r="B404">
        <v>2576</v>
      </c>
      <c r="C404" t="s">
        <v>1792</v>
      </c>
      <c r="D404" t="s">
        <v>1792</v>
      </c>
    </row>
    <row r="405" spans="1:4" x14ac:dyDescent="0.2">
      <c r="A405" t="s">
        <v>2041</v>
      </c>
      <c r="B405">
        <v>2399</v>
      </c>
      <c r="C405" t="s">
        <v>1792</v>
      </c>
      <c r="D405" t="s">
        <v>1792</v>
      </c>
    </row>
    <row r="406" spans="1:4" x14ac:dyDescent="0.2">
      <c r="A406" t="s">
        <v>2042</v>
      </c>
      <c r="B406">
        <v>26</v>
      </c>
      <c r="C406" t="s">
        <v>1792</v>
      </c>
      <c r="D406" t="s">
        <v>1792</v>
      </c>
    </row>
    <row r="407" spans="1:4" x14ac:dyDescent="0.2">
      <c r="A407" t="s">
        <v>2043</v>
      </c>
      <c r="B407">
        <v>2579</v>
      </c>
      <c r="C407" t="s">
        <v>1792</v>
      </c>
      <c r="D407" t="s">
        <v>1792</v>
      </c>
    </row>
    <row r="408" spans="1:4" x14ac:dyDescent="0.2">
      <c r="A408" t="s">
        <v>2044</v>
      </c>
      <c r="B408">
        <v>2580</v>
      </c>
      <c r="C408" t="s">
        <v>1792</v>
      </c>
      <c r="D408" t="s">
        <v>1792</v>
      </c>
    </row>
    <row r="409" spans="1:4" x14ac:dyDescent="0.2">
      <c r="A409" t="s">
        <v>2045</v>
      </c>
      <c r="B409">
        <v>2086</v>
      </c>
      <c r="C409" t="s">
        <v>1792</v>
      </c>
      <c r="D409" t="s">
        <v>1792</v>
      </c>
    </row>
    <row r="410" spans="1:4" x14ac:dyDescent="0.2">
      <c r="A410" t="s">
        <v>2046</v>
      </c>
      <c r="B410">
        <v>2563</v>
      </c>
      <c r="C410" t="s">
        <v>1792</v>
      </c>
      <c r="D410" t="s">
        <v>1792</v>
      </c>
    </row>
    <row r="411" spans="1:4" x14ac:dyDescent="0.2">
      <c r="A411" t="s">
        <v>2047</v>
      </c>
      <c r="B411">
        <v>2028</v>
      </c>
      <c r="C411" t="s">
        <v>1792</v>
      </c>
      <c r="D411" t="s">
        <v>1792</v>
      </c>
    </row>
    <row r="412" spans="1:4" x14ac:dyDescent="0.2">
      <c r="A412" t="s">
        <v>2048</v>
      </c>
      <c r="B412">
        <v>3856</v>
      </c>
      <c r="C412" t="s">
        <v>1792</v>
      </c>
      <c r="D412" t="s">
        <v>1792</v>
      </c>
    </row>
    <row r="413" spans="1:4" x14ac:dyDescent="0.2">
      <c r="A413" t="s">
        <v>2049</v>
      </c>
      <c r="B413">
        <v>5106</v>
      </c>
      <c r="C413" t="s">
        <v>1792</v>
      </c>
      <c r="D413" t="s">
        <v>1792</v>
      </c>
    </row>
    <row r="414" spans="1:4" x14ac:dyDescent="0.2">
      <c r="A414" t="s">
        <v>2050</v>
      </c>
      <c r="B414">
        <v>5105</v>
      </c>
      <c r="C414" t="s">
        <v>1792</v>
      </c>
      <c r="D414" t="s">
        <v>1792</v>
      </c>
    </row>
    <row r="415" spans="1:4" x14ac:dyDescent="0.2">
      <c r="A415" t="s">
        <v>2051</v>
      </c>
      <c r="B415">
        <v>2807</v>
      </c>
      <c r="C415" t="s">
        <v>1792</v>
      </c>
      <c r="D415" t="s">
        <v>1792</v>
      </c>
    </row>
    <row r="416" spans="1:4" x14ac:dyDescent="0.2">
      <c r="A416" t="s">
        <v>2052</v>
      </c>
      <c r="B416">
        <v>2806</v>
      </c>
      <c r="C416" t="s">
        <v>1792</v>
      </c>
      <c r="D416" t="s">
        <v>1792</v>
      </c>
    </row>
    <row r="417" spans="1:4" hidden="1" x14ac:dyDescent="0.2">
      <c r="A417" t="s">
        <v>1792</v>
      </c>
      <c r="B417">
        <v>0</v>
      </c>
      <c r="C417" t="s">
        <v>1792</v>
      </c>
      <c r="D417" t="s">
        <v>1792</v>
      </c>
    </row>
    <row r="418" spans="1:4" hidden="1" x14ac:dyDescent="0.2">
      <c r="A418" t="s">
        <v>1792</v>
      </c>
      <c r="B418">
        <v>0</v>
      </c>
      <c r="C418" t="s">
        <v>1792</v>
      </c>
      <c r="D418" t="s">
        <v>1792</v>
      </c>
    </row>
    <row r="419" spans="1:4" hidden="1" x14ac:dyDescent="0.2">
      <c r="A419" t="s">
        <v>1792</v>
      </c>
      <c r="B419">
        <v>0</v>
      </c>
      <c r="C419" t="s">
        <v>1792</v>
      </c>
      <c r="D419" t="s">
        <v>1792</v>
      </c>
    </row>
    <row r="420" spans="1:4" x14ac:dyDescent="0.2">
      <c r="A420" t="s">
        <v>2053</v>
      </c>
      <c r="B420">
        <v>4951</v>
      </c>
      <c r="C420" t="s">
        <v>1792</v>
      </c>
      <c r="D420" t="s">
        <v>1792</v>
      </c>
    </row>
    <row r="421" spans="1:4" x14ac:dyDescent="0.2">
      <c r="A421" t="s">
        <v>2054</v>
      </c>
      <c r="B421">
        <v>4950</v>
      </c>
      <c r="C421" t="s">
        <v>1792</v>
      </c>
      <c r="D421" t="s">
        <v>1792</v>
      </c>
    </row>
    <row r="422" spans="1:4" x14ac:dyDescent="0.2">
      <c r="A422" t="s">
        <v>2055</v>
      </c>
      <c r="B422">
        <v>2045</v>
      </c>
      <c r="C422" t="s">
        <v>1792</v>
      </c>
      <c r="D422" t="s">
        <v>1792</v>
      </c>
    </row>
    <row r="423" spans="1:4" x14ac:dyDescent="0.2">
      <c r="A423" t="s">
        <v>2056</v>
      </c>
      <c r="B423">
        <v>1073742815</v>
      </c>
      <c r="C423" t="s">
        <v>1792</v>
      </c>
      <c r="D423" t="s">
        <v>1792</v>
      </c>
    </row>
    <row r="424" spans="1:4" x14ac:dyDescent="0.2">
      <c r="A424" t="s">
        <v>2057</v>
      </c>
      <c r="B424">
        <v>1073742816</v>
      </c>
      <c r="C424" t="s">
        <v>1792</v>
      </c>
      <c r="D424" t="s">
        <v>1792</v>
      </c>
    </row>
    <row r="425" spans="1:4" x14ac:dyDescent="0.2">
      <c r="A425" t="s">
        <v>2058</v>
      </c>
      <c r="B425">
        <v>2044</v>
      </c>
      <c r="C425" t="s">
        <v>1792</v>
      </c>
      <c r="D425" t="s">
        <v>1792</v>
      </c>
    </row>
    <row r="426" spans="1:4" x14ac:dyDescent="0.2">
      <c r="A426" t="s">
        <v>2059</v>
      </c>
      <c r="B426">
        <v>2038</v>
      </c>
      <c r="C426" t="s">
        <v>1792</v>
      </c>
      <c r="D426" t="s">
        <v>1792</v>
      </c>
    </row>
    <row r="427" spans="1:4" x14ac:dyDescent="0.2">
      <c r="A427" t="s">
        <v>2060</v>
      </c>
      <c r="B427">
        <v>3911</v>
      </c>
      <c r="C427" t="s">
        <v>1792</v>
      </c>
      <c r="D427" t="s">
        <v>1792</v>
      </c>
    </row>
    <row r="428" spans="1:4" x14ac:dyDescent="0.2">
      <c r="A428" t="s">
        <v>2061</v>
      </c>
      <c r="B428">
        <v>2561</v>
      </c>
      <c r="C428" t="s">
        <v>1792</v>
      </c>
      <c r="D428" t="s">
        <v>1792</v>
      </c>
    </row>
    <row r="429" spans="1:4" x14ac:dyDescent="0.2">
      <c r="A429" t="s">
        <v>2062</v>
      </c>
      <c r="B429">
        <v>2565</v>
      </c>
      <c r="C429" t="s">
        <v>1792</v>
      </c>
      <c r="D429" t="s">
        <v>1792</v>
      </c>
    </row>
    <row r="430" spans="1:4" x14ac:dyDescent="0.2">
      <c r="A430" t="s">
        <v>2063</v>
      </c>
      <c r="B430">
        <v>135</v>
      </c>
      <c r="C430" t="s">
        <v>1792</v>
      </c>
      <c r="D430" t="s">
        <v>1792</v>
      </c>
    </row>
    <row r="431" spans="1:4" x14ac:dyDescent="0.2">
      <c r="A431" t="s">
        <v>2064</v>
      </c>
      <c r="B431">
        <v>2569</v>
      </c>
      <c r="C431" t="s">
        <v>1792</v>
      </c>
      <c r="D431" t="s">
        <v>1792</v>
      </c>
    </row>
    <row r="432" spans="1:4" x14ac:dyDescent="0.2">
      <c r="A432" t="s">
        <v>2065</v>
      </c>
      <c r="B432">
        <v>2571</v>
      </c>
      <c r="C432" t="s">
        <v>1792</v>
      </c>
      <c r="D432" t="s">
        <v>1792</v>
      </c>
    </row>
    <row r="433" spans="1:4" x14ac:dyDescent="0.2">
      <c r="A433" t="s">
        <v>2066</v>
      </c>
      <c r="B433">
        <v>2573</v>
      </c>
      <c r="C433" t="s">
        <v>1792</v>
      </c>
      <c r="D433" t="s">
        <v>1792</v>
      </c>
    </row>
    <row r="434" spans="1:4" x14ac:dyDescent="0.2">
      <c r="A434" t="s">
        <v>2067</v>
      </c>
      <c r="B434">
        <v>2577</v>
      </c>
      <c r="C434" t="s">
        <v>1792</v>
      </c>
      <c r="D434" t="s">
        <v>1792</v>
      </c>
    </row>
    <row r="435" spans="1:4" x14ac:dyDescent="0.2">
      <c r="A435" t="s">
        <v>2068</v>
      </c>
      <c r="B435">
        <v>5178</v>
      </c>
      <c r="C435" t="s">
        <v>1792</v>
      </c>
      <c r="D435" t="s">
        <v>1792</v>
      </c>
    </row>
    <row r="436" spans="1:4" x14ac:dyDescent="0.2">
      <c r="A436" t="s">
        <v>2069</v>
      </c>
      <c r="B436">
        <v>2559</v>
      </c>
      <c r="C436" t="s">
        <v>1792</v>
      </c>
      <c r="D436" t="s">
        <v>1792</v>
      </c>
    </row>
    <row r="437" spans="1:4" x14ac:dyDescent="0.2">
      <c r="A437" t="s">
        <v>2070</v>
      </c>
      <c r="B437">
        <v>2572</v>
      </c>
      <c r="C437" t="s">
        <v>1792</v>
      </c>
      <c r="D437" t="s">
        <v>1792</v>
      </c>
    </row>
    <row r="438" spans="1:4" hidden="1" x14ac:dyDescent="0.2">
      <c r="A438" t="s">
        <v>1792</v>
      </c>
      <c r="B438">
        <v>0</v>
      </c>
      <c r="C438" t="s">
        <v>1792</v>
      </c>
      <c r="D438" t="s">
        <v>1792</v>
      </c>
    </row>
    <row r="439" spans="1:4" hidden="1" x14ac:dyDescent="0.2">
      <c r="A439" t="s">
        <v>1792</v>
      </c>
      <c r="B439">
        <v>0</v>
      </c>
      <c r="C439" t="s">
        <v>1792</v>
      </c>
      <c r="D439" t="s">
        <v>1792</v>
      </c>
    </row>
    <row r="440" spans="1:4" hidden="1" x14ac:dyDescent="0.2">
      <c r="A440" t="s">
        <v>1792</v>
      </c>
      <c r="B440">
        <v>0</v>
      </c>
      <c r="C440" t="s">
        <v>1792</v>
      </c>
      <c r="D440" t="s">
        <v>1792</v>
      </c>
    </row>
    <row r="441" spans="1:4" x14ac:dyDescent="0.2">
      <c r="A441" t="s">
        <v>2071</v>
      </c>
      <c r="B441">
        <v>4955</v>
      </c>
      <c r="C441" t="s">
        <v>1792</v>
      </c>
      <c r="D441" t="s">
        <v>1792</v>
      </c>
    </row>
    <row r="442" spans="1:4" x14ac:dyDescent="0.2">
      <c r="A442" t="s">
        <v>2072</v>
      </c>
      <c r="B442">
        <v>4954</v>
      </c>
      <c r="C442" t="s">
        <v>1792</v>
      </c>
      <c r="D442" t="s">
        <v>1792</v>
      </c>
    </row>
    <row r="443" spans="1:4" x14ac:dyDescent="0.2">
      <c r="A443" t="s">
        <v>2073</v>
      </c>
      <c r="B443">
        <v>2370</v>
      </c>
      <c r="C443" t="s">
        <v>1792</v>
      </c>
      <c r="D443" t="s">
        <v>1792</v>
      </c>
    </row>
    <row r="444" spans="1:4" x14ac:dyDescent="0.2">
      <c r="A444" t="s">
        <v>2074</v>
      </c>
      <c r="B444">
        <v>3857</v>
      </c>
      <c r="C444" t="s">
        <v>1792</v>
      </c>
      <c r="D444" t="s">
        <v>1792</v>
      </c>
    </row>
    <row r="445" spans="1:4" x14ac:dyDescent="0.2">
      <c r="A445" t="s">
        <v>2075</v>
      </c>
      <c r="B445">
        <v>2037</v>
      </c>
      <c r="C445" t="s">
        <v>1792</v>
      </c>
      <c r="D445" t="s">
        <v>1792</v>
      </c>
    </row>
    <row r="446" spans="1:4" x14ac:dyDescent="0.2">
      <c r="A446" t="s">
        <v>2076</v>
      </c>
      <c r="B446">
        <v>3779</v>
      </c>
      <c r="C446" t="s">
        <v>1792</v>
      </c>
      <c r="D446" t="s">
        <v>1792</v>
      </c>
    </row>
    <row r="447" spans="1:4" x14ac:dyDescent="0.2">
      <c r="A447" t="s">
        <v>2077</v>
      </c>
      <c r="B447">
        <v>4296</v>
      </c>
      <c r="C447" t="s">
        <v>1792</v>
      </c>
      <c r="D447" t="s">
        <v>1792</v>
      </c>
    </row>
    <row r="448" spans="1:4" x14ac:dyDescent="0.2">
      <c r="A448" t="s">
        <v>2078</v>
      </c>
      <c r="B448">
        <v>4297</v>
      </c>
      <c r="C448" t="s">
        <v>1792</v>
      </c>
      <c r="D448" t="s">
        <v>1792</v>
      </c>
    </row>
    <row r="449" spans="1:4" x14ac:dyDescent="0.2">
      <c r="A449" t="s">
        <v>2079</v>
      </c>
      <c r="B449">
        <v>4298</v>
      </c>
      <c r="C449" t="s">
        <v>1792</v>
      </c>
      <c r="D449" t="s">
        <v>1792</v>
      </c>
    </row>
    <row r="450" spans="1:4" x14ac:dyDescent="0.2">
      <c r="A450" t="s">
        <v>2080</v>
      </c>
      <c r="B450">
        <v>318</v>
      </c>
      <c r="C450" t="s">
        <v>1792</v>
      </c>
      <c r="D450" t="s">
        <v>1792</v>
      </c>
    </row>
    <row r="451" spans="1:4" x14ac:dyDescent="0.2">
      <c r="A451" t="s">
        <v>2081</v>
      </c>
      <c r="B451">
        <v>4118</v>
      </c>
      <c r="C451" t="s">
        <v>1792</v>
      </c>
      <c r="D451" t="s">
        <v>1792</v>
      </c>
    </row>
    <row r="452" spans="1:4" x14ac:dyDescent="0.2">
      <c r="A452" t="s">
        <v>2082</v>
      </c>
      <c r="B452">
        <v>388</v>
      </c>
      <c r="C452" t="s">
        <v>1792</v>
      </c>
      <c r="D452" t="s">
        <v>1792</v>
      </c>
    </row>
    <row r="453" spans="1:4" x14ac:dyDescent="0.2">
      <c r="A453" t="s">
        <v>2083</v>
      </c>
      <c r="B453">
        <v>2032</v>
      </c>
      <c r="C453" t="s">
        <v>1792</v>
      </c>
      <c r="D453" t="s">
        <v>1792</v>
      </c>
    </row>
    <row r="454" spans="1:4" x14ac:dyDescent="0.2">
      <c r="A454" t="s">
        <v>2084</v>
      </c>
      <c r="B454">
        <v>2860</v>
      </c>
      <c r="C454" t="s">
        <v>1792</v>
      </c>
      <c r="D454" t="s">
        <v>1792</v>
      </c>
    </row>
    <row r="455" spans="1:4" x14ac:dyDescent="0.2">
      <c r="A455" t="s">
        <v>2085</v>
      </c>
      <c r="B455">
        <v>2859</v>
      </c>
      <c r="C455" t="s">
        <v>1792</v>
      </c>
      <c r="D455" t="s">
        <v>1792</v>
      </c>
    </row>
    <row r="456" spans="1:4" x14ac:dyDescent="0.2">
      <c r="A456" t="s">
        <v>2086</v>
      </c>
      <c r="B456">
        <v>3859</v>
      </c>
      <c r="C456" t="s">
        <v>1792</v>
      </c>
      <c r="D456" t="s">
        <v>1792</v>
      </c>
    </row>
    <row r="457" spans="1:4" x14ac:dyDescent="0.2">
      <c r="A457" t="s">
        <v>2087</v>
      </c>
      <c r="B457">
        <v>2148</v>
      </c>
      <c r="C457" t="s">
        <v>1792</v>
      </c>
      <c r="D457" t="s">
        <v>1792</v>
      </c>
    </row>
    <row r="458" spans="1:4" x14ac:dyDescent="0.2">
      <c r="A458" t="s">
        <v>2088</v>
      </c>
      <c r="B458">
        <v>4420</v>
      </c>
      <c r="C458" t="s">
        <v>1792</v>
      </c>
      <c r="D458" t="s">
        <v>1792</v>
      </c>
    </row>
    <row r="459" spans="1:4" x14ac:dyDescent="0.2">
      <c r="A459" t="s">
        <v>2089</v>
      </c>
      <c r="B459">
        <v>2054</v>
      </c>
      <c r="C459" t="s">
        <v>1792</v>
      </c>
      <c r="D459" t="s">
        <v>1792</v>
      </c>
    </row>
    <row r="460" spans="1:4" x14ac:dyDescent="0.2">
      <c r="A460" t="s">
        <v>2090</v>
      </c>
      <c r="B460">
        <v>322</v>
      </c>
      <c r="C460" t="s">
        <v>1792</v>
      </c>
      <c r="D460" t="s">
        <v>1792</v>
      </c>
    </row>
    <row r="461" spans="1:4" hidden="1" x14ac:dyDescent="0.2">
      <c r="A461" t="s">
        <v>1792</v>
      </c>
      <c r="B461">
        <v>0</v>
      </c>
      <c r="C461" t="s">
        <v>1792</v>
      </c>
      <c r="D461" t="s">
        <v>1792</v>
      </c>
    </row>
    <row r="462" spans="1:4" hidden="1" x14ac:dyDescent="0.2">
      <c r="A462" t="s">
        <v>1792</v>
      </c>
      <c r="B462">
        <v>0</v>
      </c>
      <c r="C462" t="s">
        <v>1792</v>
      </c>
      <c r="D462" t="s">
        <v>1792</v>
      </c>
    </row>
    <row r="463" spans="1:4" hidden="1" x14ac:dyDescent="0.2">
      <c r="A463" t="s">
        <v>1792</v>
      </c>
      <c r="B463">
        <v>0</v>
      </c>
      <c r="C463" t="s">
        <v>1792</v>
      </c>
      <c r="D463" t="s">
        <v>1792</v>
      </c>
    </row>
    <row r="464" spans="1:4" x14ac:dyDescent="0.2">
      <c r="A464" t="s">
        <v>2091</v>
      </c>
      <c r="B464">
        <v>133</v>
      </c>
      <c r="C464" t="s">
        <v>1792</v>
      </c>
      <c r="D464" t="s">
        <v>1792</v>
      </c>
    </row>
    <row r="465" spans="1:4" x14ac:dyDescent="0.2">
      <c r="A465" t="s">
        <v>2092</v>
      </c>
      <c r="B465">
        <v>1073742676</v>
      </c>
      <c r="C465" t="s">
        <v>1792</v>
      </c>
      <c r="D465" t="s">
        <v>1792</v>
      </c>
    </row>
    <row r="466" spans="1:4" x14ac:dyDescent="0.2">
      <c r="A466" t="s">
        <v>2093</v>
      </c>
      <c r="B466">
        <v>4008</v>
      </c>
      <c r="C466" t="s">
        <v>1792</v>
      </c>
      <c r="D466" t="s">
        <v>1792</v>
      </c>
    </row>
    <row r="467" spans="1:4" x14ac:dyDescent="0.2">
      <c r="A467" t="s">
        <v>2094</v>
      </c>
      <c r="B467">
        <v>3985</v>
      </c>
      <c r="C467" t="s">
        <v>1792</v>
      </c>
      <c r="D467" t="s">
        <v>1792</v>
      </c>
    </row>
    <row r="468" spans="1:4" x14ac:dyDescent="0.2">
      <c r="A468" t="s">
        <v>2095</v>
      </c>
      <c r="B468">
        <v>3984</v>
      </c>
      <c r="C468" t="s">
        <v>1792</v>
      </c>
      <c r="D468" t="s">
        <v>1792</v>
      </c>
    </row>
    <row r="469" spans="1:4" x14ac:dyDescent="0.2">
      <c r="A469" t="s">
        <v>2096</v>
      </c>
      <c r="B469">
        <v>3616</v>
      </c>
      <c r="C469" t="s">
        <v>1792</v>
      </c>
      <c r="D469" t="s">
        <v>1792</v>
      </c>
    </row>
    <row r="470" spans="1:4" x14ac:dyDescent="0.2">
      <c r="A470" t="s">
        <v>2097</v>
      </c>
      <c r="B470">
        <v>2015</v>
      </c>
      <c r="C470" t="s">
        <v>1792</v>
      </c>
      <c r="D470" t="s">
        <v>1792</v>
      </c>
    </row>
    <row r="471" spans="1:4" x14ac:dyDescent="0.2">
      <c r="A471" t="s">
        <v>2098</v>
      </c>
      <c r="B471">
        <v>20</v>
      </c>
      <c r="C471" t="s">
        <v>1792</v>
      </c>
      <c r="D471" t="s">
        <v>1792</v>
      </c>
    </row>
    <row r="472" spans="1:4" x14ac:dyDescent="0.2">
      <c r="A472" t="s">
        <v>2099</v>
      </c>
      <c r="B472">
        <v>2053</v>
      </c>
      <c r="C472" t="s">
        <v>1792</v>
      </c>
      <c r="D472" t="s">
        <v>1792</v>
      </c>
    </row>
    <row r="473" spans="1:4" x14ac:dyDescent="0.2">
      <c r="A473" t="s">
        <v>2100</v>
      </c>
      <c r="B473">
        <v>128</v>
      </c>
      <c r="C473" t="s">
        <v>1792</v>
      </c>
      <c r="D473" t="s">
        <v>1792</v>
      </c>
    </row>
    <row r="474" spans="1:4" x14ac:dyDescent="0.2">
      <c r="A474" t="s">
        <v>2101</v>
      </c>
      <c r="B474">
        <v>2031</v>
      </c>
      <c r="C474" t="s">
        <v>1792</v>
      </c>
      <c r="D474" t="s">
        <v>1792</v>
      </c>
    </row>
    <row r="475" spans="1:4" x14ac:dyDescent="0.2">
      <c r="A475" t="s">
        <v>2102</v>
      </c>
      <c r="B475">
        <v>2151</v>
      </c>
      <c r="C475" t="s">
        <v>1792</v>
      </c>
      <c r="D475" t="s">
        <v>1792</v>
      </c>
    </row>
    <row r="476" spans="1:4" x14ac:dyDescent="0.2">
      <c r="A476" t="s">
        <v>2103</v>
      </c>
      <c r="B476">
        <v>2160</v>
      </c>
      <c r="C476" t="s">
        <v>1792</v>
      </c>
      <c r="D476" t="s">
        <v>1792</v>
      </c>
    </row>
    <row r="477" spans="1:4" x14ac:dyDescent="0.2">
      <c r="A477" t="s">
        <v>2104</v>
      </c>
      <c r="B477">
        <v>2056</v>
      </c>
      <c r="C477" t="s">
        <v>1792</v>
      </c>
      <c r="D477" t="s">
        <v>1792</v>
      </c>
    </row>
    <row r="478" spans="1:4" x14ac:dyDescent="0.2">
      <c r="A478" t="s">
        <v>2105</v>
      </c>
      <c r="B478">
        <v>4658</v>
      </c>
      <c r="C478" t="s">
        <v>1792</v>
      </c>
      <c r="D478" t="s">
        <v>1792</v>
      </c>
    </row>
    <row r="479" spans="1:4" hidden="1" x14ac:dyDescent="0.2">
      <c r="A479" t="s">
        <v>1792</v>
      </c>
      <c r="B479">
        <v>0</v>
      </c>
      <c r="C479" t="s">
        <v>1792</v>
      </c>
      <c r="D479" t="s">
        <v>1792</v>
      </c>
    </row>
    <row r="480" spans="1:4" hidden="1" x14ac:dyDescent="0.2">
      <c r="A480" t="s">
        <v>1792</v>
      </c>
      <c r="B480">
        <v>0</v>
      </c>
      <c r="C480" t="s">
        <v>1792</v>
      </c>
      <c r="D480" t="s">
        <v>1792</v>
      </c>
    </row>
    <row r="481" spans="1:4" hidden="1" x14ac:dyDescent="0.2">
      <c r="A481" t="s">
        <v>1792</v>
      </c>
      <c r="B481">
        <v>0</v>
      </c>
      <c r="C481" t="s">
        <v>1792</v>
      </c>
      <c r="D481" t="s">
        <v>1792</v>
      </c>
    </row>
    <row r="482" spans="1:4" x14ac:dyDescent="0.2">
      <c r="A482" t="s">
        <v>2106</v>
      </c>
      <c r="B482">
        <v>1</v>
      </c>
      <c r="C482" t="s">
        <v>1792</v>
      </c>
      <c r="D482" t="s">
        <v>1792</v>
      </c>
    </row>
    <row r="483" spans="1:4" x14ac:dyDescent="0.2">
      <c r="A483" t="s">
        <v>2107</v>
      </c>
      <c r="B483">
        <v>3264</v>
      </c>
      <c r="C483" t="s">
        <v>1792</v>
      </c>
      <c r="D483" t="s">
        <v>1792</v>
      </c>
    </row>
    <row r="484" spans="1:4" hidden="1" x14ac:dyDescent="0.2">
      <c r="A484" t="s">
        <v>1792</v>
      </c>
      <c r="B484">
        <v>3354</v>
      </c>
      <c r="C484" t="s">
        <v>1792</v>
      </c>
      <c r="D484" t="s">
        <v>1792</v>
      </c>
    </row>
    <row r="485" spans="1:4" hidden="1" x14ac:dyDescent="0.2">
      <c r="A485" t="s">
        <v>1792</v>
      </c>
      <c r="B485">
        <v>3355</v>
      </c>
      <c r="C485" t="s">
        <v>1792</v>
      </c>
      <c r="D485" t="s">
        <v>1792</v>
      </c>
    </row>
    <row r="486" spans="1:4" hidden="1" x14ac:dyDescent="0.2">
      <c r="A486" t="s">
        <v>1792</v>
      </c>
      <c r="B486">
        <v>3351</v>
      </c>
      <c r="C486" t="s">
        <v>1792</v>
      </c>
      <c r="D486" t="s">
        <v>1792</v>
      </c>
    </row>
    <row r="487" spans="1:4" hidden="1" x14ac:dyDescent="0.2">
      <c r="A487" t="s">
        <v>1792</v>
      </c>
      <c r="B487">
        <v>3352</v>
      </c>
      <c r="C487" t="s">
        <v>1792</v>
      </c>
      <c r="D487" t="s">
        <v>1792</v>
      </c>
    </row>
    <row r="488" spans="1:4" x14ac:dyDescent="0.2">
      <c r="A488" t="s">
        <v>2108</v>
      </c>
      <c r="B488">
        <v>331</v>
      </c>
      <c r="C488" t="s">
        <v>1792</v>
      </c>
      <c r="D488" t="s">
        <v>1792</v>
      </c>
    </row>
    <row r="489" spans="1:4" x14ac:dyDescent="0.2">
      <c r="A489" t="s">
        <v>2109</v>
      </c>
      <c r="B489">
        <v>2026</v>
      </c>
      <c r="C489" t="s">
        <v>1792</v>
      </c>
      <c r="D489" t="s">
        <v>1792</v>
      </c>
    </row>
    <row r="490" spans="1:4" x14ac:dyDescent="0.2">
      <c r="A490" t="s">
        <v>2110</v>
      </c>
      <c r="B490">
        <v>145</v>
      </c>
      <c r="C490" t="s">
        <v>1792</v>
      </c>
      <c r="D490" t="s">
        <v>1792</v>
      </c>
    </row>
    <row r="491" spans="1:4" x14ac:dyDescent="0.2">
      <c r="A491" t="s">
        <v>2111</v>
      </c>
      <c r="B491">
        <v>2055</v>
      </c>
      <c r="C491" t="s">
        <v>1792</v>
      </c>
      <c r="D491" t="s">
        <v>1792</v>
      </c>
    </row>
    <row r="492" spans="1:4" x14ac:dyDescent="0.2">
      <c r="A492" t="s">
        <v>2112</v>
      </c>
      <c r="B492">
        <v>146</v>
      </c>
      <c r="C492" t="s">
        <v>1792</v>
      </c>
      <c r="D492" t="s">
        <v>1792</v>
      </c>
    </row>
    <row r="493" spans="1:4" x14ac:dyDescent="0.2">
      <c r="A493" t="s">
        <v>2113</v>
      </c>
      <c r="B493">
        <v>2389</v>
      </c>
      <c r="C493" t="s">
        <v>1792</v>
      </c>
      <c r="D493" t="s">
        <v>1792</v>
      </c>
    </row>
    <row r="494" spans="1:4" x14ac:dyDescent="0.2">
      <c r="A494" t="s">
        <v>2114</v>
      </c>
      <c r="B494">
        <v>147</v>
      </c>
      <c r="C494" t="s">
        <v>1792</v>
      </c>
      <c r="D494" t="s">
        <v>1792</v>
      </c>
    </row>
    <row r="495" spans="1:4" x14ac:dyDescent="0.2">
      <c r="A495" t="s">
        <v>2115</v>
      </c>
      <c r="B495">
        <v>2150</v>
      </c>
      <c r="C495" t="s">
        <v>1792</v>
      </c>
      <c r="D495" t="s">
        <v>1792</v>
      </c>
    </row>
    <row r="496" spans="1:4" x14ac:dyDescent="0.2">
      <c r="A496" t="s">
        <v>2116</v>
      </c>
      <c r="B496">
        <v>2568</v>
      </c>
      <c r="C496" t="s">
        <v>1792</v>
      </c>
      <c r="D496" t="s">
        <v>1792</v>
      </c>
    </row>
    <row r="497" spans="1:4" x14ac:dyDescent="0.2">
      <c r="A497" t="s">
        <v>2117</v>
      </c>
      <c r="B497">
        <v>2567</v>
      </c>
      <c r="C497" t="s">
        <v>1792</v>
      </c>
      <c r="D497" t="s">
        <v>1792</v>
      </c>
    </row>
    <row r="498" spans="1:4" x14ac:dyDescent="0.2">
      <c r="A498" t="s">
        <v>2118</v>
      </c>
      <c r="B498">
        <v>4293</v>
      </c>
      <c r="C498" t="s">
        <v>1792</v>
      </c>
      <c r="D498" t="s">
        <v>1792</v>
      </c>
    </row>
    <row r="499" spans="1:4" x14ac:dyDescent="0.2">
      <c r="A499" t="s">
        <v>2119</v>
      </c>
      <c r="B499">
        <v>340</v>
      </c>
      <c r="C499" t="s">
        <v>1792</v>
      </c>
      <c r="D499" t="s">
        <v>1792</v>
      </c>
    </row>
    <row r="500" spans="1:4" x14ac:dyDescent="0.2">
      <c r="A500" t="s">
        <v>2120</v>
      </c>
      <c r="B500">
        <v>139</v>
      </c>
      <c r="C500" t="s">
        <v>1792</v>
      </c>
      <c r="D500" t="s">
        <v>1792</v>
      </c>
    </row>
    <row r="501" spans="1:4" x14ac:dyDescent="0.2">
      <c r="A501" t="s">
        <v>2121</v>
      </c>
      <c r="B501">
        <v>3923</v>
      </c>
      <c r="C501" t="s">
        <v>1792</v>
      </c>
      <c r="D501" t="s">
        <v>1792</v>
      </c>
    </row>
    <row r="502" spans="1:4" x14ac:dyDescent="0.2">
      <c r="A502" t="s">
        <v>2122</v>
      </c>
      <c r="B502">
        <v>3924</v>
      </c>
      <c r="C502" t="s">
        <v>1792</v>
      </c>
      <c r="D502" t="s">
        <v>1792</v>
      </c>
    </row>
    <row r="503" spans="1:4" x14ac:dyDescent="0.2">
      <c r="A503" t="s">
        <v>2185</v>
      </c>
      <c r="B503">
        <v>4345</v>
      </c>
      <c r="C503" t="s">
        <v>1792</v>
      </c>
      <c r="D503" t="s">
        <v>1792</v>
      </c>
    </row>
    <row r="504" spans="1:4" x14ac:dyDescent="0.2">
      <c r="A504" t="s">
        <v>2186</v>
      </c>
      <c r="B504">
        <v>4346</v>
      </c>
      <c r="C504" t="s">
        <v>1792</v>
      </c>
      <c r="D504" t="s">
        <v>1792</v>
      </c>
    </row>
    <row r="505" spans="1:4" x14ac:dyDescent="0.2">
      <c r="A505" t="s">
        <v>2187</v>
      </c>
      <c r="B505">
        <v>4347</v>
      </c>
      <c r="C505" t="s">
        <v>1792</v>
      </c>
      <c r="D505" t="s">
        <v>1792</v>
      </c>
    </row>
    <row r="506" spans="1:4" x14ac:dyDescent="0.2">
      <c r="A506" t="s">
        <v>2188</v>
      </c>
      <c r="B506">
        <v>4348</v>
      </c>
      <c r="C506" t="s">
        <v>1792</v>
      </c>
      <c r="D506" t="s">
        <v>1792</v>
      </c>
    </row>
    <row r="507" spans="1:4" x14ac:dyDescent="0.2">
      <c r="A507" t="s">
        <v>2189</v>
      </c>
      <c r="B507">
        <v>4154</v>
      </c>
      <c r="C507" t="s">
        <v>1792</v>
      </c>
      <c r="D507" t="s">
        <v>1792</v>
      </c>
    </row>
    <row r="508" spans="1:4" x14ac:dyDescent="0.2">
      <c r="A508" t="s">
        <v>2190</v>
      </c>
      <c r="B508">
        <v>4155</v>
      </c>
      <c r="C508" t="s">
        <v>1792</v>
      </c>
      <c r="D508" t="s">
        <v>1792</v>
      </c>
    </row>
    <row r="509" spans="1:4" hidden="1" x14ac:dyDescent="0.2">
      <c r="A509" t="s">
        <v>1792</v>
      </c>
      <c r="B509">
        <v>0</v>
      </c>
      <c r="C509" t="s">
        <v>1792</v>
      </c>
      <c r="D509" t="s">
        <v>1792</v>
      </c>
    </row>
    <row r="510" spans="1:4" hidden="1" x14ac:dyDescent="0.2">
      <c r="A510" t="s">
        <v>1792</v>
      </c>
      <c r="B510">
        <v>0</v>
      </c>
      <c r="C510" t="s">
        <v>1792</v>
      </c>
      <c r="D510" t="s">
        <v>1792</v>
      </c>
    </row>
    <row r="511" spans="1:4" hidden="1" x14ac:dyDescent="0.2">
      <c r="B511" t="s">
        <v>1792</v>
      </c>
      <c r="C511" t="s">
        <v>1792</v>
      </c>
      <c r="D511" t="s">
        <v>1792</v>
      </c>
    </row>
    <row r="512" spans="1:4" x14ac:dyDescent="0.2">
      <c r="A512" t="s">
        <v>2191</v>
      </c>
      <c r="B512">
        <v>4233</v>
      </c>
      <c r="C512" t="s">
        <v>1792</v>
      </c>
      <c r="D512" t="s">
        <v>1792</v>
      </c>
    </row>
    <row r="513" spans="1:4" x14ac:dyDescent="0.2">
      <c r="A513" t="s">
        <v>2192</v>
      </c>
      <c r="B513">
        <v>4234</v>
      </c>
      <c r="C513" t="s">
        <v>1792</v>
      </c>
      <c r="D513" t="s">
        <v>1792</v>
      </c>
    </row>
    <row r="514" spans="1:4" x14ac:dyDescent="0.2">
      <c r="A514" t="s">
        <v>2193</v>
      </c>
      <c r="B514">
        <v>4313</v>
      </c>
      <c r="C514" t="s">
        <v>1792</v>
      </c>
      <c r="D514" t="s">
        <v>1792</v>
      </c>
    </row>
    <row r="515" spans="1:4" x14ac:dyDescent="0.2">
      <c r="A515" t="s">
        <v>2194</v>
      </c>
      <c r="B515">
        <v>4314</v>
      </c>
      <c r="C515" t="s">
        <v>1792</v>
      </c>
      <c r="D515" t="s">
        <v>1792</v>
      </c>
    </row>
    <row r="516" spans="1:4" x14ac:dyDescent="0.2">
      <c r="A516" t="s">
        <v>2195</v>
      </c>
      <c r="B516">
        <v>4224</v>
      </c>
      <c r="C516" t="s">
        <v>1792</v>
      </c>
      <c r="D516" t="s">
        <v>1792</v>
      </c>
    </row>
    <row r="517" spans="1:4" x14ac:dyDescent="0.2">
      <c r="A517" t="s">
        <v>2196</v>
      </c>
      <c r="B517">
        <v>4140</v>
      </c>
      <c r="C517" t="s">
        <v>1792</v>
      </c>
      <c r="D517" t="s">
        <v>1792</v>
      </c>
    </row>
    <row r="518" spans="1:4" x14ac:dyDescent="0.2">
      <c r="A518" t="s">
        <v>2197</v>
      </c>
      <c r="B518">
        <v>4315</v>
      </c>
      <c r="C518" t="s">
        <v>1792</v>
      </c>
      <c r="D518" t="s">
        <v>1792</v>
      </c>
    </row>
    <row r="519" spans="1:4" x14ac:dyDescent="0.2">
      <c r="A519" t="s">
        <v>2198</v>
      </c>
      <c r="B519">
        <v>4126</v>
      </c>
      <c r="C519" t="s">
        <v>1792</v>
      </c>
      <c r="D519" t="s">
        <v>1792</v>
      </c>
    </row>
    <row r="520" spans="1:4" x14ac:dyDescent="0.2">
      <c r="A520" t="s">
        <v>2199</v>
      </c>
      <c r="B520">
        <v>4127</v>
      </c>
      <c r="C520" t="s">
        <v>1792</v>
      </c>
      <c r="D520" t="s">
        <v>1792</v>
      </c>
    </row>
    <row r="521" spans="1:4" x14ac:dyDescent="0.2">
      <c r="A521" t="s">
        <v>2200</v>
      </c>
      <c r="B521">
        <v>4311</v>
      </c>
      <c r="C521" t="s">
        <v>1792</v>
      </c>
      <c r="D521" t="s">
        <v>1792</v>
      </c>
    </row>
    <row r="522" spans="1:4" x14ac:dyDescent="0.2">
      <c r="A522" t="s">
        <v>2201</v>
      </c>
      <c r="B522">
        <v>4316</v>
      </c>
      <c r="C522" t="s">
        <v>1792</v>
      </c>
      <c r="D522" t="s">
        <v>1792</v>
      </c>
    </row>
    <row r="523" spans="1:4" x14ac:dyDescent="0.2">
      <c r="A523" t="s">
        <v>2202</v>
      </c>
      <c r="B523">
        <v>4150</v>
      </c>
      <c r="C523" t="s">
        <v>1792</v>
      </c>
      <c r="D523" t="s">
        <v>1792</v>
      </c>
    </row>
    <row r="524" spans="1:4" x14ac:dyDescent="0.2">
      <c r="A524" t="s">
        <v>2203</v>
      </c>
      <c r="B524">
        <v>4103</v>
      </c>
      <c r="C524" t="s">
        <v>1792</v>
      </c>
      <c r="D524" t="s">
        <v>1792</v>
      </c>
    </row>
    <row r="525" spans="1:4" x14ac:dyDescent="0.2">
      <c r="A525" t="s">
        <v>2204</v>
      </c>
      <c r="B525">
        <v>5014</v>
      </c>
      <c r="C525" t="s">
        <v>1792</v>
      </c>
      <c r="D525" t="s">
        <v>1792</v>
      </c>
    </row>
    <row r="526" spans="1:4" x14ac:dyDescent="0.2">
      <c r="A526" t="s">
        <v>2205</v>
      </c>
      <c r="B526">
        <v>4310</v>
      </c>
      <c r="C526" t="s">
        <v>1792</v>
      </c>
      <c r="D526" t="s">
        <v>1792</v>
      </c>
    </row>
    <row r="527" spans="1:4" x14ac:dyDescent="0.2">
      <c r="A527" t="s">
        <v>2206</v>
      </c>
      <c r="B527">
        <v>4121</v>
      </c>
      <c r="C527" t="s">
        <v>1792</v>
      </c>
      <c r="D527" t="s">
        <v>1792</v>
      </c>
    </row>
    <row r="528" spans="1:4" x14ac:dyDescent="0.2">
      <c r="A528" t="s">
        <v>2207</v>
      </c>
      <c r="B528">
        <v>4129</v>
      </c>
      <c r="C528" t="s">
        <v>1792</v>
      </c>
      <c r="D528" t="s">
        <v>1792</v>
      </c>
    </row>
    <row r="529" spans="1:4" x14ac:dyDescent="0.2">
      <c r="A529" t="s">
        <v>2208</v>
      </c>
      <c r="B529">
        <v>4152</v>
      </c>
      <c r="C529" t="s">
        <v>1792</v>
      </c>
      <c r="D529" t="s">
        <v>1792</v>
      </c>
    </row>
    <row r="530" spans="1:4" x14ac:dyDescent="0.2">
      <c r="A530" t="s">
        <v>2209</v>
      </c>
      <c r="B530">
        <v>4946</v>
      </c>
      <c r="C530" t="s">
        <v>1792</v>
      </c>
      <c r="D530" t="s">
        <v>1792</v>
      </c>
    </row>
    <row r="531" spans="1:4" x14ac:dyDescent="0.2">
      <c r="A531" t="s">
        <v>2210</v>
      </c>
      <c r="B531">
        <v>4302</v>
      </c>
      <c r="C531" t="s">
        <v>1792</v>
      </c>
      <c r="D531" t="s">
        <v>1792</v>
      </c>
    </row>
    <row r="532" spans="1:4" x14ac:dyDescent="0.2">
      <c r="A532" t="s">
        <v>2211</v>
      </c>
      <c r="B532">
        <v>4319</v>
      </c>
      <c r="C532" t="s">
        <v>1792</v>
      </c>
      <c r="D532" t="s">
        <v>1792</v>
      </c>
    </row>
    <row r="533" spans="1:4" x14ac:dyDescent="0.2">
      <c r="A533" t="s">
        <v>2212</v>
      </c>
      <c r="B533">
        <v>4187</v>
      </c>
      <c r="C533" t="s">
        <v>1792</v>
      </c>
      <c r="D533" t="s">
        <v>1792</v>
      </c>
    </row>
    <row r="534" spans="1:4" x14ac:dyDescent="0.2">
      <c r="A534" t="s">
        <v>2213</v>
      </c>
      <c r="B534">
        <v>4188</v>
      </c>
      <c r="C534" t="s">
        <v>1792</v>
      </c>
      <c r="D534" t="s">
        <v>1792</v>
      </c>
    </row>
    <row r="535" spans="1:4" hidden="1" x14ac:dyDescent="0.2">
      <c r="A535" t="s">
        <v>1792</v>
      </c>
      <c r="B535">
        <v>0</v>
      </c>
      <c r="C535" t="s">
        <v>1792</v>
      </c>
      <c r="D535" t="s">
        <v>1792</v>
      </c>
    </row>
    <row r="536" spans="1:4" hidden="1" x14ac:dyDescent="0.2">
      <c r="A536" t="s">
        <v>1792</v>
      </c>
      <c r="B536">
        <v>0</v>
      </c>
      <c r="C536" t="s">
        <v>1792</v>
      </c>
      <c r="D536" t="s">
        <v>1792</v>
      </c>
    </row>
    <row r="537" spans="1:4" hidden="1" x14ac:dyDescent="0.2">
      <c r="B537" t="s">
        <v>1792</v>
      </c>
      <c r="C537" t="s">
        <v>1792</v>
      </c>
      <c r="D537" t="s">
        <v>1792</v>
      </c>
    </row>
    <row r="538" spans="1:4" x14ac:dyDescent="0.2">
      <c r="A538" t="s">
        <v>2214</v>
      </c>
      <c r="B538">
        <v>4137</v>
      </c>
      <c r="C538" t="s">
        <v>1792</v>
      </c>
      <c r="D538" t="s">
        <v>1792</v>
      </c>
    </row>
    <row r="539" spans="1:4" x14ac:dyDescent="0.2">
      <c r="A539" t="s">
        <v>2215</v>
      </c>
      <c r="B539">
        <v>4168</v>
      </c>
      <c r="C539" t="s">
        <v>1792</v>
      </c>
      <c r="D539" t="s">
        <v>1792</v>
      </c>
    </row>
    <row r="540" spans="1:4" x14ac:dyDescent="0.2">
      <c r="A540" t="s">
        <v>2216</v>
      </c>
      <c r="B540">
        <v>4138</v>
      </c>
      <c r="C540" t="s">
        <v>1792</v>
      </c>
      <c r="D540" t="s">
        <v>1792</v>
      </c>
    </row>
    <row r="541" spans="1:4" x14ac:dyDescent="0.2">
      <c r="A541" t="s">
        <v>2217</v>
      </c>
      <c r="B541">
        <v>4104</v>
      </c>
      <c r="C541" t="s">
        <v>1792</v>
      </c>
      <c r="D541" t="s">
        <v>1792</v>
      </c>
    </row>
    <row r="542" spans="1:4" x14ac:dyDescent="0.2">
      <c r="A542" t="s">
        <v>2218</v>
      </c>
      <c r="B542">
        <v>4100</v>
      </c>
      <c r="C542" t="s">
        <v>1792</v>
      </c>
      <c r="D542" t="s">
        <v>1792</v>
      </c>
    </row>
    <row r="543" spans="1:4" x14ac:dyDescent="0.2">
      <c r="A543" t="s">
        <v>2219</v>
      </c>
      <c r="B543">
        <v>5092</v>
      </c>
      <c r="C543" t="s">
        <v>1792</v>
      </c>
      <c r="D543" t="s">
        <v>1792</v>
      </c>
    </row>
    <row r="544" spans="1:4" x14ac:dyDescent="0.2">
      <c r="A544" t="s">
        <v>2220</v>
      </c>
      <c r="B544">
        <v>4216</v>
      </c>
      <c r="C544" t="s">
        <v>1792</v>
      </c>
      <c r="D544" t="s">
        <v>1792</v>
      </c>
    </row>
    <row r="545" spans="1:4" x14ac:dyDescent="0.2">
      <c r="A545" t="s">
        <v>2221</v>
      </c>
      <c r="B545">
        <v>4217</v>
      </c>
      <c r="C545" t="s">
        <v>1792</v>
      </c>
      <c r="D545" t="s">
        <v>1792</v>
      </c>
    </row>
    <row r="546" spans="1:4" x14ac:dyDescent="0.2">
      <c r="A546" t="s">
        <v>2222</v>
      </c>
      <c r="B546">
        <v>4303</v>
      </c>
      <c r="C546" t="s">
        <v>1792</v>
      </c>
      <c r="D546" t="s">
        <v>1792</v>
      </c>
    </row>
    <row r="547" spans="1:4" x14ac:dyDescent="0.2">
      <c r="A547" t="s">
        <v>2223</v>
      </c>
      <c r="B547">
        <v>4183</v>
      </c>
      <c r="C547" t="s">
        <v>1792</v>
      </c>
      <c r="D547" t="s">
        <v>1792</v>
      </c>
    </row>
    <row r="548" spans="1:4" x14ac:dyDescent="0.2">
      <c r="A548" t="s">
        <v>2224</v>
      </c>
      <c r="B548">
        <v>4304</v>
      </c>
      <c r="C548" t="s">
        <v>1792</v>
      </c>
      <c r="D548" t="s">
        <v>1792</v>
      </c>
    </row>
    <row r="549" spans="1:4" x14ac:dyDescent="0.2">
      <c r="A549" t="s">
        <v>2225</v>
      </c>
      <c r="B549">
        <v>6140</v>
      </c>
      <c r="C549" t="s">
        <v>1792</v>
      </c>
      <c r="D549" t="s">
        <v>1792</v>
      </c>
    </row>
    <row r="550" spans="1:4" x14ac:dyDescent="0.2">
      <c r="A550" t="s">
        <v>2226</v>
      </c>
      <c r="B550">
        <v>6141</v>
      </c>
      <c r="C550" t="s">
        <v>1792</v>
      </c>
      <c r="D550" t="s">
        <v>1792</v>
      </c>
    </row>
    <row r="551" spans="1:4" x14ac:dyDescent="0.2">
      <c r="A551" t="s">
        <v>2227</v>
      </c>
      <c r="B551">
        <v>4218</v>
      </c>
      <c r="C551" t="s">
        <v>1792</v>
      </c>
      <c r="D551" t="s">
        <v>1792</v>
      </c>
    </row>
    <row r="552" spans="1:4" x14ac:dyDescent="0.2">
      <c r="A552" t="s">
        <v>2228</v>
      </c>
      <c r="B552">
        <v>4143</v>
      </c>
      <c r="C552" t="s">
        <v>1792</v>
      </c>
      <c r="D552" t="s">
        <v>1792</v>
      </c>
    </row>
    <row r="553" spans="1:4" x14ac:dyDescent="0.2">
      <c r="A553" t="s">
        <v>2229</v>
      </c>
      <c r="B553">
        <v>4158</v>
      </c>
      <c r="C553" t="s">
        <v>1792</v>
      </c>
      <c r="D553" t="s">
        <v>1792</v>
      </c>
    </row>
    <row r="554" spans="1:4" x14ac:dyDescent="0.2">
      <c r="A554" t="s">
        <v>2230</v>
      </c>
      <c r="B554">
        <v>4326</v>
      </c>
      <c r="C554" t="s">
        <v>1792</v>
      </c>
      <c r="D554" t="s">
        <v>1792</v>
      </c>
    </row>
    <row r="555" spans="1:4" hidden="1" x14ac:dyDescent="0.2">
      <c r="A555" t="s">
        <v>1792</v>
      </c>
      <c r="B555">
        <v>0</v>
      </c>
      <c r="C555" t="s">
        <v>1792</v>
      </c>
      <c r="D555" t="s">
        <v>1792</v>
      </c>
    </row>
    <row r="556" spans="1:4" hidden="1" x14ac:dyDescent="0.2">
      <c r="A556" t="s">
        <v>1792</v>
      </c>
      <c r="B556">
        <v>0</v>
      </c>
      <c r="C556" t="s">
        <v>1792</v>
      </c>
      <c r="D556" t="s">
        <v>1792</v>
      </c>
    </row>
    <row r="557" spans="1:4" hidden="1" x14ac:dyDescent="0.2">
      <c r="B557" t="s">
        <v>1792</v>
      </c>
      <c r="C557" t="s">
        <v>1792</v>
      </c>
      <c r="D557" t="s">
        <v>1792</v>
      </c>
    </row>
    <row r="558" spans="1:4" x14ac:dyDescent="0.2">
      <c r="A558" t="s">
        <v>2231</v>
      </c>
      <c r="B558">
        <v>4132</v>
      </c>
      <c r="C558" t="s">
        <v>1792</v>
      </c>
      <c r="D558" t="s">
        <v>1792</v>
      </c>
    </row>
    <row r="559" spans="1:4" x14ac:dyDescent="0.2">
      <c r="A559" t="s">
        <v>2232</v>
      </c>
      <c r="B559">
        <v>4308</v>
      </c>
      <c r="C559" t="s">
        <v>1792</v>
      </c>
      <c r="D559" t="s">
        <v>1792</v>
      </c>
    </row>
    <row r="560" spans="1:4" x14ac:dyDescent="0.2">
      <c r="A560" t="s">
        <v>2233</v>
      </c>
      <c r="B560">
        <v>4156</v>
      </c>
      <c r="C560" t="s">
        <v>1792</v>
      </c>
      <c r="D560" t="s">
        <v>1792</v>
      </c>
    </row>
    <row r="561" spans="1:4" x14ac:dyDescent="0.2">
      <c r="A561" t="s">
        <v>2234</v>
      </c>
      <c r="B561">
        <v>4232</v>
      </c>
      <c r="C561" t="s">
        <v>1792</v>
      </c>
      <c r="D561" t="s">
        <v>1792</v>
      </c>
    </row>
    <row r="562" spans="1:4" x14ac:dyDescent="0.2">
      <c r="A562" t="s">
        <v>2235</v>
      </c>
      <c r="B562">
        <v>4225</v>
      </c>
      <c r="C562" t="s">
        <v>1792</v>
      </c>
      <c r="D562" t="s">
        <v>1792</v>
      </c>
    </row>
    <row r="563" spans="1:4" x14ac:dyDescent="0.2">
      <c r="A563" t="s">
        <v>2236</v>
      </c>
      <c r="B563">
        <v>4213</v>
      </c>
      <c r="C563" t="s">
        <v>1792</v>
      </c>
      <c r="D563" t="s">
        <v>1792</v>
      </c>
    </row>
    <row r="564" spans="1:4" x14ac:dyDescent="0.2">
      <c r="A564" t="s">
        <v>2237</v>
      </c>
      <c r="B564">
        <v>6148</v>
      </c>
      <c r="C564" t="s">
        <v>1792</v>
      </c>
      <c r="D564" t="s">
        <v>1792</v>
      </c>
    </row>
    <row r="565" spans="1:4" x14ac:dyDescent="0.2">
      <c r="A565" t="s">
        <v>2238</v>
      </c>
      <c r="B565">
        <v>4229</v>
      </c>
      <c r="C565" t="s">
        <v>1792</v>
      </c>
      <c r="D565" t="s">
        <v>1792</v>
      </c>
    </row>
    <row r="566" spans="1:4" x14ac:dyDescent="0.2">
      <c r="A566" t="s">
        <v>2239</v>
      </c>
      <c r="B566">
        <v>4177</v>
      </c>
      <c r="C566" t="s">
        <v>1792</v>
      </c>
      <c r="D566" t="s">
        <v>1792</v>
      </c>
    </row>
    <row r="567" spans="1:4" x14ac:dyDescent="0.2">
      <c r="A567" t="s">
        <v>2240</v>
      </c>
      <c r="B567">
        <v>4327</v>
      </c>
      <c r="C567" t="s">
        <v>1792</v>
      </c>
      <c r="D567" t="s">
        <v>1792</v>
      </c>
    </row>
    <row r="568" spans="1:4" x14ac:dyDescent="0.2">
      <c r="A568" t="s">
        <v>2241</v>
      </c>
      <c r="B568">
        <v>4335</v>
      </c>
      <c r="C568" t="s">
        <v>1792</v>
      </c>
      <c r="D568" t="s">
        <v>1792</v>
      </c>
    </row>
    <row r="569" spans="1:4" x14ac:dyDescent="0.2">
      <c r="A569" t="s">
        <v>2242</v>
      </c>
      <c r="B569">
        <v>4336</v>
      </c>
      <c r="C569" t="s">
        <v>1792</v>
      </c>
      <c r="D569" t="s">
        <v>1792</v>
      </c>
    </row>
    <row r="570" spans="1:4" x14ac:dyDescent="0.2">
      <c r="A570" t="s">
        <v>2243</v>
      </c>
      <c r="B570">
        <v>4162</v>
      </c>
      <c r="C570" t="s">
        <v>1792</v>
      </c>
      <c r="D570" t="s">
        <v>1792</v>
      </c>
    </row>
    <row r="571" spans="1:4" x14ac:dyDescent="0.2">
      <c r="A571" t="s">
        <v>2244</v>
      </c>
      <c r="B571">
        <v>4176</v>
      </c>
      <c r="C571" t="s">
        <v>1792</v>
      </c>
      <c r="D571" t="s">
        <v>1792</v>
      </c>
    </row>
    <row r="572" spans="1:4" x14ac:dyDescent="0.2">
      <c r="A572" t="s">
        <v>2245</v>
      </c>
      <c r="B572">
        <v>4338</v>
      </c>
      <c r="C572" t="s">
        <v>1792</v>
      </c>
      <c r="D572" t="s">
        <v>1792</v>
      </c>
    </row>
    <row r="573" spans="1:4" x14ac:dyDescent="0.2">
      <c r="A573" t="s">
        <v>2246</v>
      </c>
      <c r="B573">
        <v>4089</v>
      </c>
      <c r="C573" t="s">
        <v>1792</v>
      </c>
      <c r="D573" t="s">
        <v>1792</v>
      </c>
    </row>
    <row r="574" spans="1:4" x14ac:dyDescent="0.2">
      <c r="A574" t="s">
        <v>2247</v>
      </c>
      <c r="B574">
        <v>5107</v>
      </c>
      <c r="C574" t="s">
        <v>1792</v>
      </c>
      <c r="D574" t="s">
        <v>1792</v>
      </c>
    </row>
    <row r="575" spans="1:4" x14ac:dyDescent="0.2">
      <c r="A575" t="s">
        <v>2248</v>
      </c>
      <c r="B575">
        <v>5108</v>
      </c>
      <c r="C575" t="s">
        <v>1792</v>
      </c>
      <c r="D575" t="s">
        <v>1792</v>
      </c>
    </row>
    <row r="576" spans="1:4" x14ac:dyDescent="0.2">
      <c r="A576" t="s">
        <v>2249</v>
      </c>
      <c r="B576">
        <v>4207</v>
      </c>
      <c r="C576" t="s">
        <v>1792</v>
      </c>
      <c r="D576" t="s">
        <v>1792</v>
      </c>
    </row>
    <row r="577" spans="1:4" x14ac:dyDescent="0.2">
      <c r="A577" t="s">
        <v>2250</v>
      </c>
      <c r="B577">
        <v>4220</v>
      </c>
      <c r="C577" t="s">
        <v>1792</v>
      </c>
      <c r="D577" t="s">
        <v>1792</v>
      </c>
    </row>
    <row r="578" spans="1:4" hidden="1" x14ac:dyDescent="0.2">
      <c r="A578" t="s">
        <v>1792</v>
      </c>
      <c r="B578">
        <v>0</v>
      </c>
      <c r="C578" t="s">
        <v>1792</v>
      </c>
      <c r="D578" t="s">
        <v>1792</v>
      </c>
    </row>
    <row r="579" spans="1:4" hidden="1" x14ac:dyDescent="0.2">
      <c r="A579" t="s">
        <v>1792</v>
      </c>
      <c r="B579">
        <v>0</v>
      </c>
      <c r="C579" t="s">
        <v>1792</v>
      </c>
      <c r="D579" t="s">
        <v>1792</v>
      </c>
    </row>
    <row r="580" spans="1:4" hidden="1" x14ac:dyDescent="0.2">
      <c r="B580" t="s">
        <v>1792</v>
      </c>
      <c r="C580" t="s">
        <v>1792</v>
      </c>
      <c r="D580" t="s">
        <v>1792</v>
      </c>
    </row>
    <row r="581" spans="1:4" x14ac:dyDescent="0.2">
      <c r="A581" t="s">
        <v>2251</v>
      </c>
      <c r="B581">
        <v>4948</v>
      </c>
      <c r="C581" t="s">
        <v>1792</v>
      </c>
      <c r="D581" t="s">
        <v>1792</v>
      </c>
    </row>
    <row r="582" spans="1:4" x14ac:dyDescent="0.2">
      <c r="A582" t="s">
        <v>2252</v>
      </c>
      <c r="B582">
        <v>4949</v>
      </c>
      <c r="C582" t="s">
        <v>1792</v>
      </c>
      <c r="D582" t="s">
        <v>1792</v>
      </c>
    </row>
    <row r="583" spans="1:4" x14ac:dyDescent="0.2">
      <c r="A583" t="s">
        <v>2253</v>
      </c>
      <c r="B583">
        <v>4147</v>
      </c>
      <c r="C583" t="s">
        <v>1792</v>
      </c>
      <c r="D583" t="s">
        <v>1792</v>
      </c>
    </row>
    <row r="584" spans="1:4" x14ac:dyDescent="0.2">
      <c r="A584" t="s">
        <v>2254</v>
      </c>
      <c r="B584">
        <v>1073742840</v>
      </c>
      <c r="C584" t="s">
        <v>1792</v>
      </c>
      <c r="D584" t="s">
        <v>1792</v>
      </c>
    </row>
    <row r="585" spans="1:4" x14ac:dyDescent="0.2">
      <c r="A585" t="s">
        <v>2255</v>
      </c>
      <c r="B585">
        <v>1073742841</v>
      </c>
      <c r="C585" t="s">
        <v>1792</v>
      </c>
      <c r="D585" t="s">
        <v>1792</v>
      </c>
    </row>
    <row r="586" spans="1:4" x14ac:dyDescent="0.2">
      <c r="A586" t="s">
        <v>2256</v>
      </c>
      <c r="B586">
        <v>4307</v>
      </c>
      <c r="C586" t="s">
        <v>1792</v>
      </c>
      <c r="D586" t="s">
        <v>1792</v>
      </c>
    </row>
    <row r="587" spans="1:4" x14ac:dyDescent="0.2">
      <c r="A587" t="s">
        <v>2257</v>
      </c>
      <c r="B587">
        <v>4321</v>
      </c>
      <c r="C587" t="s">
        <v>1792</v>
      </c>
      <c r="D587" t="s">
        <v>1792</v>
      </c>
    </row>
    <row r="588" spans="1:4" x14ac:dyDescent="0.2">
      <c r="A588" t="s">
        <v>2512</v>
      </c>
      <c r="B588">
        <v>4322</v>
      </c>
      <c r="C588" t="s">
        <v>1792</v>
      </c>
      <c r="D588" t="s">
        <v>1792</v>
      </c>
    </row>
    <row r="589" spans="1:4" hidden="1" x14ac:dyDescent="0.2">
      <c r="A589" t="s">
        <v>1792</v>
      </c>
      <c r="B589">
        <v>0</v>
      </c>
      <c r="C589" t="s">
        <v>1792</v>
      </c>
      <c r="D589" t="s">
        <v>1792</v>
      </c>
    </row>
    <row r="590" spans="1:4" hidden="1" x14ac:dyDescent="0.2">
      <c r="A590" t="s">
        <v>1792</v>
      </c>
      <c r="B590">
        <v>0</v>
      </c>
      <c r="C590" t="s">
        <v>1792</v>
      </c>
      <c r="D590" t="s">
        <v>1792</v>
      </c>
    </row>
    <row r="591" spans="1:4" hidden="1" x14ac:dyDescent="0.2">
      <c r="A591" t="s">
        <v>1792</v>
      </c>
      <c r="B591">
        <v>0</v>
      </c>
      <c r="C591" t="s">
        <v>1792</v>
      </c>
      <c r="D591" t="s">
        <v>1792</v>
      </c>
    </row>
    <row r="592" spans="1:4" hidden="1" x14ac:dyDescent="0.2">
      <c r="A592" t="s">
        <v>1792</v>
      </c>
      <c r="B592">
        <v>0</v>
      </c>
      <c r="C592" t="s">
        <v>1792</v>
      </c>
      <c r="D592" t="s">
        <v>1792</v>
      </c>
    </row>
    <row r="593" spans="1:4" x14ac:dyDescent="0.2">
      <c r="A593" t="s">
        <v>2258</v>
      </c>
      <c r="B593">
        <v>4164</v>
      </c>
      <c r="C593" t="s">
        <v>1792</v>
      </c>
      <c r="D593" t="s">
        <v>1792</v>
      </c>
    </row>
    <row r="594" spans="1:4" x14ac:dyDescent="0.2">
      <c r="A594" t="s">
        <v>2259</v>
      </c>
      <c r="B594">
        <v>4182</v>
      </c>
      <c r="C594" t="s">
        <v>1792</v>
      </c>
      <c r="D594" t="s">
        <v>1792</v>
      </c>
    </row>
    <row r="595" spans="1:4" x14ac:dyDescent="0.2">
      <c r="A595" t="s">
        <v>2260</v>
      </c>
      <c r="B595">
        <v>4200</v>
      </c>
      <c r="C595" t="s">
        <v>1792</v>
      </c>
      <c r="D595" t="s">
        <v>1792</v>
      </c>
    </row>
    <row r="596" spans="1:4" x14ac:dyDescent="0.2">
      <c r="A596" t="s">
        <v>2261</v>
      </c>
      <c r="B596">
        <v>4215</v>
      </c>
      <c r="C596" t="s">
        <v>1792</v>
      </c>
      <c r="D596" t="s">
        <v>1792</v>
      </c>
    </row>
    <row r="597" spans="1:4" x14ac:dyDescent="0.2">
      <c r="A597" t="s">
        <v>2262</v>
      </c>
      <c r="B597">
        <v>4228</v>
      </c>
      <c r="C597" t="s">
        <v>1792</v>
      </c>
      <c r="D597" t="s">
        <v>1792</v>
      </c>
    </row>
    <row r="598" spans="1:4" x14ac:dyDescent="0.2">
      <c r="A598" t="s">
        <v>2263</v>
      </c>
      <c r="B598">
        <v>4318</v>
      </c>
      <c r="C598" t="s">
        <v>1792</v>
      </c>
      <c r="D598" t="s">
        <v>1792</v>
      </c>
    </row>
    <row r="599" spans="1:4" x14ac:dyDescent="0.2">
      <c r="A599" t="s">
        <v>2264</v>
      </c>
      <c r="B599">
        <v>4330</v>
      </c>
      <c r="C599" t="s">
        <v>1792</v>
      </c>
      <c r="D599" t="s">
        <v>1792</v>
      </c>
    </row>
    <row r="600" spans="1:4" x14ac:dyDescent="0.2">
      <c r="A600" t="s">
        <v>2265</v>
      </c>
      <c r="B600">
        <v>5179</v>
      </c>
      <c r="C600" t="s">
        <v>1792</v>
      </c>
      <c r="D600" t="s">
        <v>1792</v>
      </c>
    </row>
    <row r="601" spans="1:4" x14ac:dyDescent="0.2">
      <c r="A601" t="s">
        <v>2266</v>
      </c>
      <c r="B601">
        <v>4161</v>
      </c>
      <c r="C601" t="s">
        <v>1792</v>
      </c>
      <c r="D601" t="s">
        <v>1792</v>
      </c>
    </row>
    <row r="602" spans="1:4" x14ac:dyDescent="0.2">
      <c r="A602" t="s">
        <v>2267</v>
      </c>
      <c r="B602">
        <v>4227</v>
      </c>
      <c r="C602" t="s">
        <v>1792</v>
      </c>
      <c r="D602" t="s">
        <v>1792</v>
      </c>
    </row>
    <row r="603" spans="1:4" x14ac:dyDescent="0.2">
      <c r="A603" t="s">
        <v>2268</v>
      </c>
      <c r="B603">
        <v>4231</v>
      </c>
      <c r="C603" t="s">
        <v>1792</v>
      </c>
      <c r="D603" t="s">
        <v>1792</v>
      </c>
    </row>
    <row r="604" spans="1:4" hidden="1" x14ac:dyDescent="0.2">
      <c r="A604" t="s">
        <v>1792</v>
      </c>
      <c r="B604">
        <v>0</v>
      </c>
      <c r="C604" t="s">
        <v>1792</v>
      </c>
      <c r="D604" t="s">
        <v>1792</v>
      </c>
    </row>
    <row r="605" spans="1:4" hidden="1" x14ac:dyDescent="0.2">
      <c r="A605" t="s">
        <v>1792</v>
      </c>
      <c r="B605">
        <v>0</v>
      </c>
      <c r="C605" t="s">
        <v>1792</v>
      </c>
      <c r="D605" t="s">
        <v>1792</v>
      </c>
    </row>
    <row r="606" spans="1:4" hidden="1" x14ac:dyDescent="0.2">
      <c r="B606" t="s">
        <v>1792</v>
      </c>
      <c r="C606" t="s">
        <v>1792</v>
      </c>
      <c r="D606" t="s">
        <v>1792</v>
      </c>
    </row>
    <row r="607" spans="1:4" x14ac:dyDescent="0.2">
      <c r="A607" t="s">
        <v>2269</v>
      </c>
      <c r="B607">
        <v>4092</v>
      </c>
      <c r="C607" t="s">
        <v>1792</v>
      </c>
      <c r="D607" t="s">
        <v>1792</v>
      </c>
    </row>
    <row r="608" spans="1:4" x14ac:dyDescent="0.2">
      <c r="A608" t="s">
        <v>2270</v>
      </c>
      <c r="B608">
        <v>4093</v>
      </c>
      <c r="C608" t="s">
        <v>1792</v>
      </c>
      <c r="D608" t="s">
        <v>1792</v>
      </c>
    </row>
    <row r="609" spans="1:4" x14ac:dyDescent="0.2">
      <c r="A609" t="s">
        <v>2271</v>
      </c>
      <c r="B609">
        <v>4953</v>
      </c>
      <c r="C609" t="s">
        <v>1792</v>
      </c>
      <c r="D609" t="s">
        <v>1792</v>
      </c>
    </row>
    <row r="610" spans="1:4" x14ac:dyDescent="0.2">
      <c r="A610" t="s">
        <v>2272</v>
      </c>
      <c r="B610">
        <v>4952</v>
      </c>
      <c r="C610" t="s">
        <v>1792</v>
      </c>
      <c r="D610" t="s">
        <v>1792</v>
      </c>
    </row>
    <row r="611" spans="1:4" x14ac:dyDescent="0.2">
      <c r="A611" t="s">
        <v>2273</v>
      </c>
      <c r="B611">
        <v>4096</v>
      </c>
      <c r="C611" t="s">
        <v>1792</v>
      </c>
      <c r="D611" t="s">
        <v>1792</v>
      </c>
    </row>
    <row r="612" spans="1:4" x14ac:dyDescent="0.2">
      <c r="A612" t="s">
        <v>2274</v>
      </c>
      <c r="B612">
        <v>4097</v>
      </c>
      <c r="C612" t="s">
        <v>1792</v>
      </c>
      <c r="D612" t="s">
        <v>1792</v>
      </c>
    </row>
    <row r="613" spans="1:4" x14ac:dyDescent="0.2">
      <c r="A613" t="s">
        <v>2275</v>
      </c>
      <c r="B613">
        <v>4098</v>
      </c>
      <c r="C613" t="s">
        <v>1792</v>
      </c>
      <c r="D613" t="s">
        <v>1792</v>
      </c>
    </row>
    <row r="614" spans="1:4" x14ac:dyDescent="0.2">
      <c r="A614" t="s">
        <v>2276</v>
      </c>
      <c r="B614">
        <v>4184</v>
      </c>
      <c r="C614" t="s">
        <v>1792</v>
      </c>
      <c r="D614" t="s">
        <v>1792</v>
      </c>
    </row>
    <row r="615" spans="1:4" x14ac:dyDescent="0.2">
      <c r="A615" t="s">
        <v>2277</v>
      </c>
      <c r="B615">
        <v>4299</v>
      </c>
      <c r="C615" t="s">
        <v>1792</v>
      </c>
      <c r="D615" t="s">
        <v>1792</v>
      </c>
    </row>
    <row r="616" spans="1:4" x14ac:dyDescent="0.2">
      <c r="A616" t="s">
        <v>2278</v>
      </c>
      <c r="B616">
        <v>4300</v>
      </c>
      <c r="C616" t="s">
        <v>1792</v>
      </c>
      <c r="D616" t="s">
        <v>1792</v>
      </c>
    </row>
    <row r="617" spans="1:4" x14ac:dyDescent="0.2">
      <c r="A617" t="s">
        <v>2279</v>
      </c>
      <c r="B617">
        <v>4301</v>
      </c>
      <c r="C617" t="s">
        <v>1792</v>
      </c>
      <c r="D617" t="s">
        <v>1792</v>
      </c>
    </row>
    <row r="618" spans="1:4" x14ac:dyDescent="0.2">
      <c r="A618" t="s">
        <v>2280</v>
      </c>
      <c r="B618">
        <v>4086</v>
      </c>
      <c r="C618" t="s">
        <v>1792</v>
      </c>
      <c r="D618" t="s">
        <v>1792</v>
      </c>
    </row>
    <row r="619" spans="1:4" x14ac:dyDescent="0.2">
      <c r="A619" t="s">
        <v>2281</v>
      </c>
      <c r="B619">
        <v>4295</v>
      </c>
      <c r="C619" t="s">
        <v>1792</v>
      </c>
      <c r="D619" t="s">
        <v>1792</v>
      </c>
    </row>
    <row r="620" spans="1:4" x14ac:dyDescent="0.2">
      <c r="A620" t="s">
        <v>2282</v>
      </c>
      <c r="B620">
        <v>4212</v>
      </c>
      <c r="C620" t="s">
        <v>1792</v>
      </c>
      <c r="D620" t="s">
        <v>1792</v>
      </c>
    </row>
    <row r="621" spans="1:4" x14ac:dyDescent="0.2">
      <c r="A621" t="s">
        <v>2283</v>
      </c>
      <c r="B621">
        <v>4102</v>
      </c>
      <c r="C621" t="s">
        <v>1792</v>
      </c>
      <c r="D621" t="s">
        <v>1792</v>
      </c>
    </row>
    <row r="622" spans="1:4" x14ac:dyDescent="0.2">
      <c r="A622" t="s">
        <v>2284</v>
      </c>
      <c r="B622">
        <v>4094</v>
      </c>
      <c r="C622" t="s">
        <v>1792</v>
      </c>
      <c r="D622" t="s">
        <v>1792</v>
      </c>
    </row>
    <row r="623" spans="1:4" x14ac:dyDescent="0.2">
      <c r="A623" t="s">
        <v>2285</v>
      </c>
      <c r="B623">
        <v>4091</v>
      </c>
      <c r="C623" t="s">
        <v>1792</v>
      </c>
      <c r="D623" t="s">
        <v>1792</v>
      </c>
    </row>
    <row r="624" spans="1:4" x14ac:dyDescent="0.2">
      <c r="A624" t="s">
        <v>2286</v>
      </c>
      <c r="B624">
        <v>4095</v>
      </c>
      <c r="C624" t="s">
        <v>1792</v>
      </c>
      <c r="D624" t="s">
        <v>1792</v>
      </c>
    </row>
    <row r="625" spans="1:4" x14ac:dyDescent="0.2">
      <c r="A625" t="s">
        <v>2287</v>
      </c>
      <c r="B625">
        <v>4119</v>
      </c>
      <c r="C625" t="s">
        <v>1792</v>
      </c>
      <c r="D625" t="s">
        <v>1792</v>
      </c>
    </row>
    <row r="626" spans="1:4" x14ac:dyDescent="0.2">
      <c r="A626" t="s">
        <v>2288</v>
      </c>
      <c r="B626">
        <v>1073742604</v>
      </c>
      <c r="C626" t="s">
        <v>1792</v>
      </c>
      <c r="D626" t="s">
        <v>1792</v>
      </c>
    </row>
    <row r="627" spans="1:4" x14ac:dyDescent="0.2">
      <c r="A627" t="s">
        <v>2289</v>
      </c>
      <c r="B627">
        <v>4323</v>
      </c>
      <c r="C627" t="s">
        <v>1792</v>
      </c>
      <c r="D627" t="s">
        <v>1792</v>
      </c>
    </row>
    <row r="628" spans="1:4" x14ac:dyDescent="0.2">
      <c r="A628" t="s">
        <v>2290</v>
      </c>
      <c r="B628">
        <v>4349</v>
      </c>
      <c r="C628" t="s">
        <v>1792</v>
      </c>
      <c r="D628" t="s">
        <v>1792</v>
      </c>
    </row>
    <row r="629" spans="1:4" x14ac:dyDescent="0.2">
      <c r="A629" t="s">
        <v>2291</v>
      </c>
      <c r="B629">
        <v>3267</v>
      </c>
      <c r="C629" t="s">
        <v>1792</v>
      </c>
      <c r="D629" t="s">
        <v>1792</v>
      </c>
    </row>
    <row r="630" spans="1:4" x14ac:dyDescent="0.2">
      <c r="A630" t="s">
        <v>2292</v>
      </c>
      <c r="B630">
        <v>4343</v>
      </c>
      <c r="C630" t="s">
        <v>1792</v>
      </c>
      <c r="D630" t="s">
        <v>1792</v>
      </c>
    </row>
    <row r="631" spans="1:4" hidden="1" x14ac:dyDescent="0.2">
      <c r="A631" t="s">
        <v>1792</v>
      </c>
      <c r="B631">
        <v>0</v>
      </c>
      <c r="C631" t="s">
        <v>1792</v>
      </c>
      <c r="D631" t="s">
        <v>1792</v>
      </c>
    </row>
    <row r="632" spans="1:4" hidden="1" x14ac:dyDescent="0.2">
      <c r="A632" t="s">
        <v>1792</v>
      </c>
      <c r="B632">
        <v>0</v>
      </c>
      <c r="C632" t="s">
        <v>1792</v>
      </c>
      <c r="D632" t="s">
        <v>1792</v>
      </c>
    </row>
    <row r="633" spans="1:4" hidden="1" x14ac:dyDescent="0.2">
      <c r="B633" t="s">
        <v>1792</v>
      </c>
      <c r="C633" t="s">
        <v>1792</v>
      </c>
      <c r="D633" t="s">
        <v>1792</v>
      </c>
    </row>
    <row r="634" spans="1:4" x14ac:dyDescent="0.2">
      <c r="A634" t="s">
        <v>2293</v>
      </c>
      <c r="B634">
        <v>4148</v>
      </c>
      <c r="C634" t="s">
        <v>1792</v>
      </c>
      <c r="D634" t="s">
        <v>1792</v>
      </c>
    </row>
    <row r="635" spans="1:4" x14ac:dyDescent="0.2">
      <c r="A635" t="s">
        <v>2294</v>
      </c>
      <c r="B635">
        <v>1073742677</v>
      </c>
      <c r="C635" t="s">
        <v>1792</v>
      </c>
      <c r="D635" t="s">
        <v>1792</v>
      </c>
    </row>
    <row r="636" spans="1:4" x14ac:dyDescent="0.2">
      <c r="A636" t="s">
        <v>2295</v>
      </c>
      <c r="B636">
        <v>4197</v>
      </c>
      <c r="C636" t="s">
        <v>1792</v>
      </c>
      <c r="D636" t="s">
        <v>1792</v>
      </c>
    </row>
    <row r="637" spans="1:4" x14ac:dyDescent="0.2">
      <c r="A637" t="s">
        <v>2296</v>
      </c>
      <c r="B637">
        <v>4198</v>
      </c>
      <c r="C637" t="s">
        <v>1792</v>
      </c>
      <c r="D637" t="s">
        <v>1792</v>
      </c>
    </row>
    <row r="638" spans="1:4" x14ac:dyDescent="0.2">
      <c r="A638" t="s">
        <v>2297</v>
      </c>
      <c r="B638">
        <v>4199</v>
      </c>
      <c r="C638" t="s">
        <v>1792</v>
      </c>
      <c r="D638" t="s">
        <v>1792</v>
      </c>
    </row>
    <row r="639" spans="1:4" x14ac:dyDescent="0.2">
      <c r="A639" t="s">
        <v>2298</v>
      </c>
      <c r="B639">
        <v>4341</v>
      </c>
      <c r="C639" t="s">
        <v>1792</v>
      </c>
      <c r="D639" t="s">
        <v>1792</v>
      </c>
    </row>
    <row r="640" spans="1:4" x14ac:dyDescent="0.2">
      <c r="A640" t="s">
        <v>2299</v>
      </c>
      <c r="B640">
        <v>4139</v>
      </c>
      <c r="C640" t="s">
        <v>1792</v>
      </c>
      <c r="D640" t="s">
        <v>1792</v>
      </c>
    </row>
    <row r="641" spans="1:4" x14ac:dyDescent="0.2">
      <c r="A641" t="s">
        <v>2300</v>
      </c>
      <c r="B641">
        <v>4141</v>
      </c>
      <c r="C641" t="s">
        <v>1792</v>
      </c>
      <c r="D641" t="s">
        <v>1792</v>
      </c>
    </row>
    <row r="642" spans="1:4" x14ac:dyDescent="0.2">
      <c r="A642" t="s">
        <v>2301</v>
      </c>
      <c r="B642">
        <v>4203</v>
      </c>
      <c r="C642" t="s">
        <v>1792</v>
      </c>
      <c r="D642" t="s">
        <v>1792</v>
      </c>
    </row>
    <row r="643" spans="1:4" x14ac:dyDescent="0.2">
      <c r="A643" t="s">
        <v>2302</v>
      </c>
      <c r="B643">
        <v>4204</v>
      </c>
      <c r="C643" t="s">
        <v>1792</v>
      </c>
      <c r="D643" t="s">
        <v>1792</v>
      </c>
    </row>
    <row r="644" spans="1:4" x14ac:dyDescent="0.2">
      <c r="A644" t="s">
        <v>2303</v>
      </c>
      <c r="B644">
        <v>4333</v>
      </c>
      <c r="C644" t="s">
        <v>1792</v>
      </c>
      <c r="D644" t="s">
        <v>1792</v>
      </c>
    </row>
    <row r="645" spans="1:4" hidden="1" x14ac:dyDescent="0.2">
      <c r="A645" t="s">
        <v>1792</v>
      </c>
      <c r="B645">
        <v>0</v>
      </c>
      <c r="C645" t="s">
        <v>1792</v>
      </c>
      <c r="D645" t="s">
        <v>1792</v>
      </c>
    </row>
    <row r="646" spans="1:4" hidden="1" x14ac:dyDescent="0.2">
      <c r="A646" t="s">
        <v>1792</v>
      </c>
      <c r="B646">
        <v>0</v>
      </c>
      <c r="C646" t="s">
        <v>1792</v>
      </c>
      <c r="D646" t="s">
        <v>1792</v>
      </c>
    </row>
    <row r="647" spans="1:4" hidden="1" x14ac:dyDescent="0.2">
      <c r="B647" t="s">
        <v>1792</v>
      </c>
      <c r="C647" t="s">
        <v>1792</v>
      </c>
      <c r="D647" t="s">
        <v>1792</v>
      </c>
    </row>
    <row r="648" spans="1:4" x14ac:dyDescent="0.2">
      <c r="A648" t="s">
        <v>2304</v>
      </c>
      <c r="B648">
        <v>4120</v>
      </c>
      <c r="C648" t="s">
        <v>1792</v>
      </c>
      <c r="D648" t="s">
        <v>1792</v>
      </c>
    </row>
    <row r="649" spans="1:4" x14ac:dyDescent="0.2">
      <c r="A649" t="s">
        <v>2305</v>
      </c>
      <c r="B649">
        <v>4135</v>
      </c>
      <c r="C649" t="s">
        <v>1792</v>
      </c>
      <c r="D649" t="s">
        <v>1792</v>
      </c>
    </row>
    <row r="650" spans="1:4" x14ac:dyDescent="0.2">
      <c r="A650" t="s">
        <v>2306</v>
      </c>
      <c r="B650">
        <v>4133</v>
      </c>
      <c r="C650" t="s">
        <v>1792</v>
      </c>
      <c r="D650" t="s">
        <v>1792</v>
      </c>
    </row>
    <row r="651" spans="1:4" x14ac:dyDescent="0.2">
      <c r="A651" t="s">
        <v>2307</v>
      </c>
      <c r="B651">
        <v>4153</v>
      </c>
      <c r="C651" t="s">
        <v>1792</v>
      </c>
      <c r="D651" t="s">
        <v>1792</v>
      </c>
    </row>
    <row r="652" spans="1:4" x14ac:dyDescent="0.2">
      <c r="A652" t="s">
        <v>2308</v>
      </c>
      <c r="B652">
        <v>4208</v>
      </c>
      <c r="C652" t="s">
        <v>1792</v>
      </c>
      <c r="D652" t="s">
        <v>1792</v>
      </c>
    </row>
    <row r="653" spans="1:4" x14ac:dyDescent="0.2">
      <c r="A653" t="s">
        <v>2309</v>
      </c>
      <c r="B653">
        <v>4209</v>
      </c>
      <c r="C653" t="s">
        <v>1792</v>
      </c>
      <c r="D653" t="s">
        <v>1792</v>
      </c>
    </row>
    <row r="654" spans="1:4" x14ac:dyDescent="0.2">
      <c r="A654" t="s">
        <v>2310</v>
      </c>
      <c r="B654">
        <v>4205</v>
      </c>
      <c r="C654" t="s">
        <v>1792</v>
      </c>
      <c r="D654" t="s">
        <v>1792</v>
      </c>
    </row>
    <row r="655" spans="1:4" x14ac:dyDescent="0.2">
      <c r="A655" t="s">
        <v>2311</v>
      </c>
      <c r="B655">
        <v>4206</v>
      </c>
      <c r="C655" t="s">
        <v>1792</v>
      </c>
      <c r="D655" t="s">
        <v>1792</v>
      </c>
    </row>
    <row r="656" spans="1:4" x14ac:dyDescent="0.2">
      <c r="A656" t="s">
        <v>2312</v>
      </c>
      <c r="B656">
        <v>1073742782</v>
      </c>
      <c r="C656" t="s">
        <v>1792</v>
      </c>
      <c r="D656" t="s">
        <v>1792</v>
      </c>
    </row>
    <row r="657" spans="1:4" x14ac:dyDescent="0.2">
      <c r="A657" t="s">
        <v>2313</v>
      </c>
      <c r="B657">
        <v>4088</v>
      </c>
      <c r="C657" t="s">
        <v>1792</v>
      </c>
      <c r="D657" t="s">
        <v>1792</v>
      </c>
    </row>
    <row r="658" spans="1:4" x14ac:dyDescent="0.2">
      <c r="A658" t="s">
        <v>2314</v>
      </c>
      <c r="B658">
        <v>4130</v>
      </c>
      <c r="C658" t="s">
        <v>1792</v>
      </c>
      <c r="D658" t="s">
        <v>1792</v>
      </c>
    </row>
    <row r="659" spans="1:4" x14ac:dyDescent="0.2">
      <c r="A659" t="s">
        <v>2315</v>
      </c>
      <c r="B659">
        <v>4201</v>
      </c>
      <c r="C659" t="s">
        <v>1792</v>
      </c>
      <c r="D659" t="s">
        <v>1792</v>
      </c>
    </row>
    <row r="660" spans="1:4" x14ac:dyDescent="0.2">
      <c r="A660" t="s">
        <v>2316</v>
      </c>
      <c r="B660">
        <v>4202</v>
      </c>
      <c r="C660" t="s">
        <v>1792</v>
      </c>
      <c r="D660" t="s">
        <v>1792</v>
      </c>
    </row>
    <row r="661" spans="1:4" x14ac:dyDescent="0.2">
      <c r="A661" t="s">
        <v>2317</v>
      </c>
      <c r="B661">
        <v>4294</v>
      </c>
      <c r="C661" t="s">
        <v>1792</v>
      </c>
      <c r="D661" t="s">
        <v>1792</v>
      </c>
    </row>
    <row r="662" spans="1:4" x14ac:dyDescent="0.2">
      <c r="A662" t="s">
        <v>2318</v>
      </c>
      <c r="B662">
        <v>4099</v>
      </c>
      <c r="C662" t="s">
        <v>1792</v>
      </c>
      <c r="D662" t="s">
        <v>1792</v>
      </c>
    </row>
    <row r="663" spans="1:4" x14ac:dyDescent="0.2">
      <c r="A663" t="s">
        <v>2319</v>
      </c>
      <c r="B663">
        <v>4179</v>
      </c>
      <c r="C663" t="s">
        <v>1792</v>
      </c>
      <c r="D663" t="s">
        <v>1792</v>
      </c>
    </row>
    <row r="664" spans="1:4" x14ac:dyDescent="0.2">
      <c r="A664" t="s">
        <v>2320</v>
      </c>
      <c r="B664">
        <v>4180</v>
      </c>
      <c r="C664" t="s">
        <v>1792</v>
      </c>
      <c r="D664" t="s">
        <v>1792</v>
      </c>
    </row>
    <row r="665" spans="1:4" x14ac:dyDescent="0.2">
      <c r="A665" t="s">
        <v>2321</v>
      </c>
      <c r="B665">
        <v>4178</v>
      </c>
      <c r="C665" t="s">
        <v>1792</v>
      </c>
      <c r="D665" t="s">
        <v>1792</v>
      </c>
    </row>
    <row r="666" spans="1:4" x14ac:dyDescent="0.2">
      <c r="A666" t="s">
        <v>2322</v>
      </c>
      <c r="B666">
        <v>4945</v>
      </c>
      <c r="C666" t="s">
        <v>1792</v>
      </c>
      <c r="D666" t="s">
        <v>1792</v>
      </c>
    </row>
    <row r="667" spans="1:4" x14ac:dyDescent="0.2">
      <c r="A667" t="s">
        <v>2323</v>
      </c>
      <c r="B667">
        <v>4226</v>
      </c>
      <c r="C667" t="s">
        <v>1792</v>
      </c>
      <c r="D667" t="s">
        <v>1792</v>
      </c>
    </row>
    <row r="668" spans="1:4" hidden="1" x14ac:dyDescent="0.2">
      <c r="A668" t="s">
        <v>1792</v>
      </c>
      <c r="B668">
        <v>0</v>
      </c>
      <c r="C668" t="s">
        <v>1792</v>
      </c>
      <c r="D668" t="s">
        <v>1792</v>
      </c>
    </row>
    <row r="669" spans="1:4" hidden="1" x14ac:dyDescent="0.2">
      <c r="A669" t="s">
        <v>1792</v>
      </c>
      <c r="B669">
        <v>0</v>
      </c>
      <c r="C669" t="s">
        <v>1792</v>
      </c>
      <c r="D669" t="s">
        <v>1792</v>
      </c>
    </row>
    <row r="670" spans="1:4" hidden="1" x14ac:dyDescent="0.2">
      <c r="B670" t="s">
        <v>1792</v>
      </c>
      <c r="C670" t="s">
        <v>1792</v>
      </c>
      <c r="D670" t="s">
        <v>1792</v>
      </c>
    </row>
    <row r="671" spans="1:4" x14ac:dyDescent="0.2">
      <c r="A671" t="s">
        <v>2324</v>
      </c>
      <c r="B671">
        <v>5045</v>
      </c>
      <c r="C671" t="s">
        <v>1792</v>
      </c>
      <c r="D671" t="s">
        <v>1792</v>
      </c>
    </row>
    <row r="672" spans="1:4" x14ac:dyDescent="0.2">
      <c r="A672" t="s">
        <v>2325</v>
      </c>
      <c r="B672">
        <v>5040</v>
      </c>
      <c r="C672" t="s">
        <v>1792</v>
      </c>
      <c r="D672" t="s">
        <v>1792</v>
      </c>
    </row>
    <row r="673" spans="1:4" x14ac:dyDescent="0.2">
      <c r="A673" t="s">
        <v>2326</v>
      </c>
      <c r="B673">
        <v>5030</v>
      </c>
      <c r="C673" t="s">
        <v>1792</v>
      </c>
      <c r="D673" t="s">
        <v>1792</v>
      </c>
    </row>
    <row r="674" spans="1:4" x14ac:dyDescent="0.2">
      <c r="A674" t="s">
        <v>2327</v>
      </c>
      <c r="B674">
        <v>5046</v>
      </c>
      <c r="C674" t="s">
        <v>1792</v>
      </c>
      <c r="D674" t="s">
        <v>1792</v>
      </c>
    </row>
    <row r="675" spans="1:4" x14ac:dyDescent="0.2">
      <c r="A675" t="s">
        <v>2328</v>
      </c>
      <c r="B675">
        <v>5034</v>
      </c>
      <c r="C675" t="s">
        <v>1792</v>
      </c>
      <c r="D675" t="s">
        <v>1792</v>
      </c>
    </row>
    <row r="676" spans="1:4" x14ac:dyDescent="0.2">
      <c r="A676" t="s">
        <v>2329</v>
      </c>
      <c r="B676">
        <v>5049</v>
      </c>
      <c r="C676" t="s">
        <v>1792</v>
      </c>
      <c r="D676" t="s">
        <v>1792</v>
      </c>
    </row>
    <row r="677" spans="1:4" x14ac:dyDescent="0.2">
      <c r="A677" t="s">
        <v>2330</v>
      </c>
      <c r="B677">
        <v>5035</v>
      </c>
      <c r="C677" t="s">
        <v>1792</v>
      </c>
      <c r="D677" t="s">
        <v>1792</v>
      </c>
    </row>
    <row r="678" spans="1:4" x14ac:dyDescent="0.2">
      <c r="A678" t="s">
        <v>2331</v>
      </c>
      <c r="B678">
        <v>5032</v>
      </c>
      <c r="C678" t="s">
        <v>1792</v>
      </c>
      <c r="D678" t="s">
        <v>1792</v>
      </c>
    </row>
    <row r="679" spans="1:4" x14ac:dyDescent="0.2">
      <c r="A679" t="s">
        <v>2332</v>
      </c>
      <c r="B679">
        <v>5060</v>
      </c>
      <c r="C679" t="s">
        <v>1792</v>
      </c>
      <c r="D679" t="s">
        <v>1792</v>
      </c>
    </row>
    <row r="680" spans="1:4" x14ac:dyDescent="0.2">
      <c r="A680" t="s">
        <v>2333</v>
      </c>
      <c r="B680">
        <v>5033</v>
      </c>
      <c r="C680" t="s">
        <v>1792</v>
      </c>
      <c r="D680" t="s">
        <v>1792</v>
      </c>
    </row>
    <row r="681" spans="1:4" x14ac:dyDescent="0.2">
      <c r="A681" t="s">
        <v>2334</v>
      </c>
      <c r="B681">
        <v>5061</v>
      </c>
      <c r="C681" t="s">
        <v>1792</v>
      </c>
      <c r="D681" t="s">
        <v>1792</v>
      </c>
    </row>
    <row r="682" spans="1:4" x14ac:dyDescent="0.2">
      <c r="A682" t="s">
        <v>2335</v>
      </c>
      <c r="B682">
        <v>5062</v>
      </c>
      <c r="C682" t="s">
        <v>1792</v>
      </c>
      <c r="D682" t="s">
        <v>1792</v>
      </c>
    </row>
    <row r="683" spans="1:4" x14ac:dyDescent="0.2">
      <c r="A683" t="s">
        <v>2336</v>
      </c>
      <c r="B683">
        <v>5063</v>
      </c>
      <c r="C683" t="s">
        <v>1792</v>
      </c>
      <c r="D683" t="s">
        <v>1792</v>
      </c>
    </row>
    <row r="684" spans="1:4" x14ac:dyDescent="0.2">
      <c r="A684" t="s">
        <v>2337</v>
      </c>
      <c r="B684">
        <v>5037</v>
      </c>
      <c r="C684" t="s">
        <v>1792</v>
      </c>
      <c r="D684" t="s">
        <v>1792</v>
      </c>
    </row>
    <row r="685" spans="1:4" x14ac:dyDescent="0.2">
      <c r="A685" t="s">
        <v>2338</v>
      </c>
      <c r="B685">
        <v>5043</v>
      </c>
      <c r="C685" t="s">
        <v>1792</v>
      </c>
      <c r="D685" t="s">
        <v>1792</v>
      </c>
    </row>
    <row r="686" spans="1:4" x14ac:dyDescent="0.2">
      <c r="A686" t="s">
        <v>2339</v>
      </c>
      <c r="B686">
        <v>5038</v>
      </c>
      <c r="C686" t="s">
        <v>1792</v>
      </c>
      <c r="D686" t="s">
        <v>1792</v>
      </c>
    </row>
    <row r="687" spans="1:4" x14ac:dyDescent="0.2">
      <c r="A687" t="s">
        <v>2340</v>
      </c>
      <c r="B687">
        <v>5036</v>
      </c>
      <c r="C687" t="s">
        <v>1792</v>
      </c>
      <c r="D687" t="s">
        <v>1792</v>
      </c>
    </row>
    <row r="688" spans="1:4" x14ac:dyDescent="0.2">
      <c r="A688" t="s">
        <v>2341</v>
      </c>
      <c r="B688">
        <v>5044</v>
      </c>
      <c r="C688" t="s">
        <v>1792</v>
      </c>
      <c r="D688" t="s">
        <v>1792</v>
      </c>
    </row>
    <row r="689" spans="1:4" hidden="1" x14ac:dyDescent="0.2">
      <c r="A689" t="s">
        <v>1792</v>
      </c>
      <c r="B689">
        <v>0</v>
      </c>
      <c r="C689" t="s">
        <v>1792</v>
      </c>
      <c r="D689" t="s">
        <v>1792</v>
      </c>
    </row>
    <row r="690" spans="1:4" hidden="1" x14ac:dyDescent="0.2">
      <c r="A690" t="s">
        <v>1792</v>
      </c>
      <c r="B690">
        <v>0</v>
      </c>
      <c r="C690" t="s">
        <v>1792</v>
      </c>
      <c r="D690" t="s">
        <v>1792</v>
      </c>
    </row>
    <row r="691" spans="1:4" hidden="1" x14ac:dyDescent="0.2">
      <c r="B691" t="s">
        <v>1792</v>
      </c>
      <c r="C691" t="s">
        <v>1792</v>
      </c>
      <c r="D691" t="s">
        <v>1792</v>
      </c>
    </row>
    <row r="692" spans="1:4" x14ac:dyDescent="0.2">
      <c r="A692" t="s">
        <v>2342</v>
      </c>
      <c r="B692">
        <v>4128</v>
      </c>
      <c r="C692" t="s">
        <v>1792</v>
      </c>
      <c r="D692" t="s">
        <v>1792</v>
      </c>
    </row>
    <row r="693" spans="1:4" x14ac:dyDescent="0.2">
      <c r="A693" t="s">
        <v>2343</v>
      </c>
      <c r="B693">
        <v>4134</v>
      </c>
      <c r="C693" t="s">
        <v>1792</v>
      </c>
      <c r="D693" t="s">
        <v>1792</v>
      </c>
    </row>
    <row r="694" spans="1:4" x14ac:dyDescent="0.2">
      <c r="A694" t="s">
        <v>2344</v>
      </c>
      <c r="B694">
        <v>4146</v>
      </c>
      <c r="C694" t="s">
        <v>1792</v>
      </c>
      <c r="D694" t="s">
        <v>1792</v>
      </c>
    </row>
    <row r="695" spans="1:4" x14ac:dyDescent="0.2">
      <c r="A695" t="s">
        <v>2345</v>
      </c>
      <c r="B695">
        <v>4151</v>
      </c>
      <c r="C695" t="s">
        <v>1792</v>
      </c>
      <c r="D695" t="s">
        <v>1792</v>
      </c>
    </row>
    <row r="696" spans="1:4" x14ac:dyDescent="0.2">
      <c r="A696" t="s">
        <v>2346</v>
      </c>
      <c r="B696">
        <v>4185</v>
      </c>
      <c r="C696" t="s">
        <v>1792</v>
      </c>
      <c r="D696" t="s">
        <v>1792</v>
      </c>
    </row>
    <row r="697" spans="1:4" x14ac:dyDescent="0.2">
      <c r="A697" t="s">
        <v>2347</v>
      </c>
      <c r="B697">
        <v>4186</v>
      </c>
      <c r="C697" t="s">
        <v>1792</v>
      </c>
      <c r="D697" t="s">
        <v>1792</v>
      </c>
    </row>
    <row r="698" spans="1:4" x14ac:dyDescent="0.2">
      <c r="A698" t="s">
        <v>2348</v>
      </c>
      <c r="B698">
        <v>4211</v>
      </c>
      <c r="C698" t="s">
        <v>1792</v>
      </c>
      <c r="D698" t="s">
        <v>1792</v>
      </c>
    </row>
    <row r="699" spans="1:4" x14ac:dyDescent="0.2">
      <c r="A699" t="s">
        <v>2349</v>
      </c>
      <c r="B699">
        <v>4219</v>
      </c>
      <c r="C699" t="s">
        <v>1792</v>
      </c>
      <c r="D699" t="s">
        <v>1792</v>
      </c>
    </row>
    <row r="700" spans="1:4" x14ac:dyDescent="0.2">
      <c r="A700" t="s">
        <v>2350</v>
      </c>
      <c r="B700">
        <v>4101</v>
      </c>
      <c r="C700" t="s">
        <v>1792</v>
      </c>
      <c r="D700" t="s">
        <v>1792</v>
      </c>
    </row>
    <row r="701" spans="1:4" x14ac:dyDescent="0.2">
      <c r="A701" t="s">
        <v>2351</v>
      </c>
      <c r="B701">
        <v>4105</v>
      </c>
      <c r="C701" t="s">
        <v>1792</v>
      </c>
      <c r="D701" t="s">
        <v>1792</v>
      </c>
    </row>
    <row r="702" spans="1:4" x14ac:dyDescent="0.2">
      <c r="A702" t="s">
        <v>2352</v>
      </c>
      <c r="B702">
        <v>1073742613</v>
      </c>
      <c r="C702" t="s">
        <v>1792</v>
      </c>
      <c r="D702" t="s">
        <v>1792</v>
      </c>
    </row>
    <row r="703" spans="1:4" x14ac:dyDescent="0.2">
      <c r="A703" t="s">
        <v>2353</v>
      </c>
      <c r="B703">
        <v>4230</v>
      </c>
      <c r="C703" t="s">
        <v>1792</v>
      </c>
      <c r="D703" t="s">
        <v>1792</v>
      </c>
    </row>
    <row r="704" spans="1:4" x14ac:dyDescent="0.2">
      <c r="A704" t="s">
        <v>2354</v>
      </c>
      <c r="B704">
        <v>4306</v>
      </c>
      <c r="C704" t="s">
        <v>1792</v>
      </c>
      <c r="D704" t="s">
        <v>1792</v>
      </c>
    </row>
    <row r="705" spans="1:4" x14ac:dyDescent="0.2">
      <c r="A705" t="s">
        <v>2355</v>
      </c>
      <c r="B705">
        <v>4309</v>
      </c>
      <c r="C705" t="s">
        <v>1792</v>
      </c>
      <c r="D705" t="s">
        <v>1792</v>
      </c>
    </row>
    <row r="706" spans="1:4" x14ac:dyDescent="0.2">
      <c r="A706" t="s">
        <v>2356</v>
      </c>
      <c r="B706">
        <v>4340</v>
      </c>
      <c r="C706" t="s">
        <v>1792</v>
      </c>
      <c r="D706" t="s">
        <v>1792</v>
      </c>
    </row>
    <row r="707" spans="1:4" hidden="1" x14ac:dyDescent="0.2">
      <c r="A707" t="s">
        <v>1792</v>
      </c>
      <c r="B707">
        <v>0</v>
      </c>
      <c r="C707" t="s">
        <v>1792</v>
      </c>
      <c r="D707" t="s">
        <v>1792</v>
      </c>
    </row>
    <row r="708" spans="1:4" hidden="1" x14ac:dyDescent="0.2">
      <c r="A708" t="s">
        <v>1792</v>
      </c>
      <c r="B708">
        <v>0</v>
      </c>
      <c r="C708" t="s">
        <v>1792</v>
      </c>
      <c r="D708" t="s">
        <v>1792</v>
      </c>
    </row>
    <row r="709" spans="1:4" hidden="1" x14ac:dyDescent="0.2">
      <c r="B709" t="s">
        <v>1792</v>
      </c>
      <c r="C709" t="s">
        <v>1792</v>
      </c>
      <c r="D709" t="s">
        <v>1792</v>
      </c>
    </row>
    <row r="710" spans="1:4" x14ac:dyDescent="0.2">
      <c r="A710" t="s">
        <v>2357</v>
      </c>
      <c r="B710">
        <v>4418</v>
      </c>
      <c r="C710" t="s">
        <v>1792</v>
      </c>
      <c r="D710" t="s">
        <v>1792</v>
      </c>
    </row>
    <row r="711" spans="1:4" x14ac:dyDescent="0.2">
      <c r="A711" t="s">
        <v>2358</v>
      </c>
      <c r="B711">
        <v>4419</v>
      </c>
      <c r="C711" t="s">
        <v>1792</v>
      </c>
      <c r="D711" t="s">
        <v>1792</v>
      </c>
    </row>
    <row r="712" spans="1:4" x14ac:dyDescent="0.2">
      <c r="A712" t="s">
        <v>2359</v>
      </c>
      <c r="B712">
        <v>2837</v>
      </c>
      <c r="C712" t="s">
        <v>1792</v>
      </c>
      <c r="D712" t="s">
        <v>1792</v>
      </c>
    </row>
    <row r="713" spans="1:4" x14ac:dyDescent="0.2">
      <c r="A713" t="s">
        <v>2360</v>
      </c>
      <c r="B713">
        <v>5118</v>
      </c>
      <c r="C713" t="s">
        <v>1792</v>
      </c>
      <c r="D713" t="s">
        <v>1792</v>
      </c>
    </row>
    <row r="714" spans="1:4" x14ac:dyDescent="0.2">
      <c r="A714" t="s">
        <v>2361</v>
      </c>
      <c r="B714">
        <v>3982</v>
      </c>
      <c r="C714" t="s">
        <v>1792</v>
      </c>
      <c r="D714" t="s">
        <v>1792</v>
      </c>
    </row>
    <row r="715" spans="1:4" x14ac:dyDescent="0.2">
      <c r="A715" t="s">
        <v>2362</v>
      </c>
      <c r="B715">
        <v>4090</v>
      </c>
      <c r="C715" t="s">
        <v>1792</v>
      </c>
      <c r="D715" t="s">
        <v>1792</v>
      </c>
    </row>
  </sheetData>
  <autoFilter ref="A1:D71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showRuler="0" zoomScale="125" zoomScaleNormal="125" zoomScalePageLayoutView="125" workbookViewId="0">
      <selection activeCell="F1" sqref="F1:O1048576"/>
    </sheetView>
  </sheetViews>
  <sheetFormatPr baseColWidth="10" defaultColWidth="10.83203125" defaultRowHeight="15" x14ac:dyDescent="0.2"/>
  <cols>
    <col min="1" max="1" width="27" style="30" customWidth="1"/>
    <col min="2" max="2" width="25.5" style="30" customWidth="1"/>
    <col min="3" max="3" width="25.5" style="281" customWidth="1"/>
    <col min="4" max="4" width="39.5" style="29" bestFit="1" customWidth="1"/>
    <col min="5" max="5" width="39.1640625" style="30" customWidth="1"/>
    <col min="6" max="6" width="15.1640625" style="29" hidden="1" customWidth="1"/>
    <col min="7" max="7" width="20.6640625" style="29" hidden="1" customWidth="1"/>
    <col min="8" max="8" width="16.33203125" style="29" hidden="1" customWidth="1"/>
    <col min="9" max="9" width="31.5" style="29" hidden="1" customWidth="1"/>
    <col min="10" max="10" width="29.5" style="107" hidden="1" customWidth="1"/>
    <col min="11" max="11" width="29.5" style="232" hidden="1" customWidth="1"/>
    <col min="12" max="12" width="79.83203125" style="31" hidden="1" customWidth="1"/>
    <col min="13" max="13" width="18.1640625" style="31" hidden="1" customWidth="1"/>
    <col min="14" max="14" width="19.83203125" style="31" hidden="1" customWidth="1"/>
    <col min="15" max="15" width="22.6640625" style="209" hidden="1" customWidth="1"/>
    <col min="16" max="16384" width="10.83203125" style="31"/>
  </cols>
  <sheetData>
    <row r="1" spans="1:15" ht="16" x14ac:dyDescent="0.2">
      <c r="A1" s="28" t="s">
        <v>833</v>
      </c>
      <c r="L1" s="195"/>
      <c r="M1" s="195"/>
      <c r="N1" s="195"/>
    </row>
    <row r="2" spans="1:15" ht="16" x14ac:dyDescent="0.2">
      <c r="A2" s="28" t="s">
        <v>5</v>
      </c>
      <c r="B2" s="33"/>
      <c r="C2" s="282"/>
      <c r="D2" s="32"/>
      <c r="E2" s="33"/>
      <c r="F2" s="32" t="s">
        <v>2560</v>
      </c>
      <c r="G2" s="32"/>
      <c r="H2" s="32"/>
      <c r="I2" s="32"/>
      <c r="J2" s="32"/>
      <c r="K2" s="233"/>
      <c r="L2" s="195" t="s">
        <v>2560</v>
      </c>
      <c r="M2" s="195"/>
      <c r="N2" s="195"/>
    </row>
    <row r="3" spans="1:15" ht="16" x14ac:dyDescent="0.2">
      <c r="A3" s="33" t="s">
        <v>0</v>
      </c>
      <c r="B3" s="33" t="s">
        <v>1</v>
      </c>
      <c r="C3" s="33" t="s">
        <v>2561</v>
      </c>
      <c r="D3" s="32" t="s">
        <v>2</v>
      </c>
      <c r="E3" s="33" t="s">
        <v>3</v>
      </c>
      <c r="F3" s="32" t="s">
        <v>985</v>
      </c>
      <c r="G3" s="32" t="s">
        <v>986</v>
      </c>
      <c r="H3" s="32" t="s">
        <v>987</v>
      </c>
      <c r="I3" s="32" t="s">
        <v>988</v>
      </c>
      <c r="J3" s="32" t="s">
        <v>1255</v>
      </c>
      <c r="K3" s="233" t="s">
        <v>2124</v>
      </c>
      <c r="L3" s="196" t="s">
        <v>1778</v>
      </c>
      <c r="M3" s="196" t="s">
        <v>2363</v>
      </c>
      <c r="N3" s="195" t="s">
        <v>2123</v>
      </c>
    </row>
    <row r="4" spans="1:15" ht="16" x14ac:dyDescent="0.2">
      <c r="A4" s="248" t="s">
        <v>4</v>
      </c>
      <c r="B4" s="248" t="s">
        <v>6</v>
      </c>
      <c r="C4" s="280" t="s">
        <v>220</v>
      </c>
      <c r="D4" s="180" t="s">
        <v>639</v>
      </c>
      <c r="E4" s="248" t="s">
        <v>636</v>
      </c>
      <c r="F4" s="35">
        <v>6</v>
      </c>
      <c r="G4" s="35" t="s">
        <v>991</v>
      </c>
      <c r="H4" s="35">
        <v>2390</v>
      </c>
      <c r="I4" s="35" t="s">
        <v>989</v>
      </c>
      <c r="J4" s="113"/>
      <c r="K4" s="234"/>
      <c r="L4" s="195" t="str">
        <f ca="1">IF(LEN($A4&amp;$D4)&lt;2,"",IF(ISBLANK($H4),"",$N4&amp;IF(ISBLANK($D4),"","|"&amp;IF(RIGHT($D4)=",",LEFT($D4,LEN($D4)-1),IF(RIGHT($D4,2)=", ",LEFT($D4,LEN($D4)-2),$D4)))&amp;"="&amp;$H4&amp;IF(OR(ISBLANK($J4),$J4="{{*}}"),"",O4)))</f>
        <v>WIFI_INTERNET|FREE=2390</v>
      </c>
      <c r="M4" s="209">
        <f ca="1">IF(ISBLANK(L4),"",$H4)</f>
        <v>2390</v>
      </c>
      <c r="N4" s="195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WIFI_INTERNET</v>
      </c>
      <c r="O4" s="209" t="str">
        <f>CONCATENATE("{{",$J4,"}}",IF(ISBLANK(J4),"",CONCATENATE(",",K4)))</f>
        <v>{{}}</v>
      </c>
    </row>
    <row r="5" spans="1:15" ht="16" x14ac:dyDescent="0.2">
      <c r="A5" s="248"/>
      <c r="B5" s="248"/>
      <c r="C5" s="280"/>
      <c r="D5" s="174" t="s">
        <v>114</v>
      </c>
      <c r="E5" s="248"/>
      <c r="F5" s="44">
        <v>6</v>
      </c>
      <c r="G5" s="44" t="s">
        <v>991</v>
      </c>
      <c r="H5" s="44">
        <v>2391</v>
      </c>
      <c r="I5" s="44" t="s">
        <v>990</v>
      </c>
      <c r="J5" s="108"/>
      <c r="K5" s="235"/>
      <c r="L5" s="195" t="str">
        <f ca="1">IF(LEN($A5&amp;$D5)&lt;2,"",IF(ISBLANK($H5),"",$N5&amp;IF(ISBLANK($D5),"","|"&amp;IF(RIGHT($D5)=",",LEFT($D5,LEN($D5)-1),IF(RIGHT($D5,2)=", ",LEFT($D5,LEN($D5)-2),$D5)))&amp;"="&amp;$H5&amp;IF(OR(ISBLANK($J5),$J5="{{*}}"),"",O5)))</f>
        <v>WIFI_INTERNET|SURCHARGE=2391</v>
      </c>
      <c r="M5" s="209">
        <f ca="1">IF(ISBLANK(L5),"",H5)</f>
        <v>2391</v>
      </c>
      <c r="N5" s="195" t="str">
        <f t="shared" ref="N5:N68" ca="1" si="0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IF(ISBLANK(OFFSET($A5,-13,0)),
IF(ISBLANK(OFFSET($A5,-14,0)),
IF(ISBLANK(OFFSET($A5,-15,0)),
IF(ISBLANK(OFFSET($A5,-16,0)),
IF(ISBLANK(OFFSET($A5,-17,0)),
IF(ISBLANK(OFFSET($A5,-18,0)),
IF(ISBLANK(OFFSET($A5,-19,0)),
IF(ISBLANK(OFFSET($A5,-20,0)),
IF(ISBLANK(OFFSET($A5,-21,0)),
IF(ISBLANK(OFFSET($A5,-22,0)),
IF(ISBLANK(OFFSET($A5,-23,0)),
IF(ISBLANK(OFFSET($A5,-24,0)),
IF(ISBLANK(OFFSET($A5,-25,0)),
"Error(contact Michael Davies)",
OFFSET($A5,-25,0)),
OFFSET($A5,-24,0)),
OFFSET($A5,-23,0)),
OFFSET($A5,-22,0)),
OFFSET($A5,-21,0)),
OFFSET($A5,-20,0)),
OFFSET($A5,-19,0)),
OFFSET($A5,-18,0)),
OFFSET($A5,-17,0)),
OFFSET($A5,-16,0)),
OFFSET($A5,-15,0)),
OFFSET($A5,-14,0)),
OFFSET($A5,-13,0)),
OFFSET($A5,-12,0)),
OFFSET($A5,-11,0)),
OFFSET($A5,-10,0)),
OFFSET($A5,-9,0)),
OFFSET($A5,-8,0)),
OFFSET($A5,-7,0)),
OFFSET($A5,-6,0)),
OFFSET($A5,-5,0)),
OFFSET($A5,-4,0)),
OFFSET($A5,-3,0)),
OFFSET($A5,-2,0)),
OFFSET($A5,-1,0)),
$A5)</f>
        <v>WIFI_INTERNET</v>
      </c>
      <c r="O5" s="209" t="str">
        <f>CONCATENATE("{{",$J5,"}}",IF(ISBLANK(J5),"",CONCATENATE(",",K5)))</f>
        <v>{{}}</v>
      </c>
    </row>
    <row r="6" spans="1:15" ht="16" x14ac:dyDescent="0.2">
      <c r="A6" s="248"/>
      <c r="B6" s="248"/>
      <c r="C6" s="280"/>
      <c r="D6" s="193" t="s">
        <v>1066</v>
      </c>
      <c r="E6" s="248"/>
      <c r="F6" s="44">
        <v>197</v>
      </c>
      <c r="G6" s="53" t="s">
        <v>1067</v>
      </c>
      <c r="H6" s="44">
        <v>3178</v>
      </c>
      <c r="I6" s="44" t="s">
        <v>1068</v>
      </c>
      <c r="J6" s="108"/>
      <c r="K6" s="235"/>
      <c r="L6" s="195" t="str">
        <f ca="1">IF(LEN($A6&amp;$D6)&lt;2,"",IF(ISBLANK($H6),"",$N6&amp;IF(ISBLANK($D6),"","|"&amp;IF(RIGHT($D6)=",",LEFT($D6,LEN($D6)-1),IF(RIGHT($D6,2)=", ",LEFT($D6,LEN($D6)-2),$D6)))&amp;"="&amp;$H6&amp;IF(OR(ISBLANK($J6),$J6="{{*}}"),"",O6)))</f>
        <v>WIFI_INTERNET|SURCHARGE_AMT=3178</v>
      </c>
      <c r="M6" s="209">
        <f ca="1">IF(ISBLANK(L6),"",H6)</f>
        <v>3178</v>
      </c>
      <c r="N6" s="195" t="str">
        <f t="shared" ca="1" si="0"/>
        <v>WIFI_INTERNET</v>
      </c>
      <c r="O6" s="209" t="str">
        <f>CONCATENATE("{{",$J6,"}}",IF(ISBLANK(J6),"",CONCATENATE(",",K6)))</f>
        <v>{{}}</v>
      </c>
    </row>
    <row r="7" spans="1:15" ht="16" x14ac:dyDescent="0.2">
      <c r="A7" s="248"/>
      <c r="B7" s="248"/>
      <c r="C7" s="280"/>
      <c r="D7" s="180" t="s">
        <v>1043</v>
      </c>
      <c r="E7" s="248"/>
      <c r="F7" s="44">
        <v>197</v>
      </c>
      <c r="G7" s="53" t="s">
        <v>1067</v>
      </c>
      <c r="H7" s="35">
        <v>3179</v>
      </c>
      <c r="I7" s="35" t="s">
        <v>1069</v>
      </c>
      <c r="J7" s="113" t="s">
        <v>1256</v>
      </c>
      <c r="K7" s="243" t="s">
        <v>2513</v>
      </c>
      <c r="L7" s="195" t="str">
        <f ca="1">IF(LEN($A7&amp;$D7)&lt;2,"",IF(ISBLANK($H7),"",$N7&amp;IF(ISBLANK($D7),"","|"&amp;IF(RIGHT($D7)=",",LEFT($D7,LEN($D7)-1),IF(RIGHT($D7,2)=", ",LEFT($D7,LEN($D7)-2),$D7)))&amp;"="&amp;$H7&amp;IF(OR(ISBLANK($J7),$J7="{{*}}"),"",O7)))</f>
        <v>WIFI_INTERNET|SURCHARGE_PER_STAY=3179{{per stay}},3178,2391</v>
      </c>
      <c r="M7" s="209">
        <f ca="1">IF(ISBLANK(L7),"",H7)</f>
        <v>3179</v>
      </c>
      <c r="N7" s="195" t="str">
        <f t="shared" ca="1" si="0"/>
        <v>WIFI_INTERNET</v>
      </c>
      <c r="O7" s="209" t="str">
        <f>CONCATENATE("{{",$J7,"}}",IF(ISBLANK(J7),"",CONCATENATE(",",K7)))</f>
        <v>{{per stay}},3178,2391</v>
      </c>
    </row>
    <row r="8" spans="1:15" ht="16" x14ac:dyDescent="0.2">
      <c r="A8" s="248"/>
      <c r="B8" s="248"/>
      <c r="C8" s="280"/>
      <c r="D8" s="180" t="s">
        <v>1042</v>
      </c>
      <c r="E8" s="248"/>
      <c r="F8" s="44">
        <v>197</v>
      </c>
      <c r="G8" s="53" t="s">
        <v>1067</v>
      </c>
      <c r="H8" s="35">
        <v>3179</v>
      </c>
      <c r="I8" s="35" t="s">
        <v>1069</v>
      </c>
      <c r="J8" s="113" t="s">
        <v>1257</v>
      </c>
      <c r="K8" s="243" t="s">
        <v>2513</v>
      </c>
      <c r="L8" s="195" t="str">
        <f ca="1">IF(LEN($A8&amp;$D8)&lt;2,"",IF(ISBLANK($H8),"",$N8&amp;IF(ISBLANK($D8),"","|"&amp;IF(RIGHT($D8)=",",LEFT($D8,LEN($D8)-1),IF(RIGHT($D8,2)=", ",LEFT($D8,LEN($D8)-2),$D8)))&amp;"="&amp;$H8&amp;IF(OR(ISBLANK($J8),$J8="{{*}}"),"",O8)))</f>
        <v>WIFI_INTERNET|SURCHARGE_PER_NIGHT=3179{{per night}},3178,2391</v>
      </c>
      <c r="M8" s="209">
        <f ca="1">IF(ISBLANK(L8),"",H8)</f>
        <v>3179</v>
      </c>
      <c r="N8" s="195" t="str">
        <f t="shared" ca="1" si="0"/>
        <v>WIFI_INTERNET</v>
      </c>
      <c r="O8" s="209" t="str">
        <f>CONCATENATE("{{",$J8,"}}",IF(ISBLANK(J8),"",CONCATENATE(",",K8)))</f>
        <v>{{per night}},3178,2391</v>
      </c>
    </row>
    <row r="9" spans="1:15" ht="16" x14ac:dyDescent="0.2">
      <c r="A9" s="248"/>
      <c r="B9" s="248"/>
      <c r="C9" s="280"/>
      <c r="D9" s="180" t="s">
        <v>1041</v>
      </c>
      <c r="E9" s="248"/>
      <c r="F9" s="44">
        <v>197</v>
      </c>
      <c r="G9" s="53" t="s">
        <v>1067</v>
      </c>
      <c r="H9" s="35">
        <v>3179</v>
      </c>
      <c r="I9" s="35" t="s">
        <v>1069</v>
      </c>
      <c r="J9" s="113" t="s">
        <v>1258</v>
      </c>
      <c r="K9" s="243" t="s">
        <v>2513</v>
      </c>
      <c r="L9" s="195" t="str">
        <f ca="1">IF(LEN($A9&amp;$D9)&lt;2,"",IF(ISBLANK($H9),"",$N9&amp;IF(ISBLANK($D9),"","|"&amp;IF(RIGHT($D9)=",",LEFT($D9,LEN($D9)-1),IF(RIGHT($D9,2)=", ",LEFT($D9,LEN($D9)-2),$D9)))&amp;"="&amp;$H9&amp;IF(OR(ISBLANK($J9),$J9="{{*}}"),"",O9)))</f>
        <v>WIFI_INTERNET|SURCHARGE_PER_DAY=3179{{per day}},3178,2391</v>
      </c>
      <c r="M9" s="209">
        <f ca="1">IF(ISBLANK(L9),"",H9)</f>
        <v>3179</v>
      </c>
      <c r="N9" s="195" t="str">
        <f t="shared" ca="1" si="0"/>
        <v>WIFI_INTERNET</v>
      </c>
      <c r="O9" s="209" t="str">
        <f>CONCATENATE("{{",$J9,"}}",IF(ISBLANK(J9),"",CONCATENATE(",",K9)))</f>
        <v>{{per day}},3178,2391</v>
      </c>
    </row>
    <row r="10" spans="1:15" ht="16" x14ac:dyDescent="0.2">
      <c r="A10" s="248"/>
      <c r="B10" s="248"/>
      <c r="C10" s="280"/>
      <c r="D10" s="180" t="s">
        <v>1603</v>
      </c>
      <c r="E10" s="248"/>
      <c r="F10" s="44">
        <v>197</v>
      </c>
      <c r="G10" s="53" t="s">
        <v>1067</v>
      </c>
      <c r="H10" s="35">
        <v>3179</v>
      </c>
      <c r="I10" s="35" t="s">
        <v>1069</v>
      </c>
      <c r="J10" s="113" t="s">
        <v>1259</v>
      </c>
      <c r="K10" s="243" t="s">
        <v>2513</v>
      </c>
      <c r="L10" s="195" t="str">
        <f ca="1">IF(LEN($A10&amp;$D10)&lt;2,"",IF(ISBLANK($H10),"",$N10&amp;IF(ISBLANK($D10),"","|"&amp;IF(RIGHT($D10)=",",LEFT($D10,LEN($D10)-1),IF(RIGHT($D10,2)=", ",LEFT($D10,LEN($D10)-2),$D10)))&amp;"="&amp;$H10&amp;IF(OR(ISBLANK($J10),$J10="{{*}}"),"",O10)))</f>
        <v>WIFI_INTERNET|SURCHARGE_PER_WEEK=3179{{per week}},3178,2391</v>
      </c>
      <c r="M10" s="209">
        <f ca="1">IF(ISBLANK(L10),"",H10)</f>
        <v>3179</v>
      </c>
      <c r="N10" s="195" t="str">
        <f t="shared" ca="1" si="0"/>
        <v>WIFI_INTERNET</v>
      </c>
      <c r="O10" s="209" t="str">
        <f>CONCATENATE("{{",$J10,"}}",IF(ISBLANK(J10),"",CONCATENATE(",",K10)))</f>
        <v>{{per week}},3178,2391</v>
      </c>
    </row>
    <row r="11" spans="1:15" ht="16" x14ac:dyDescent="0.2">
      <c r="A11" s="248"/>
      <c r="B11" s="248"/>
      <c r="C11" s="280"/>
      <c r="D11" s="180" t="s">
        <v>1682</v>
      </c>
      <c r="E11" s="248"/>
      <c r="F11" s="44">
        <v>197</v>
      </c>
      <c r="G11" s="53" t="s">
        <v>1067</v>
      </c>
      <c r="H11" s="94">
        <v>3179</v>
      </c>
      <c r="I11" s="35" t="s">
        <v>1069</v>
      </c>
      <c r="J11" s="113" t="s">
        <v>1260</v>
      </c>
      <c r="K11" s="243" t="s">
        <v>2513</v>
      </c>
      <c r="L11" s="195" t="str">
        <f ca="1">IF(LEN($A11&amp;$D11)&lt;2,"",IF(ISBLANK($H11),"",$N11&amp;IF(ISBLANK($D11),"","|"&amp;IF(RIGHT($D11)=",",LEFT($D11,LEN($D11)-1),IF(RIGHT($D11,2)=", ",LEFT($D11,LEN($D11)-2),$D11)))&amp;"="&amp;$H11&amp;IF(OR(ISBLANK($J11),$J11="{{*}}"),"",O11)))</f>
        <v>WIFI_INTERNET|SURCHARGE_PER_MINUTE=3179{{per minute}},3178,2391</v>
      </c>
      <c r="M11" s="209">
        <f ca="1">IF(ISBLANK(L11),"",H11)</f>
        <v>3179</v>
      </c>
      <c r="N11" s="195" t="str">
        <f t="shared" ca="1" si="0"/>
        <v>WIFI_INTERNET</v>
      </c>
      <c r="O11" s="209" t="str">
        <f>CONCATENATE("{{",$J11,"}}",IF(ISBLANK(J11),"",CONCATENATE(",",K11)))</f>
        <v>{{per minute}},3178,2391</v>
      </c>
    </row>
    <row r="12" spans="1:15" ht="16" x14ac:dyDescent="0.2">
      <c r="A12" s="248"/>
      <c r="B12" s="248"/>
      <c r="C12" s="280"/>
      <c r="D12" s="180" t="s">
        <v>1683</v>
      </c>
      <c r="E12" s="248"/>
      <c r="F12" s="44">
        <v>197</v>
      </c>
      <c r="G12" s="53" t="s">
        <v>1067</v>
      </c>
      <c r="H12" s="94">
        <v>3179</v>
      </c>
      <c r="I12" s="35" t="s">
        <v>1069</v>
      </c>
      <c r="J12" s="113" t="s">
        <v>1261</v>
      </c>
      <c r="K12" s="243" t="s">
        <v>2513</v>
      </c>
      <c r="L12" s="195" t="str">
        <f ca="1">IF(LEN($A12&amp;$D12)&lt;2,"",IF(ISBLANK($H12),"",$N12&amp;IF(ISBLANK($D12),"","|"&amp;IF(RIGHT($D12)=",",LEFT($D12,LEN($D12)-1),IF(RIGHT($D12,2)=", ",LEFT($D12,LEN($D12)-2),$D12)))&amp;"="&amp;$H12&amp;IF(OR(ISBLANK($J12),$J12="{{*}}"),"",O12)))</f>
        <v>WIFI_INTERNET|SURCHARGE_PER_HOUR=3179{{per hour}},3178,2391</v>
      </c>
      <c r="M12" s="209">
        <f ca="1">IF(ISBLANK(L12),"",H12)</f>
        <v>3179</v>
      </c>
      <c r="N12" s="195" t="str">
        <f t="shared" ca="1" si="0"/>
        <v>WIFI_INTERNET</v>
      </c>
      <c r="O12" s="209" t="str">
        <f>CONCATENATE("{{",$J12,"}}",IF(ISBLANK(J12),"",CONCATENATE(",",K12)))</f>
        <v>{{per hour}},3178,2391</v>
      </c>
    </row>
    <row r="13" spans="1:15" ht="16" x14ac:dyDescent="0.2">
      <c r="A13" s="248"/>
      <c r="B13" s="248"/>
      <c r="C13" s="280"/>
      <c r="D13" s="180" t="s">
        <v>1684</v>
      </c>
      <c r="E13" s="248"/>
      <c r="F13" s="44">
        <v>197</v>
      </c>
      <c r="G13" s="53" t="s">
        <v>1067</v>
      </c>
      <c r="H13" s="94">
        <v>3179</v>
      </c>
      <c r="I13" s="35" t="s">
        <v>1069</v>
      </c>
      <c r="J13" s="113" t="s">
        <v>1262</v>
      </c>
      <c r="K13" s="243" t="s">
        <v>2513</v>
      </c>
      <c r="L13" s="195" t="str">
        <f ca="1">IF(LEN($A13&amp;$D13)&lt;2,"",IF(ISBLANK($H13),"",$N13&amp;IF(ISBLANK($D13),"","|"&amp;IF(RIGHT($D13)=",",LEFT($D13,LEN($D13)-1),IF(RIGHT($D13,2)=", ",LEFT($D13,LEN($D13)-2),$D13)))&amp;"="&amp;$H13&amp;IF(OR(ISBLANK($J13),$J13="{{*}}"),"",O13)))</f>
        <v>WIFI_INTERNET|SURCHARGE_PER_24HOUR_PERIOD=3179{{per 24-hour period}},3178,2391</v>
      </c>
      <c r="M13" s="209">
        <f ca="1">IF(ISBLANK(L13),"",H13)</f>
        <v>3179</v>
      </c>
      <c r="N13" s="195" t="str">
        <f t="shared" ca="1" si="0"/>
        <v>WIFI_INTERNET</v>
      </c>
      <c r="O13" s="209" t="str">
        <f>CONCATENATE("{{",$J13,"}}",IF(ISBLANK(J13),"",CONCATENATE(",",K13)))</f>
        <v>{{per 24-hour period}},3178,2391</v>
      </c>
    </row>
    <row r="14" spans="1:15" ht="16" x14ac:dyDescent="0.2">
      <c r="A14" s="248"/>
      <c r="B14" s="248"/>
      <c r="C14" s="280"/>
      <c r="D14" s="180" t="s">
        <v>1685</v>
      </c>
      <c r="E14" s="248"/>
      <c r="F14" s="44">
        <v>197</v>
      </c>
      <c r="G14" s="53" t="s">
        <v>1067</v>
      </c>
      <c r="H14" s="94">
        <v>3185</v>
      </c>
      <c r="I14" s="94" t="s">
        <v>1071</v>
      </c>
      <c r="J14" s="113" t="s">
        <v>1263</v>
      </c>
      <c r="K14" s="234" t="s">
        <v>2367</v>
      </c>
      <c r="L14" s="195" t="str">
        <f ca="1">IF(LEN($A14&amp;$D14)&lt;2,"",IF(ISBLANK($H14),"",$N14&amp;IF(ISBLANK($D14),"","|"&amp;IF(RIGHT($D14)=",",LEFT($D14,LEN($D14)-1),IF(RIGHT($D14,2)=", ",LEFT($D14,LEN($D14)-2),$D14)))&amp;"="&amp;$H14&amp;IF(OR(ISBLANK($J14),$J14="{{*}}"),"",O14)))</f>
        <v>WIFI_INTERNET|SURCHARGE_PER_MULTIPLE_HOURS=3185</v>
      </c>
      <c r="M14" s="209">
        <f ca="1">IF(ISBLANK(L14),"",H14)</f>
        <v>3185</v>
      </c>
      <c r="N14" s="195" t="str">
        <f t="shared" ca="1" si="0"/>
        <v>WIFI_INTERNET</v>
      </c>
      <c r="O14" s="209" t="str">
        <f>CONCATENATE("{{",$J14,"}}",IF(ISBLANK(J14),"",CONCATENATE(",",K14)))</f>
        <v>{{{{*}}}},2391</v>
      </c>
    </row>
    <row r="15" spans="1:15" ht="16" x14ac:dyDescent="0.2">
      <c r="A15" s="248"/>
      <c r="B15" s="248"/>
      <c r="C15" s="280"/>
      <c r="D15" s="180" t="s">
        <v>7</v>
      </c>
      <c r="E15" s="248"/>
      <c r="F15" s="44">
        <v>197</v>
      </c>
      <c r="G15" s="53" t="s">
        <v>1067</v>
      </c>
      <c r="H15" s="35">
        <v>3184</v>
      </c>
      <c r="I15" s="35" t="s">
        <v>1070</v>
      </c>
      <c r="J15" s="113" t="s">
        <v>1263</v>
      </c>
      <c r="K15" s="234" t="s">
        <v>2367</v>
      </c>
      <c r="L15" s="195" t="str">
        <f ca="1">IF(LEN($A15&amp;$D15)&lt;2,"",IF(ISBLANK($H15),"",$N15&amp;IF(ISBLANK($D15),"","|"&amp;IF(RIGHT($D15)=",",LEFT($D15,LEN($D15)-1),IF(RIGHT($D15,2)=", ",LEFT($D15,LEN($D15)-2),$D15)))&amp;"="&amp;$H15&amp;IF(OR(ISBLANK($J15),$J15="{{*}}"),"",O15)))</f>
        <v>WIFI_INTERNET|SURCHARGE_PER_MULTIPLE_MINUTES=3184</v>
      </c>
      <c r="M15" s="209">
        <f ca="1">IF(ISBLANK(L15),"",H15)</f>
        <v>3184</v>
      </c>
      <c r="N15" s="195" t="str">
        <f t="shared" ca="1" si="0"/>
        <v>WIFI_INTERNET</v>
      </c>
      <c r="O15" s="209" t="str">
        <f>CONCATENATE("{{",$J15,"}}",IF(ISBLANK(J15),"",CONCATENATE(",",K15)))</f>
        <v>{{{{*}}}},2391</v>
      </c>
    </row>
    <row r="16" spans="1:15" ht="16" x14ac:dyDescent="0.2">
      <c r="A16" s="249" t="s">
        <v>8</v>
      </c>
      <c r="B16" s="249" t="s">
        <v>9</v>
      </c>
      <c r="C16" s="278" t="s">
        <v>220</v>
      </c>
      <c r="D16" s="176" t="s">
        <v>639</v>
      </c>
      <c r="E16" s="250" t="s">
        <v>636</v>
      </c>
      <c r="F16" s="49">
        <v>6</v>
      </c>
      <c r="G16" s="49" t="s">
        <v>991</v>
      </c>
      <c r="H16" s="49">
        <v>2392</v>
      </c>
      <c r="I16" s="49" t="s">
        <v>992</v>
      </c>
      <c r="J16" s="110"/>
      <c r="K16" s="236"/>
      <c r="L16" s="195" t="str">
        <f ca="1">IF(LEN($A16&amp;$D16)&lt;2,"",IF(ISBLANK($H16),"",$N16&amp;IF(ISBLANK($D16),"","|"&amp;IF(RIGHT($D16)=",",LEFT($D16,LEN($D16)-1),IF(RIGHT($D16,2)=", ",LEFT($D16,LEN($D16)-2),$D16)))&amp;"="&amp;$H16&amp;IF(OR(ISBLANK($J16),$J16="{{*}}"),"",O16)))</f>
        <v>WIRED_INTERNET|FREE=2392</v>
      </c>
      <c r="M16" s="209">
        <f ca="1">IF(ISBLANK(L16),"",H16)</f>
        <v>2392</v>
      </c>
      <c r="N16" s="195" t="str">
        <f t="shared" ca="1" si="0"/>
        <v>WIRED_INTERNET</v>
      </c>
      <c r="O16" s="209" t="str">
        <f>CONCATENATE("{{",$J16,"}}",IF(ISBLANK(J16),"",CONCATENATE(",",K16)))</f>
        <v>{{}}</v>
      </c>
    </row>
    <row r="17" spans="1:15" ht="16" x14ac:dyDescent="0.2">
      <c r="A17" s="249"/>
      <c r="B17" s="249"/>
      <c r="C17" s="278"/>
      <c r="D17" s="31" t="s">
        <v>114</v>
      </c>
      <c r="E17" s="251"/>
      <c r="F17" s="49">
        <v>6</v>
      </c>
      <c r="G17" s="49" t="s">
        <v>991</v>
      </c>
      <c r="H17" s="31">
        <v>2393</v>
      </c>
      <c r="I17" s="31" t="s">
        <v>993</v>
      </c>
      <c r="J17" s="31"/>
      <c r="K17" s="237"/>
      <c r="L17" s="195" t="str">
        <f ca="1">IF(LEN($A17&amp;$D17)&lt;2,"",IF(ISBLANK($H17),"",$N17&amp;IF(ISBLANK($D17),"","|"&amp;IF(RIGHT($D17)=",",LEFT($D17,LEN($D17)-1),IF(RIGHT($D17,2)=", ",LEFT($D17,LEN($D17)-2),$D17)))&amp;"="&amp;$H17&amp;IF(OR(ISBLANK($J17),$J17="{{*}}"),"",O17)))</f>
        <v>WIRED_INTERNET|SURCHARGE=2393</v>
      </c>
      <c r="M17" s="209">
        <f ca="1">IF(ISBLANK(L17),"",H17)</f>
        <v>2393</v>
      </c>
      <c r="N17" s="195" t="str">
        <f t="shared" ca="1" si="0"/>
        <v>WIRED_INTERNET</v>
      </c>
      <c r="O17" s="209" t="str">
        <f>CONCATENATE("{{",$J17,"}}",IF(ISBLANK(J17),"",CONCATENATE(",",K17)))</f>
        <v>{{}}</v>
      </c>
    </row>
    <row r="18" spans="1:15" ht="16" x14ac:dyDescent="0.2">
      <c r="A18" s="249"/>
      <c r="B18" s="249"/>
      <c r="C18" s="278"/>
      <c r="D18" s="57" t="s">
        <v>1066</v>
      </c>
      <c r="E18" s="251"/>
      <c r="F18" s="49">
        <v>197</v>
      </c>
      <c r="G18" s="49" t="s">
        <v>1067</v>
      </c>
      <c r="H18" s="31">
        <v>3176</v>
      </c>
      <c r="I18" s="31" t="s">
        <v>1072</v>
      </c>
      <c r="J18" s="31"/>
      <c r="K18" s="237"/>
      <c r="L18" s="195" t="str">
        <f ca="1">IF(LEN($A18&amp;$D18)&lt;2,"",IF(ISBLANK($H18),"",$N18&amp;IF(ISBLANK($D18),"","|"&amp;IF(RIGHT($D18)=",",LEFT($D18,LEN($D18)-1),IF(RIGHT($D18,2)=", ",LEFT($D18,LEN($D18)-2),$D18)))&amp;"="&amp;$H18&amp;IF(OR(ISBLANK($J18),$J18="{{*}}"),"",O18)))</f>
        <v>WIRED_INTERNET|SURCHARGE_AMT=3176</v>
      </c>
      <c r="M18" s="209">
        <f ca="1">IF(ISBLANK(L18),"",H18)</f>
        <v>3176</v>
      </c>
      <c r="N18" s="195" t="str">
        <f t="shared" ca="1" si="0"/>
        <v>WIRED_INTERNET</v>
      </c>
      <c r="O18" s="209" t="str">
        <f>CONCATENATE("{{",$J18,"}}",IF(ISBLANK(J18),"",CONCATENATE(",",K18)))</f>
        <v>{{}}</v>
      </c>
    </row>
    <row r="19" spans="1:15" ht="16" x14ac:dyDescent="0.2">
      <c r="A19" s="249"/>
      <c r="B19" s="249"/>
      <c r="C19" s="278"/>
      <c r="D19" s="176" t="s">
        <v>1043</v>
      </c>
      <c r="E19" s="251"/>
      <c r="F19" s="56">
        <v>197</v>
      </c>
      <c r="G19" s="56" t="s">
        <v>1067</v>
      </c>
      <c r="H19" s="49">
        <v>3177</v>
      </c>
      <c r="I19" s="49" t="s">
        <v>1073</v>
      </c>
      <c r="J19" s="110" t="s">
        <v>1256</v>
      </c>
      <c r="K19" s="236" t="s">
        <v>2514</v>
      </c>
      <c r="L19" s="195" t="str">
        <f ca="1">IF(LEN($A19&amp;$D19)&lt;2,"",IF(ISBLANK($H19),"",$N19&amp;IF(ISBLANK($D19),"","|"&amp;IF(RIGHT($D19)=",",LEFT($D19,LEN($D19)-1),IF(RIGHT($D19,2)=", ",LEFT($D19,LEN($D19)-2),$D19)))&amp;"="&amp;$H19&amp;IF(OR(ISBLANK($J19),$J19="{{*}}"),"",O19)))</f>
        <v>WIRED_INTERNET|SURCHARGE_PER_STAY=3177{{per stay}},3176,2393</v>
      </c>
      <c r="M19" s="209">
        <f ca="1">IF(ISBLANK(L19),"",H19)</f>
        <v>3177</v>
      </c>
      <c r="N19" s="195" t="str">
        <f t="shared" ca="1" si="0"/>
        <v>WIRED_INTERNET</v>
      </c>
      <c r="O19" s="209" t="str">
        <f>CONCATENATE("{{",$J19,"}}",IF(ISBLANK(J19),"",CONCATENATE(",",K19)))</f>
        <v>{{per stay}},3176,2393</v>
      </c>
    </row>
    <row r="20" spans="1:15" ht="16" x14ac:dyDescent="0.2">
      <c r="A20" s="249"/>
      <c r="B20" s="249"/>
      <c r="C20" s="278"/>
      <c r="D20" s="176" t="s">
        <v>1042</v>
      </c>
      <c r="E20" s="251"/>
      <c r="F20" s="56">
        <v>197</v>
      </c>
      <c r="G20" s="56" t="s">
        <v>1067</v>
      </c>
      <c r="H20" s="49">
        <v>3177</v>
      </c>
      <c r="I20" s="49" t="s">
        <v>1073</v>
      </c>
      <c r="J20" s="110" t="s">
        <v>1257</v>
      </c>
      <c r="K20" s="236" t="s">
        <v>2514</v>
      </c>
      <c r="L20" s="195" t="str">
        <f ca="1">IF(LEN($A20&amp;$D20)&lt;2,"",IF(ISBLANK($H20),"",$N20&amp;IF(ISBLANK($D20),"","|"&amp;IF(RIGHT($D20)=",",LEFT($D20,LEN($D20)-1),IF(RIGHT($D20,2)=", ",LEFT($D20,LEN($D20)-2),$D20)))&amp;"="&amp;$H20&amp;IF(OR(ISBLANK($J20),$J20="{{*}}"),"",O20)))</f>
        <v>WIRED_INTERNET|SURCHARGE_PER_NIGHT=3177{{per night}},3176,2393</v>
      </c>
      <c r="M20" s="209">
        <f ca="1">IF(ISBLANK(L20),"",H20)</f>
        <v>3177</v>
      </c>
      <c r="N20" s="195" t="str">
        <f t="shared" ca="1" si="0"/>
        <v>WIRED_INTERNET</v>
      </c>
      <c r="O20" s="209" t="str">
        <f>CONCATENATE("{{",$J20,"}}",IF(ISBLANK(J20),"",CONCATENATE(",",K20)))</f>
        <v>{{per night}},3176,2393</v>
      </c>
    </row>
    <row r="21" spans="1:15" ht="16" x14ac:dyDescent="0.2">
      <c r="A21" s="249"/>
      <c r="B21" s="249"/>
      <c r="C21" s="278"/>
      <c r="D21" s="176" t="s">
        <v>1041</v>
      </c>
      <c r="E21" s="251"/>
      <c r="F21" s="56">
        <v>197</v>
      </c>
      <c r="G21" s="56" t="s">
        <v>1067</v>
      </c>
      <c r="H21" s="49">
        <v>3177</v>
      </c>
      <c r="I21" s="49" t="s">
        <v>1073</v>
      </c>
      <c r="J21" s="110" t="s">
        <v>1258</v>
      </c>
      <c r="K21" s="236" t="s">
        <v>2514</v>
      </c>
      <c r="L21" s="195" t="str">
        <f ca="1">IF(LEN($A21&amp;$D21)&lt;2,"",IF(ISBLANK($H21),"",$N21&amp;IF(ISBLANK($D21),"","|"&amp;IF(RIGHT($D21)=",",LEFT($D21,LEN($D21)-1),IF(RIGHT($D21,2)=", ",LEFT($D21,LEN($D21)-2),$D21)))&amp;"="&amp;$H21&amp;IF(OR(ISBLANK($J21),$J21="{{*}}"),"",O21)))</f>
        <v>WIRED_INTERNET|SURCHARGE_PER_DAY=3177{{per day}},3176,2393</v>
      </c>
      <c r="M21" s="209">
        <f ca="1">IF(ISBLANK(L21),"",H21)</f>
        <v>3177</v>
      </c>
      <c r="N21" s="195" t="str">
        <f t="shared" ca="1" si="0"/>
        <v>WIRED_INTERNET</v>
      </c>
      <c r="O21" s="209" t="str">
        <f>CONCATENATE("{{",$J21,"}}",IF(ISBLANK(J21),"",CONCATENATE(",",K21)))</f>
        <v>{{per day}},3176,2393</v>
      </c>
    </row>
    <row r="22" spans="1:15" ht="16" x14ac:dyDescent="0.2">
      <c r="A22" s="249"/>
      <c r="B22" s="249"/>
      <c r="C22" s="278"/>
      <c r="D22" s="176" t="s">
        <v>1603</v>
      </c>
      <c r="E22" s="251"/>
      <c r="F22" s="56">
        <v>197</v>
      </c>
      <c r="G22" s="56" t="s">
        <v>1067</v>
      </c>
      <c r="H22" s="49">
        <v>3177</v>
      </c>
      <c r="I22" s="49" t="s">
        <v>1073</v>
      </c>
      <c r="J22" s="110" t="s">
        <v>1259</v>
      </c>
      <c r="K22" s="236" t="s">
        <v>2514</v>
      </c>
      <c r="L22" s="195" t="str">
        <f ca="1">IF(LEN($A22&amp;$D22)&lt;2,"",IF(ISBLANK($H22),"",$N22&amp;IF(ISBLANK($D22),"","|"&amp;IF(RIGHT($D22)=",",LEFT($D22,LEN($D22)-1),IF(RIGHT($D22,2)=", ",LEFT($D22,LEN($D22)-2),$D22)))&amp;"="&amp;$H22&amp;IF(OR(ISBLANK($J22),$J22="{{*}}"),"",O22)))</f>
        <v>WIRED_INTERNET|SURCHARGE_PER_WEEK=3177{{per week}},3176,2393</v>
      </c>
      <c r="M22" s="209">
        <f ca="1">IF(ISBLANK(L22),"",H22)</f>
        <v>3177</v>
      </c>
      <c r="N22" s="195" t="str">
        <f t="shared" ca="1" si="0"/>
        <v>WIRED_INTERNET</v>
      </c>
      <c r="O22" s="209" t="str">
        <f>CONCATENATE("{{",$J22,"}}",IF(ISBLANK(J22),"",CONCATENATE(",",K22)))</f>
        <v>{{per week}},3176,2393</v>
      </c>
    </row>
    <row r="23" spans="1:15" ht="16" x14ac:dyDescent="0.2">
      <c r="A23" s="249"/>
      <c r="B23" s="249"/>
      <c r="C23" s="278"/>
      <c r="D23" s="176" t="s">
        <v>1682</v>
      </c>
      <c r="E23" s="251"/>
      <c r="F23" s="56">
        <v>197</v>
      </c>
      <c r="G23" s="56" t="s">
        <v>1067</v>
      </c>
      <c r="H23" s="91">
        <v>3177</v>
      </c>
      <c r="I23" s="49" t="s">
        <v>1073</v>
      </c>
      <c r="J23" s="110" t="s">
        <v>1260</v>
      </c>
      <c r="K23" s="236" t="s">
        <v>2514</v>
      </c>
      <c r="L23" s="195" t="str">
        <f ca="1">IF(LEN($A23&amp;$D23)&lt;2,"",IF(ISBLANK($H23),"",$N23&amp;IF(ISBLANK($D23),"","|"&amp;IF(RIGHT($D23)=",",LEFT($D23,LEN($D23)-1),IF(RIGHT($D23,2)=", ",LEFT($D23,LEN($D23)-2),$D23)))&amp;"="&amp;$H23&amp;IF(OR(ISBLANK($J23),$J23="{{*}}"),"",O23)))</f>
        <v>WIRED_INTERNET|SURCHARGE_PER_MINUTE=3177{{per minute}},3176,2393</v>
      </c>
      <c r="M23" s="209">
        <f ca="1">IF(ISBLANK(L23),"",H23)</f>
        <v>3177</v>
      </c>
      <c r="N23" s="195" t="str">
        <f t="shared" ca="1" si="0"/>
        <v>WIRED_INTERNET</v>
      </c>
      <c r="O23" s="209" t="str">
        <f>CONCATENATE("{{",$J23,"}}",IF(ISBLANK(J23),"",CONCATENATE(",",K23)))</f>
        <v>{{per minute}},3176,2393</v>
      </c>
    </row>
    <row r="24" spans="1:15" ht="16" x14ac:dyDescent="0.2">
      <c r="A24" s="249"/>
      <c r="B24" s="249"/>
      <c r="C24" s="278"/>
      <c r="D24" s="176" t="s">
        <v>1683</v>
      </c>
      <c r="E24" s="251"/>
      <c r="F24" s="56">
        <v>197</v>
      </c>
      <c r="G24" s="56" t="s">
        <v>1067</v>
      </c>
      <c r="H24" s="91">
        <v>3177</v>
      </c>
      <c r="I24" s="49" t="s">
        <v>1073</v>
      </c>
      <c r="J24" s="110" t="s">
        <v>1261</v>
      </c>
      <c r="K24" s="236" t="s">
        <v>2514</v>
      </c>
      <c r="L24" s="195" t="str">
        <f ca="1">IF(LEN($A24&amp;$D24)&lt;2,"",IF(ISBLANK($H24),"",$N24&amp;IF(ISBLANK($D24),"","|"&amp;IF(RIGHT($D24)=",",LEFT($D24,LEN($D24)-1),IF(RIGHT($D24,2)=", ",LEFT($D24,LEN($D24)-2),$D24)))&amp;"="&amp;$H24&amp;IF(OR(ISBLANK($J24),$J24="{{*}}"),"",O24)))</f>
        <v>WIRED_INTERNET|SURCHARGE_PER_HOUR=3177{{per hour}},3176,2393</v>
      </c>
      <c r="M24" s="209">
        <f ca="1">IF(ISBLANK(L24),"",H24)</f>
        <v>3177</v>
      </c>
      <c r="N24" s="195" t="str">
        <f t="shared" ca="1" si="0"/>
        <v>WIRED_INTERNET</v>
      </c>
      <c r="O24" s="209" t="str">
        <f>CONCATENATE("{{",$J24,"}}",IF(ISBLANK(J24),"",CONCATENATE(",",K24)))</f>
        <v>{{per hour}},3176,2393</v>
      </c>
    </row>
    <row r="25" spans="1:15" ht="16" x14ac:dyDescent="0.2">
      <c r="A25" s="249"/>
      <c r="B25" s="249"/>
      <c r="C25" s="278"/>
      <c r="D25" s="176" t="s">
        <v>1684</v>
      </c>
      <c r="E25" s="251"/>
      <c r="F25" s="56">
        <v>197</v>
      </c>
      <c r="G25" s="56" t="s">
        <v>1067</v>
      </c>
      <c r="H25" s="49">
        <v>3177</v>
      </c>
      <c r="I25" s="49" t="s">
        <v>1073</v>
      </c>
      <c r="J25" s="110" t="s">
        <v>1262</v>
      </c>
      <c r="K25" s="236" t="s">
        <v>2514</v>
      </c>
      <c r="L25" s="195" t="str">
        <f ca="1">IF(LEN($A25&amp;$D25)&lt;2,"",IF(ISBLANK($H25),"",$N25&amp;IF(ISBLANK($D25),"","|"&amp;IF(RIGHT($D25)=",",LEFT($D25,LEN($D25)-1),IF(RIGHT($D25,2)=", ",LEFT($D25,LEN($D25)-2),$D25)))&amp;"="&amp;$H25&amp;IF(OR(ISBLANK($J25),$J25="{{*}}"),"",O25)))</f>
        <v>WIRED_INTERNET|SURCHARGE_PER_24HOUR_PERIOD=3177{{per 24-hour period}},3176,2393</v>
      </c>
      <c r="M25" s="209">
        <f ca="1">IF(ISBLANK(L25),"",H25)</f>
        <v>3177</v>
      </c>
      <c r="N25" s="195" t="str">
        <f t="shared" ca="1" si="0"/>
        <v>WIRED_INTERNET</v>
      </c>
      <c r="O25" s="209" t="str">
        <f>CONCATENATE("{{",$J25,"}}",IF(ISBLANK(J25),"",CONCATENATE(",",K25)))</f>
        <v>{{per 24-hour period}},3176,2393</v>
      </c>
    </row>
    <row r="26" spans="1:15" ht="16" x14ac:dyDescent="0.2">
      <c r="A26" s="249"/>
      <c r="B26" s="249"/>
      <c r="C26" s="278"/>
      <c r="D26" s="176" t="s">
        <v>1685</v>
      </c>
      <c r="E26" s="251"/>
      <c r="F26" s="56">
        <v>197</v>
      </c>
      <c r="G26" s="56" t="s">
        <v>1067</v>
      </c>
      <c r="H26" s="29">
        <v>3183</v>
      </c>
      <c r="I26" s="103" t="s">
        <v>1075</v>
      </c>
      <c r="J26" s="119" t="s">
        <v>1263</v>
      </c>
      <c r="K26" s="247" t="s">
        <v>2367</v>
      </c>
      <c r="L26" s="195" t="str">
        <f ca="1">IF(LEN($A26&amp;$D26)&lt;2,"",IF(ISBLANK($H26),"",$N26&amp;IF(ISBLANK($D26),"","|"&amp;IF(RIGHT($D26)=",",LEFT($D26,LEN($D26)-1),IF(RIGHT($D26,2)=", ",LEFT($D26,LEN($D26)-2),$D26)))&amp;"="&amp;$H26&amp;IF(OR(ISBLANK($J26),$J26="{{*}}"),"",O26)))</f>
        <v>WIRED_INTERNET|SURCHARGE_PER_MULTIPLE_HOURS=3183</v>
      </c>
      <c r="M26" s="209">
        <f ca="1">IF(ISBLANK(L26),"",H26)</f>
        <v>3183</v>
      </c>
      <c r="N26" s="195" t="str">
        <f t="shared" ca="1" si="0"/>
        <v>WIRED_INTERNET</v>
      </c>
      <c r="O26" s="209" t="str">
        <f>CONCATENATE("{{",$J26,"}}",IF(ISBLANK(J26),"",CONCATENATE(",",K26)))</f>
        <v>{{{{*}}}},2391</v>
      </c>
    </row>
    <row r="27" spans="1:15" ht="16" x14ac:dyDescent="0.2">
      <c r="A27" s="249"/>
      <c r="B27" s="249"/>
      <c r="C27" s="278"/>
      <c r="D27" s="176" t="s">
        <v>7</v>
      </c>
      <c r="E27" s="251"/>
      <c r="F27" s="56">
        <v>197</v>
      </c>
      <c r="G27" s="56" t="s">
        <v>1067</v>
      </c>
      <c r="H27" s="49">
        <v>3182</v>
      </c>
      <c r="I27" s="49" t="s">
        <v>1074</v>
      </c>
      <c r="J27" s="110" t="s">
        <v>1263</v>
      </c>
      <c r="K27" s="236" t="s">
        <v>2367</v>
      </c>
      <c r="L27" s="195" t="str">
        <f ca="1">IF(LEN($A27&amp;$D27)&lt;2,"",IF(ISBLANK($H27),"",$N27&amp;IF(ISBLANK($D27),"","|"&amp;IF(RIGHT($D27)=",",LEFT($D27,LEN($D27)-1),IF(RIGHT($D27,2)=", ",LEFT($D27,LEN($D27)-2),$D27)))&amp;"="&amp;$H27&amp;IF(OR(ISBLANK($J27),$J27="{{*}}"),"",O27)))</f>
        <v>WIRED_INTERNET|SURCHARGE_PER_MULTIPLE_MINUTES=3182</v>
      </c>
      <c r="M27" s="209">
        <f ca="1">IF(ISBLANK(L27),"",H27)</f>
        <v>3182</v>
      </c>
      <c r="N27" s="195" t="str">
        <f t="shared" ca="1" si="0"/>
        <v>WIRED_INTERNET</v>
      </c>
      <c r="O27" s="209" t="str">
        <f>CONCATENATE("{{",$J27,"}}",IF(ISBLANK(J27),"",CONCATENATE(",",K27)))</f>
        <v>{{{{*}}}},2391</v>
      </c>
    </row>
    <row r="28" spans="1:15" ht="16" x14ac:dyDescent="0.2">
      <c r="A28" s="38"/>
      <c r="B28" s="38"/>
      <c r="C28" s="277"/>
      <c r="D28" s="52"/>
      <c r="E28" s="38"/>
      <c r="F28" s="36"/>
      <c r="G28" s="36"/>
      <c r="H28" s="36"/>
      <c r="I28" s="36"/>
      <c r="J28" s="52"/>
      <c r="K28" s="238"/>
      <c r="L28" s="195" t="str">
        <f>IF(LEN($A28&amp;$D28)&lt;2,"",IF(ISBLANK($H28),"",$N28&amp;IF(ISBLANK($D28),"","|"&amp;IF(RIGHT($D28)=",",LEFT($D28,LEN($D28)-1),IF(RIGHT($D28,2)=", ",LEFT($D28,LEN($D28)-2),$D28)))&amp;"="&amp;$H28&amp;IF(OR(ISBLANK($J28),$J28="{{*}}"),"",O28)))</f>
        <v/>
      </c>
      <c r="M28" s="209">
        <f>IF(ISBLANK(L28),"",H28)</f>
        <v>0</v>
      </c>
      <c r="N28" s="195" t="str">
        <f t="shared" ca="1" si="0"/>
        <v>WIRED_INTERNET</v>
      </c>
      <c r="O28" s="209" t="str">
        <f>CONCATENATE("{{",$J28,"}}",IF(ISBLANK(J28),"",CONCATENATE(",",K28)))</f>
        <v>{{}}</v>
      </c>
    </row>
    <row r="29" spans="1:15" ht="16" x14ac:dyDescent="0.2">
      <c r="A29" s="28" t="s">
        <v>11</v>
      </c>
      <c r="B29" s="38"/>
      <c r="C29" s="277"/>
      <c r="D29" s="52"/>
      <c r="E29" s="38"/>
      <c r="F29" s="36"/>
      <c r="G29" s="36"/>
      <c r="H29" s="36"/>
      <c r="I29" s="36"/>
      <c r="J29" s="52"/>
      <c r="K29" s="238"/>
      <c r="L29" s="195" t="e">
        <f>IF(LEN(#REF!&amp;$D29)&lt;2,"",IF(ISBLANK($H29),"",$N29&amp;IF(ISBLANK($D29),"","|"&amp;IF(RIGHT($D29)=",",LEFT($D29,LEN($D29)-1),IF(RIGHT($D29,2)=", ",LEFT($D29,LEN($D29)-2),$D29)))&amp;"="&amp;$H29&amp;IF(OR(ISBLANK($J29),$J29="{{*}}"),"",O29)))</f>
        <v>#REF!</v>
      </c>
      <c r="M29" s="209">
        <f>IF(ISBLANK(L29),"",H29)</f>
        <v>0</v>
      </c>
      <c r="N29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9" s="209" t="str">
        <f>CONCATENATE("{{",$J29,"}}",IF(ISBLANK(J29),"",CONCATENATE(",",K29)))</f>
        <v>{{}}</v>
      </c>
    </row>
    <row r="30" spans="1:15" ht="16" x14ac:dyDescent="0.2">
      <c r="A30" s="33" t="s">
        <v>0</v>
      </c>
      <c r="B30" s="33" t="s">
        <v>1</v>
      </c>
      <c r="C30" s="33" t="s">
        <v>2561</v>
      </c>
      <c r="D30" s="32" t="s">
        <v>2</v>
      </c>
      <c r="E30" s="33" t="s">
        <v>3</v>
      </c>
      <c r="F30" s="32"/>
      <c r="G30" s="32"/>
      <c r="H30" s="32"/>
      <c r="I30" s="32"/>
      <c r="J30" s="32"/>
      <c r="K30" s="233"/>
      <c r="L30" s="195" t="str">
        <f>IF(LEN($A30&amp;$D30)&lt;2,"",IF(ISBLANK($H30),"",$N30&amp;IF(ISBLANK($D30),"","|"&amp;IF(RIGHT($D30)=",",LEFT($D30,LEN($D30)-1),IF(RIGHT($D30,2)=", ",LEFT($D30,LEN($D30)-2),$D30)))&amp;"="&amp;$H30&amp;IF(OR(ISBLANK($J30),$J30="{{*}}"),"",O30)))</f>
        <v/>
      </c>
      <c r="M30" s="209">
        <f>IF(ISBLANK(L30),"",H30)</f>
        <v>0</v>
      </c>
      <c r="N30" s="195" t="str">
        <f t="shared" ca="1" si="0"/>
        <v>Code</v>
      </c>
      <c r="O30" s="209" t="str">
        <f>CONCATENATE("{{",$J30,"}}",IF(ISBLANK(J30),"",CONCATENATE(",",K30)))</f>
        <v>{{}}</v>
      </c>
    </row>
    <row r="31" spans="1:15" ht="16" x14ac:dyDescent="0.2">
      <c r="A31" s="248" t="s">
        <v>10</v>
      </c>
      <c r="B31" s="248" t="s">
        <v>12</v>
      </c>
      <c r="C31" s="280" t="s">
        <v>220</v>
      </c>
      <c r="D31" s="180" t="s">
        <v>639</v>
      </c>
      <c r="E31" s="248" t="s">
        <v>13</v>
      </c>
      <c r="F31" s="35">
        <v>6</v>
      </c>
      <c r="G31" s="35" t="s">
        <v>991</v>
      </c>
      <c r="H31" s="35">
        <v>4695</v>
      </c>
      <c r="I31" s="35" t="s">
        <v>994</v>
      </c>
      <c r="J31" s="113"/>
      <c r="K31" s="234"/>
      <c r="L31" s="195" t="str">
        <f ca="1">IF(LEN($A31&amp;$D31)&lt;2,"",IF(ISBLANK($H31),"",$N31&amp;IF(ISBLANK($D31),"","|"&amp;IF(RIGHT($D31)=",",LEFT($D31,LEN($D31)-1),IF(RIGHT($D31,2)=", ",LEFT($D31,LEN($D31)-2),$D31)))&amp;"="&amp;$H31&amp;IF(OR(ISBLANK($J31),$J31="{{*}}"),"",O31)))</f>
        <v>BABYSITTING|FREE=4695</v>
      </c>
      <c r="M31" s="209">
        <f ca="1">IF(ISBLANK(L31),"",H31)</f>
        <v>4695</v>
      </c>
      <c r="N31" s="195" t="str">
        <f t="shared" ca="1" si="0"/>
        <v>BABYSITTING</v>
      </c>
      <c r="O31" s="209" t="str">
        <f>CONCATENATE("{{",$J31,"}}",IF(ISBLANK(J31),"",CONCATENATE(",",K31)))</f>
        <v>{{}}</v>
      </c>
    </row>
    <row r="32" spans="1:15" ht="16" x14ac:dyDescent="0.2">
      <c r="A32" s="248"/>
      <c r="B32" s="248"/>
      <c r="C32" s="280"/>
      <c r="D32" s="180" t="s">
        <v>114</v>
      </c>
      <c r="E32" s="248"/>
      <c r="F32" s="35">
        <v>6</v>
      </c>
      <c r="G32" s="35" t="s">
        <v>991</v>
      </c>
      <c r="H32" s="35">
        <v>4696</v>
      </c>
      <c r="I32" s="35" t="s">
        <v>995</v>
      </c>
      <c r="J32" s="113"/>
      <c r="K32" s="234"/>
      <c r="L32" s="195" t="str">
        <f ca="1">IF(LEN($A32&amp;$D32)&lt;2,"",IF(ISBLANK($H32),"",$N32&amp;IF(ISBLANK($D32),"","|"&amp;IF(RIGHT($D32)=",",LEFT($D32,LEN($D32)-1),IF(RIGHT($D32,2)=", ",LEFT($D32,LEN($D32)-2),$D32)))&amp;"="&amp;$H32&amp;IF(OR(ISBLANK($J32),$J32="{{*}}"),"",O32)))</f>
        <v>BABYSITTING|SURCHARGE=4696</v>
      </c>
      <c r="M32" s="209">
        <f ca="1">IF(ISBLANK(L32),"",H32)</f>
        <v>4696</v>
      </c>
      <c r="N32" s="195" t="str">
        <f t="shared" ca="1" si="0"/>
        <v>BABYSITTING</v>
      </c>
      <c r="O32" s="209" t="str">
        <f>CONCATENATE("{{",$J32,"}}",IF(ISBLANK(J32),"",CONCATENATE(",",K32)))</f>
        <v>{{}}</v>
      </c>
    </row>
    <row r="33" spans="1:15" ht="16" x14ac:dyDescent="0.2">
      <c r="A33" s="248"/>
      <c r="B33" s="248"/>
      <c r="C33" s="280"/>
      <c r="D33" s="180" t="s">
        <v>1001</v>
      </c>
      <c r="E33" s="248"/>
      <c r="F33" s="35">
        <v>6</v>
      </c>
      <c r="G33" s="35" t="s">
        <v>991</v>
      </c>
      <c r="H33" s="35">
        <v>6</v>
      </c>
      <c r="I33" s="35" t="s">
        <v>1002</v>
      </c>
      <c r="J33" s="113"/>
      <c r="K33" s="234"/>
      <c r="L33" s="195" t="str">
        <f ca="1">IF(LEN($A33&amp;$D33)&lt;2,"",IF(ISBLANK($H33),"",$N33&amp;IF(ISBLANK($D33),"","|"&amp;IF(RIGHT($D33)=",",LEFT($D33,LEN($D33)-1),IF(RIGHT($D33,2)=", ",LEFT($D33,LEN($D33)-2),$D33)))&amp;"="&amp;$H33&amp;IF(OR(ISBLANK($J33),$J33="{{*}}"),"",O33)))</f>
        <v>BABYSITTING|GENERIC=6</v>
      </c>
      <c r="M33" s="209">
        <f ca="1">IF(ISBLANK(L33),"",H33)</f>
        <v>6</v>
      </c>
      <c r="N33" s="195" t="str">
        <f t="shared" ca="1" si="0"/>
        <v>BABYSITTING</v>
      </c>
      <c r="O33" s="209" t="str">
        <f>CONCATENATE("{{",$J33,"}}",IF(ISBLANK(J33),"",CONCATENATE(",",K33)))</f>
        <v>{{}}</v>
      </c>
    </row>
    <row r="34" spans="1:15" ht="16" x14ac:dyDescent="0.2">
      <c r="A34" s="249" t="s">
        <v>14</v>
      </c>
      <c r="B34" s="249" t="s">
        <v>15</v>
      </c>
      <c r="C34" s="278" t="s">
        <v>220</v>
      </c>
      <c r="D34" s="52" t="s">
        <v>639</v>
      </c>
      <c r="E34" s="249" t="s">
        <v>16</v>
      </c>
      <c r="F34" s="36">
        <v>6</v>
      </c>
      <c r="G34" s="36" t="s">
        <v>991</v>
      </c>
      <c r="H34" s="36">
        <v>4697</v>
      </c>
      <c r="I34" s="36" t="s">
        <v>996</v>
      </c>
      <c r="J34" s="52"/>
      <c r="K34" s="238"/>
      <c r="L34" s="195" t="str">
        <f ca="1">IF(LEN($A34&amp;$D34)&lt;2,"",IF(ISBLANK($H34),"",$N34&amp;IF(ISBLANK($D34),"","|"&amp;IF(RIGHT($D34)=",",LEFT($D34,LEN($D34)-1),IF(RIGHT($D34,2)=", ",LEFT($D34,LEN($D34)-2),$D34)))&amp;"="&amp;$H34&amp;IF(OR(ISBLANK($J34),$J34="{{*}}"),"",O34)))</f>
        <v>CHILDRENS_CLUB|FREE=4697</v>
      </c>
      <c r="M34" s="209">
        <f ca="1">IF(ISBLANK(L34),"",H34)</f>
        <v>4697</v>
      </c>
      <c r="N34" s="195" t="str">
        <f t="shared" ca="1" si="0"/>
        <v>CHILDRENS_CLUB</v>
      </c>
      <c r="O34" s="209" t="str">
        <f>CONCATENATE("{{",$J34,"}}",IF(ISBLANK(J34),"",CONCATENATE(",",K34)))</f>
        <v>{{}}</v>
      </c>
    </row>
    <row r="35" spans="1:15" ht="16" x14ac:dyDescent="0.2">
      <c r="A35" s="249"/>
      <c r="B35" s="249"/>
      <c r="C35" s="278"/>
      <c r="D35" s="52" t="s">
        <v>114</v>
      </c>
      <c r="E35" s="249"/>
      <c r="F35" s="36">
        <v>6</v>
      </c>
      <c r="G35" s="36" t="s">
        <v>991</v>
      </c>
      <c r="H35" s="36">
        <v>4698</v>
      </c>
      <c r="I35" s="36" t="s">
        <v>997</v>
      </c>
      <c r="J35" s="52"/>
      <c r="K35" s="238"/>
      <c r="L35" s="195" t="str">
        <f ca="1">IF(LEN($A35&amp;$D35)&lt;2,"",IF(ISBLANK($H35),"",$N35&amp;IF(ISBLANK($D35),"","|"&amp;IF(RIGHT($D35)=",",LEFT($D35,LEN($D35)-1),IF(RIGHT($D35,2)=", ",LEFT($D35,LEN($D35)-2),$D35)))&amp;"="&amp;$H35&amp;IF(OR(ISBLANK($J35),$J35="{{*}}"),"",O35)))</f>
        <v>CHILDRENS_CLUB|SURCHARGE=4698</v>
      </c>
      <c r="M35" s="209">
        <f ca="1">IF(ISBLANK(L35),"",H35)</f>
        <v>4698</v>
      </c>
      <c r="N35" s="195" t="str">
        <f t="shared" ca="1" si="0"/>
        <v>CHILDRENS_CLUB</v>
      </c>
      <c r="O35" s="209" t="str">
        <f>CONCATENATE("{{",$J35,"}}",IF(ISBLANK(J35),"",CONCATENATE(",",K35)))</f>
        <v>{{}}</v>
      </c>
    </row>
    <row r="36" spans="1:15" ht="16" x14ac:dyDescent="0.2">
      <c r="A36" s="249"/>
      <c r="B36" s="249"/>
      <c r="C36" s="278"/>
      <c r="D36" s="52" t="s">
        <v>1001</v>
      </c>
      <c r="E36" s="249"/>
      <c r="F36" s="36">
        <v>6</v>
      </c>
      <c r="G36" s="36" t="s">
        <v>991</v>
      </c>
      <c r="H36" s="36">
        <v>2186</v>
      </c>
      <c r="I36" s="36" t="s">
        <v>15</v>
      </c>
      <c r="J36" s="52"/>
      <c r="K36" s="238"/>
      <c r="L36" s="195" t="str">
        <f ca="1">IF(LEN($A36&amp;$D36)&lt;2,"",IF(ISBLANK($H36),"",$N36&amp;IF(ISBLANK($D36),"","|"&amp;IF(RIGHT($D36)=",",LEFT($D36,LEN($D36)-1),IF(RIGHT($D36,2)=", ",LEFT($D36,LEN($D36)-2),$D36)))&amp;"="&amp;$H36&amp;IF(OR(ISBLANK($J36),$J36="{{*}}"),"",O36)))</f>
        <v>CHILDRENS_CLUB|GENERIC=2186</v>
      </c>
      <c r="M36" s="209">
        <f ca="1">IF(ISBLANK(L36),"",H36)</f>
        <v>2186</v>
      </c>
      <c r="N36" s="195" t="str">
        <f t="shared" ca="1" si="0"/>
        <v>CHILDRENS_CLUB</v>
      </c>
      <c r="O36" s="209" t="str">
        <f>CONCATENATE("{{",$J36,"}}",IF(ISBLANK(J36),"",CONCATENATE(",",K36)))</f>
        <v>{{}}</v>
      </c>
    </row>
    <row r="37" spans="1:15" ht="16" x14ac:dyDescent="0.2">
      <c r="A37" s="39" t="s">
        <v>17</v>
      </c>
      <c r="B37" s="39" t="s">
        <v>18</v>
      </c>
      <c r="C37" s="279" t="s">
        <v>221</v>
      </c>
      <c r="D37" s="180"/>
      <c r="E37" s="39"/>
      <c r="F37" s="35">
        <v>10</v>
      </c>
      <c r="G37" s="35" t="s">
        <v>140</v>
      </c>
      <c r="H37" s="35">
        <v>3825</v>
      </c>
      <c r="I37" s="35" t="s">
        <v>998</v>
      </c>
      <c r="J37" s="113"/>
      <c r="K37" s="234"/>
      <c r="L37" s="195" t="str">
        <f ca="1">IF(LEN($A37&amp;$D37)&lt;2,"",IF(ISBLANK($H37),"",$N37&amp;IF(ISBLANK($D37),"","|"&amp;IF(RIGHT($D37)=",",LEFT($D37,LEN($D37)-1),IF(RIGHT($D37,2)=", ",LEFT($D37,LEN($D37)-2),$D37)))&amp;"="&amp;$H37&amp;IF(OR(ISBLANK($J37),$J37="{{*}}"),"",O37)))</f>
        <v>PLAYGROUND=3825</v>
      </c>
      <c r="M37" s="209">
        <f ca="1">IF(ISBLANK(L37),"",H37)</f>
        <v>3825</v>
      </c>
      <c r="N37" s="195" t="str">
        <f t="shared" ca="1" si="0"/>
        <v>PLAYGROUND</v>
      </c>
      <c r="O37" s="209" t="str">
        <f>CONCATENATE("{{",$J37,"}}",IF(ISBLANK(J37),"",CONCATENATE(",",K37)))</f>
        <v>{{}}</v>
      </c>
    </row>
    <row r="38" spans="1:15" ht="45" customHeight="1" x14ac:dyDescent="0.2">
      <c r="A38" s="254" t="s">
        <v>19</v>
      </c>
      <c r="B38" s="249" t="s">
        <v>20</v>
      </c>
      <c r="C38" s="278" t="s">
        <v>220</v>
      </c>
      <c r="D38" s="52" t="s">
        <v>639</v>
      </c>
      <c r="E38" s="249" t="s">
        <v>21</v>
      </c>
      <c r="F38" s="36">
        <v>6</v>
      </c>
      <c r="G38" s="36" t="s">
        <v>991</v>
      </c>
      <c r="H38" s="36">
        <v>4699</v>
      </c>
      <c r="I38" s="36" t="s">
        <v>999</v>
      </c>
      <c r="J38" s="52"/>
      <c r="K38" s="238"/>
      <c r="L38" s="195" t="str">
        <f ca="1">IF(LEN($A38&amp;$D38)&lt;2,"",IF(ISBLANK($H38),"",$N38&amp;IF(ISBLANK($D38),"","|"&amp;IF(RIGHT($D38)=",",LEFT($D38,LEN($D38)-1),IF(RIGHT($D38,2)=", ",LEFT($D38,LEN($D38)-2),$D38)))&amp;"="&amp;$H38&amp;IF(OR(ISBLANK($J38),$J38="{{*}}"),"",O38)))</f>
        <v>SUPERVISED_ACTIVITIES|FREE=4699</v>
      </c>
      <c r="M38" s="209">
        <f ca="1">IF(ISBLANK(L38),"",H38)</f>
        <v>4699</v>
      </c>
      <c r="N38" s="195" t="str">
        <f t="shared" ca="1" si="0"/>
        <v>SUPERVISED_ACTIVITIES</v>
      </c>
      <c r="O38" s="209" t="str">
        <f>CONCATENATE("{{",$J38,"}}",IF(ISBLANK(J38),"",CONCATENATE(",",K38)))</f>
        <v>{{}}</v>
      </c>
    </row>
    <row r="39" spans="1:15" ht="16" x14ac:dyDescent="0.2">
      <c r="A39" s="254"/>
      <c r="B39" s="249"/>
      <c r="C39" s="278"/>
      <c r="D39" s="52" t="s">
        <v>114</v>
      </c>
      <c r="E39" s="249"/>
      <c r="F39" s="36">
        <v>6</v>
      </c>
      <c r="G39" s="36" t="s">
        <v>991</v>
      </c>
      <c r="H39" s="36">
        <v>4700</v>
      </c>
      <c r="I39" s="36" t="s">
        <v>1000</v>
      </c>
      <c r="J39" s="52"/>
      <c r="K39" s="238"/>
      <c r="L39" s="195" t="str">
        <f ca="1">IF(LEN($A39&amp;$D39)&lt;2,"",IF(ISBLANK($H39),"",$N39&amp;IF(ISBLANK($D39),"","|"&amp;IF(RIGHT($D39)=",",LEFT($D39,LEN($D39)-1),IF(RIGHT($D39,2)=", ",LEFT($D39,LEN($D39)-2),$D39)))&amp;"="&amp;$H39&amp;IF(OR(ISBLANK($J39),$J39="{{*}}"),"",O39)))</f>
        <v>SUPERVISED_ACTIVITIES|SURCHARGE=4700</v>
      </c>
      <c r="M39" s="209">
        <f ca="1">IF(ISBLANK(L39),"",H39)</f>
        <v>4700</v>
      </c>
      <c r="N39" s="195" t="str">
        <f t="shared" ca="1" si="0"/>
        <v>SUPERVISED_ACTIVITIES</v>
      </c>
      <c r="O39" s="209" t="str">
        <f>CONCATENATE("{{",$J39,"}}",IF(ISBLANK(J39),"",CONCATENATE(",",K39)))</f>
        <v>{{}}</v>
      </c>
    </row>
    <row r="40" spans="1:15" ht="16" x14ac:dyDescent="0.2">
      <c r="A40" s="254"/>
      <c r="B40" s="249"/>
      <c r="C40" s="278"/>
      <c r="D40" s="52" t="s">
        <v>1001</v>
      </c>
      <c r="E40" s="249"/>
      <c r="F40" s="36">
        <v>6</v>
      </c>
      <c r="G40" s="36" t="s">
        <v>991</v>
      </c>
      <c r="H40" s="36">
        <v>38</v>
      </c>
      <c r="I40" s="36" t="s">
        <v>1003</v>
      </c>
      <c r="J40" s="52"/>
      <c r="K40" s="238"/>
      <c r="L40" s="195" t="str">
        <f ca="1">IF(LEN($A40&amp;$D40)&lt;2,"",IF(ISBLANK($H40),"",$N40&amp;IF(ISBLANK($D40),"","|"&amp;IF(RIGHT($D40)=",",LEFT($D40,LEN($D40)-1),IF(RIGHT($D40,2)=", ",LEFT($D40,LEN($D40)-2),$D40)))&amp;"="&amp;$H40&amp;IF(OR(ISBLANK($J40),$J40="{{*}}"),"",O40)))</f>
        <v>SUPERVISED_ACTIVITIES|GENERIC=38</v>
      </c>
      <c r="M40" s="209">
        <f ca="1">IF(ISBLANK(L40),"",H40)</f>
        <v>38</v>
      </c>
      <c r="N40" s="195" t="str">
        <f t="shared" ca="1" si="0"/>
        <v>SUPERVISED_ACTIVITIES</v>
      </c>
      <c r="O40" s="209" t="str">
        <f>CONCATENATE("{{",$J40,"}}",IF(ISBLANK(J40),"",CONCATENATE(",",K40)))</f>
        <v>{{}}</v>
      </c>
    </row>
    <row r="41" spans="1:15" ht="16" x14ac:dyDescent="0.2">
      <c r="A41" s="38"/>
      <c r="B41" s="38"/>
      <c r="C41" s="277"/>
      <c r="D41" s="52"/>
      <c r="E41" s="38"/>
      <c r="F41" s="36"/>
      <c r="G41" s="36"/>
      <c r="H41" s="36"/>
      <c r="I41" s="36"/>
      <c r="J41" s="52"/>
      <c r="K41" s="238"/>
      <c r="L41" s="195" t="str">
        <f>IF(LEN($A41&amp;$D41)&lt;2,"",IF(ISBLANK($H41),"",$N41&amp;IF(ISBLANK($D41),"","|"&amp;IF(RIGHT($D41)=",",LEFT($D41,LEN($D41)-1),IF(RIGHT($D41,2)=", ",LEFT($D41,LEN($D41)-2),$D41)))&amp;"="&amp;$H41&amp;IF(OR(ISBLANK($J41),$J41="{{*}}"),"",O41)))</f>
        <v/>
      </c>
      <c r="M41" s="209">
        <f>IF(ISBLANK(L41),"",H41)</f>
        <v>0</v>
      </c>
      <c r="N41" s="195" t="str">
        <f t="shared" ca="1" si="0"/>
        <v>SUPERVISED_ACTIVITIES</v>
      </c>
      <c r="O41" s="209" t="str">
        <f>CONCATENATE("{{",$J41,"}}",IF(ISBLANK(J41),"",CONCATENATE(",",K41)))</f>
        <v>{{}}</v>
      </c>
    </row>
    <row r="42" spans="1:15" ht="16" x14ac:dyDescent="0.2">
      <c r="A42" s="28" t="s">
        <v>23</v>
      </c>
      <c r="B42" s="38"/>
      <c r="C42" s="277"/>
      <c r="D42" s="52"/>
      <c r="E42" s="38"/>
      <c r="F42" s="36"/>
      <c r="G42" s="36"/>
      <c r="H42" s="36"/>
      <c r="I42" s="36"/>
      <c r="J42" s="52"/>
      <c r="K42" s="238"/>
      <c r="L42" s="195" t="e">
        <f>IF(LEN(#REF!&amp;$D42)&lt;2,"",IF(ISBLANK($H42),"",$N42&amp;IF(ISBLANK($D42),"","|"&amp;IF(RIGHT($D42)=",",LEFT($D42,LEN($D42)-1),IF(RIGHT($D42,2)=", ",LEFT($D42,LEN($D42)-2),$D42)))&amp;"="&amp;$H42&amp;IF(OR(ISBLANK($J42),$J42="{{*}}"),"",O42)))</f>
        <v>#REF!</v>
      </c>
      <c r="M42" s="209">
        <f>IF(ISBLANK(L42),"",H42)</f>
        <v>0</v>
      </c>
      <c r="N42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42" s="209" t="str">
        <f>CONCATENATE("{{",$J42,"}}",IF(ISBLANK(J42),"",CONCATENATE(",",K42)))</f>
        <v>{{}}</v>
      </c>
    </row>
    <row r="43" spans="1:15" ht="16" x14ac:dyDescent="0.2">
      <c r="A43" s="33" t="s">
        <v>0</v>
      </c>
      <c r="B43" s="33" t="s">
        <v>1</v>
      </c>
      <c r="C43" s="33" t="s">
        <v>2561</v>
      </c>
      <c r="D43" s="32" t="s">
        <v>2</v>
      </c>
      <c r="E43" s="33" t="s">
        <v>3</v>
      </c>
      <c r="F43" s="32"/>
      <c r="G43" s="32"/>
      <c r="H43" s="32"/>
      <c r="I43" s="32"/>
      <c r="J43" s="32"/>
      <c r="K43" s="233"/>
      <c r="L43" s="195" t="str">
        <f>IF(LEN($A43&amp;$D43)&lt;2,"",IF(ISBLANK($H43),"",$N43&amp;IF(ISBLANK($D43),"","|"&amp;IF(RIGHT($D43)=",",LEFT($D43,LEN($D43)-1),IF(RIGHT($D43,2)=", ",LEFT($D43,LEN($D43)-2),$D43)))&amp;"="&amp;$H43&amp;IF(OR(ISBLANK($J43),$J43="{{*}}"),"",O43)))</f>
        <v/>
      </c>
      <c r="M43" s="209">
        <f>IF(ISBLANK(L43),"",H43)</f>
        <v>0</v>
      </c>
      <c r="N43" s="195" t="str">
        <f t="shared" ca="1" si="0"/>
        <v>Code</v>
      </c>
      <c r="O43" s="209" t="str">
        <f>CONCATENATE("{{",$J43,"}}",IF(ISBLANK(J43),"",CONCATENATE(",",K43)))</f>
        <v>{{}}</v>
      </c>
    </row>
    <row r="44" spans="1:15" ht="16" x14ac:dyDescent="0.2">
      <c r="A44" s="39" t="s">
        <v>22</v>
      </c>
      <c r="B44" s="39" t="s">
        <v>24</v>
      </c>
      <c r="C44" s="279" t="s">
        <v>221</v>
      </c>
      <c r="D44" s="180"/>
      <c r="E44" s="39"/>
      <c r="F44" s="35">
        <v>53</v>
      </c>
      <c r="G44" s="35" t="s">
        <v>1004</v>
      </c>
      <c r="H44" s="35">
        <v>2420</v>
      </c>
      <c r="I44" s="35" t="s">
        <v>1005</v>
      </c>
      <c r="J44" s="113"/>
      <c r="K44" s="234"/>
      <c r="L44" s="195" t="str">
        <f ca="1">IF(LEN($A44&amp;$D44)&lt;2,"",IF(ISBLANK($H44),"",$N44&amp;IF(ISBLANK($D44),"","|"&amp;IF(RIGHT($D44)=",",LEFT($D44,LEN($D44)-1),IF(RIGHT($D44,2)=", ",LEFT($D44,LEN($D44)-2),$D44)))&amp;"="&amp;$H44&amp;IF(OR(ISBLANK($J44),$J44="{{*}}"),"",O44)))</f>
        <v>ACCESSIBLE_BATHROOM=2420</v>
      </c>
      <c r="M44" s="209">
        <f ca="1">IF(ISBLANK(L44),"",H44)</f>
        <v>2420</v>
      </c>
      <c r="N44" s="195" t="str">
        <f t="shared" ca="1" si="0"/>
        <v>ACCESSIBLE_BATHROOM</v>
      </c>
      <c r="O44" s="209" t="str">
        <f>CONCATENATE("{{",$J44,"}}",IF(ISBLANK(J44),"",CONCATENATE(",",K44)))</f>
        <v>{{}}</v>
      </c>
    </row>
    <row r="45" spans="1:15" ht="16" x14ac:dyDescent="0.2">
      <c r="A45" s="38" t="s">
        <v>25</v>
      </c>
      <c r="B45" s="38" t="s">
        <v>26</v>
      </c>
      <c r="C45" s="277" t="s">
        <v>221</v>
      </c>
      <c r="D45" s="52"/>
      <c r="E45" s="38"/>
      <c r="F45" s="36">
        <v>53</v>
      </c>
      <c r="G45" s="36" t="s">
        <v>1004</v>
      </c>
      <c r="H45" s="36">
        <v>2425</v>
      </c>
      <c r="I45" s="36" t="s">
        <v>26</v>
      </c>
      <c r="J45" s="52"/>
      <c r="K45" s="238"/>
      <c r="L45" s="195" t="str">
        <f ca="1">IF(LEN($A45&amp;$D45)&lt;2,"",IF(ISBLANK($H45),"",$N45&amp;IF(ISBLANK($D45),"","|"&amp;IF(RIGHT($D45)=",",LEFT($D45,LEN($D45)-1),IF(RIGHT($D45,2)=", ",LEFT($D45,LEN($D45)-2),$D45)))&amp;"="&amp;$H45&amp;IF(OR(ISBLANK($J45),$J45="{{*}}"),"",O45)))</f>
        <v>BRAILLE_SIGNAGE=2425</v>
      </c>
      <c r="M45" s="209">
        <f ca="1">IF(ISBLANK(L45),"",H45)</f>
        <v>2425</v>
      </c>
      <c r="N45" s="195" t="str">
        <f t="shared" ca="1" si="0"/>
        <v>BRAILLE_SIGNAGE</v>
      </c>
      <c r="O45" s="209" t="str">
        <f>CONCATENATE("{{",$J45,"}}",IF(ISBLANK(J45),"",CONCATENATE(",",K45)))</f>
        <v>{{}}</v>
      </c>
    </row>
    <row r="46" spans="1:15" ht="16" x14ac:dyDescent="0.2">
      <c r="A46" s="39" t="s">
        <v>27</v>
      </c>
      <c r="B46" s="39" t="s">
        <v>28</v>
      </c>
      <c r="C46" s="279" t="s">
        <v>221</v>
      </c>
      <c r="D46" s="180"/>
      <c r="E46" s="39"/>
      <c r="F46" s="35">
        <v>53</v>
      </c>
      <c r="G46" s="35" t="s">
        <v>1004</v>
      </c>
      <c r="H46" s="35">
        <v>2424</v>
      </c>
      <c r="I46" s="35" t="s">
        <v>1006</v>
      </c>
      <c r="J46" s="113"/>
      <c r="K46" s="234"/>
      <c r="L46" s="195" t="str">
        <f ca="1">IF(LEN($A46&amp;$D46)&lt;2,"",IF(ISBLANK($H46),"",$N46&amp;IF(ISBLANK($D46),"","|"&amp;IF(RIGHT($D46)=",",LEFT($D46,LEN($D46)-1),IF(RIGHT($D46,2)=", ",LEFT($D46,LEN($D46)-2),$D46)))&amp;"="&amp;$H46&amp;IF(OR(ISBLANK($J46),$J46="{{*}}"),"",O46)))</f>
        <v>EQUIPMENT_FOR_DEAF=2424</v>
      </c>
      <c r="M46" s="209">
        <f ca="1">IF(ISBLANK(L46),"",H46)</f>
        <v>2424</v>
      </c>
      <c r="N46" s="195" t="str">
        <f t="shared" ca="1" si="0"/>
        <v>EQUIPMENT_FOR_DEAF</v>
      </c>
      <c r="O46" s="209" t="str">
        <f>CONCATENATE("{{",$J46,"}}",IF(ISBLANK(J46),"",CONCATENATE(",",K46)))</f>
        <v>{{}}</v>
      </c>
    </row>
    <row r="47" spans="1:15" ht="16" x14ac:dyDescent="0.2">
      <c r="A47" s="38" t="s">
        <v>29</v>
      </c>
      <c r="B47" s="38" t="s">
        <v>30</v>
      </c>
      <c r="C47" s="277" t="s">
        <v>221</v>
      </c>
      <c r="D47" s="52"/>
      <c r="E47" s="38"/>
      <c r="F47" s="36">
        <v>53</v>
      </c>
      <c r="G47" s="36" t="s">
        <v>1004</v>
      </c>
      <c r="H47" s="36">
        <v>2423</v>
      </c>
      <c r="I47" s="36" t="s">
        <v>1007</v>
      </c>
      <c r="J47" s="52"/>
      <c r="K47" s="238"/>
      <c r="L47" s="195" t="str">
        <f ca="1">IF(LEN($A47&amp;$D47)&lt;2,"",IF(ISBLANK($H47),"",$N47&amp;IF(ISBLANK($D47),"","|"&amp;IF(RIGHT($D47)=",",LEFT($D47,LEN($D47)-1),IF(RIGHT($D47,2)=", ",LEFT($D47,LEN($D47)-2),$D47)))&amp;"="&amp;$H47&amp;IF(OR(ISBLANK($J47),$J47="{{*}}"),"",O47)))</f>
        <v>ACCESSIBLE_ROOMS=2423</v>
      </c>
      <c r="M47" s="209">
        <f ca="1">IF(ISBLANK(L47),"",H47)</f>
        <v>2423</v>
      </c>
      <c r="N47" s="195" t="str">
        <f t="shared" ca="1" si="0"/>
        <v>ACCESSIBLE_ROOMS</v>
      </c>
      <c r="O47" s="209" t="str">
        <f>CONCATENATE("{{",$J47,"}}",IF(ISBLANK(J47),"",CONCATENATE(",",K47)))</f>
        <v>{{}}</v>
      </c>
    </row>
    <row r="48" spans="1:15" ht="16" x14ac:dyDescent="0.2">
      <c r="A48" s="39" t="s">
        <v>31</v>
      </c>
      <c r="B48" s="39" t="s">
        <v>32</v>
      </c>
      <c r="C48" s="279" t="s">
        <v>221</v>
      </c>
      <c r="D48" s="180"/>
      <c r="E48" s="39"/>
      <c r="F48" s="35">
        <v>53</v>
      </c>
      <c r="G48" s="35" t="s">
        <v>1004</v>
      </c>
      <c r="H48" s="35">
        <v>2422</v>
      </c>
      <c r="I48" s="35" t="s">
        <v>1008</v>
      </c>
      <c r="J48" s="113"/>
      <c r="K48" s="234"/>
      <c r="L48" s="195" t="str">
        <f ca="1">IF(LEN($A48&amp;$D48)&lt;2,"",IF(ISBLANK($H48),"",$N48&amp;IF(ISBLANK($D48),"","|"&amp;IF(RIGHT($D48)=",",LEFT($D48,LEN($D48)-1),IF(RIGHT($D48,2)=", ",LEFT($D48,LEN($D48)-2),$D48)))&amp;"="&amp;$H48&amp;IF(OR(ISBLANK($J48),$J48="{{*}}"),"",O48)))</f>
        <v>ACCESSIBLE_PARKING=2422</v>
      </c>
      <c r="M48" s="209">
        <f ca="1">IF(ISBLANK(L48),"",H48)</f>
        <v>2422</v>
      </c>
      <c r="N48" s="195" t="str">
        <f t="shared" ca="1" si="0"/>
        <v>ACCESSIBLE_PARKING</v>
      </c>
      <c r="O48" s="209" t="str">
        <f>CONCATENATE("{{",$J48,"}}",IF(ISBLANK(J48),"",CONCATENATE(",",K48)))</f>
        <v>{{}}</v>
      </c>
    </row>
    <row r="49" spans="1:15" ht="16" x14ac:dyDescent="0.2">
      <c r="A49" s="38" t="s">
        <v>33</v>
      </c>
      <c r="B49" s="38" t="s">
        <v>34</v>
      </c>
      <c r="C49" s="277" t="s">
        <v>221</v>
      </c>
      <c r="D49" s="52"/>
      <c r="E49" s="38"/>
      <c r="F49" s="36">
        <v>53</v>
      </c>
      <c r="G49" s="36" t="s">
        <v>1004</v>
      </c>
      <c r="H49" s="36">
        <v>2419</v>
      </c>
      <c r="I49" s="36" t="s">
        <v>1009</v>
      </c>
      <c r="J49" s="52"/>
      <c r="K49" s="238"/>
      <c r="L49" s="195" t="str">
        <f ca="1">IF(LEN($A49&amp;$D49)&lt;2,"",IF(ISBLANK($H49),"",$N49&amp;IF(ISBLANK($D49),"","|"&amp;IF(RIGHT($D49)=",",LEFT($D49,LEN($D49)-1),IF(RIGHT($D49,2)=", ",LEFT($D49,LEN($D49)-2),$D49)))&amp;"="&amp;$H49&amp;IF(OR(ISBLANK($J49),$J49="{{*}}"),"",O49)))</f>
        <v>ACCESSIBLE_PATH_OF_TRAVEL=2419</v>
      </c>
      <c r="M49" s="209">
        <f ca="1">IF(ISBLANK(L49),"",H49)</f>
        <v>2419</v>
      </c>
      <c r="N49" s="195" t="str">
        <f t="shared" ca="1" si="0"/>
        <v>ACCESSIBLE_PATH_OF_TRAVEL</v>
      </c>
      <c r="O49" s="209" t="str">
        <f>CONCATENATE("{{",$J49,"}}",IF(ISBLANK(J49),"",CONCATENATE(",",K49)))</f>
        <v>{{}}</v>
      </c>
    </row>
    <row r="50" spans="1:15" ht="16" x14ac:dyDescent="0.2">
      <c r="A50" s="39" t="s">
        <v>35</v>
      </c>
      <c r="B50" s="39" t="s">
        <v>36</v>
      </c>
      <c r="C50" s="279" t="s">
        <v>221</v>
      </c>
      <c r="D50" s="180"/>
      <c r="E50" s="39"/>
      <c r="F50" s="35">
        <v>53</v>
      </c>
      <c r="G50" s="35" t="s">
        <v>1004</v>
      </c>
      <c r="H50" s="35">
        <v>2421</v>
      </c>
      <c r="I50" s="35" t="s">
        <v>36</v>
      </c>
      <c r="J50" s="113"/>
      <c r="K50" s="234"/>
      <c r="L50" s="195" t="str">
        <f ca="1">IF(LEN($A50&amp;$D50)&lt;2,"",IF(ISBLANK($H50),"",$N50&amp;IF(ISBLANK($D50),"","|"&amp;IF(RIGHT($D50)=",",LEFT($D50,LEN($D50)-1),IF(RIGHT($D50,2)=", ",LEFT($D50,LEN($D50)-2),$D50)))&amp;"="&amp;$H50&amp;IF(OR(ISBLANK($J50),$J50="{{*}}"),"",O50)))</f>
        <v>ROLL_IN_SHOWER=2421</v>
      </c>
      <c r="M50" s="209">
        <f ca="1">IF(ISBLANK(L50),"",H50)</f>
        <v>2421</v>
      </c>
      <c r="N50" s="195" t="str">
        <f t="shared" ca="1" si="0"/>
        <v>ROLL_IN_SHOWER</v>
      </c>
      <c r="O50" s="209" t="str">
        <f>CONCATENATE("{{",$J50,"}}",IF(ISBLANK(J50),"",CONCATENATE(",",K50)))</f>
        <v>{{}}</v>
      </c>
    </row>
    <row r="51" spans="1:15" ht="16" x14ac:dyDescent="0.2">
      <c r="A51" s="38" t="s">
        <v>447</v>
      </c>
      <c r="B51" s="38" t="s">
        <v>449</v>
      </c>
      <c r="C51" s="277" t="s">
        <v>221</v>
      </c>
      <c r="D51" s="52" t="s">
        <v>448</v>
      </c>
      <c r="E51" s="38"/>
      <c r="F51" s="36">
        <v>11</v>
      </c>
      <c r="G51" s="36" t="s">
        <v>1010</v>
      </c>
      <c r="H51" s="36">
        <v>2549</v>
      </c>
      <c r="I51" s="36" t="s">
        <v>1011</v>
      </c>
      <c r="J51" s="52"/>
      <c r="K51" s="238"/>
      <c r="L51" s="195" t="str">
        <f ca="1">IF(LEN($A51&amp;$D51)&lt;2,"",IF(ISBLANK($H51),"",$N51&amp;IF(ISBLANK($D51),"","|"&amp;IF(RIGHT($D51)=",",LEFT($D51,LEN($D51)-1),IF(RIGHT($D51,2)=", ",LEFT($D51,LEN($D51)-2),$D51)))&amp;"="&amp;$H51&amp;IF(OR(ISBLANK($J51),$J51="{{*}}"),"",O51)))</f>
        <v>ELEVATOR|NO_ELEVATOR_ONSITE=2549</v>
      </c>
      <c r="M51" s="209">
        <f ca="1">IF(ISBLANK(L51),"",H51)</f>
        <v>2549</v>
      </c>
      <c r="N51" s="195" t="str">
        <f t="shared" ca="1" si="0"/>
        <v>ELEVATOR</v>
      </c>
      <c r="O51" s="209" t="str">
        <f>CONCATENATE("{{",$J51,"}}",IF(ISBLANK(J51),"",CONCATENATE(",",K51)))</f>
        <v>{{}}</v>
      </c>
    </row>
    <row r="52" spans="1:15" ht="16" x14ac:dyDescent="0.2">
      <c r="A52" s="38"/>
      <c r="B52" s="38"/>
      <c r="C52" s="277"/>
      <c r="D52" s="52"/>
      <c r="E52" s="38"/>
      <c r="F52" s="36"/>
      <c r="G52" s="36"/>
      <c r="H52" s="36"/>
      <c r="I52" s="36"/>
      <c r="J52" s="52"/>
      <c r="K52" s="238"/>
      <c r="L52" s="195" t="str">
        <f>IF(LEN($A52&amp;$D52)&lt;2,"",IF(ISBLANK($H52),"",$N52&amp;IF(ISBLANK($D52),"","|"&amp;IF(RIGHT($D52)=",",LEFT($D52,LEN($D52)-1),IF(RIGHT($D52,2)=", ",LEFT($D52,LEN($D52)-2),$D52)))&amp;"="&amp;$H52&amp;IF(OR(ISBLANK($J52),$J52="{{*}}"),"",O52)))</f>
        <v/>
      </c>
      <c r="M52" s="209">
        <f>IF(ISBLANK(L52),"",H52)</f>
        <v>0</v>
      </c>
      <c r="N52" s="195" t="str">
        <f t="shared" ca="1" si="0"/>
        <v>ELEVATOR</v>
      </c>
      <c r="O52" s="209" t="str">
        <f>CONCATENATE("{{",$J52,"}}",IF(ISBLANK(J52),"",CONCATENATE(",",K52)))</f>
        <v>{{}}</v>
      </c>
    </row>
    <row r="53" spans="1:15" ht="16" x14ac:dyDescent="0.2">
      <c r="A53" s="28" t="s">
        <v>38</v>
      </c>
      <c r="B53" s="38"/>
      <c r="C53" s="277"/>
      <c r="D53" s="52"/>
      <c r="E53" s="38"/>
      <c r="F53" s="36"/>
      <c r="G53" s="36"/>
      <c r="H53" s="36"/>
      <c r="I53" s="36"/>
      <c r="J53" s="52"/>
      <c r="K53" s="238"/>
      <c r="L53" s="195" t="e">
        <f>IF(LEN(#REF!&amp;$D53)&lt;2,"",IF(ISBLANK($H53),"",$N53&amp;IF(ISBLANK($D53),"","|"&amp;IF(RIGHT($D53)=",",LEFT($D53,LEN($D53)-1),IF(RIGHT($D53,2)=", ",LEFT($D53,LEN($D53)-2),$D53)))&amp;"="&amp;$H53&amp;IF(OR(ISBLANK($J53),$J53="{{*}}"),"",O53)))</f>
        <v>#REF!</v>
      </c>
      <c r="M53" s="209">
        <f>IF(ISBLANK(L53),"",H53)</f>
        <v>0</v>
      </c>
      <c r="N53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53" s="209" t="str">
        <f>CONCATENATE("{{",$J53,"}}",IF(ISBLANK(J53),"",CONCATENATE(",",K53)))</f>
        <v>{{}}</v>
      </c>
    </row>
    <row r="54" spans="1:15" ht="16" x14ac:dyDescent="0.2">
      <c r="A54" s="33" t="s">
        <v>0</v>
      </c>
      <c r="B54" s="33" t="s">
        <v>1</v>
      </c>
      <c r="C54" s="33" t="s">
        <v>2561</v>
      </c>
      <c r="D54" s="32" t="s">
        <v>2</v>
      </c>
      <c r="E54" s="33" t="s">
        <v>3</v>
      </c>
      <c r="F54" s="32"/>
      <c r="G54" s="32"/>
      <c r="H54" s="32"/>
      <c r="I54" s="32"/>
      <c r="J54" s="32"/>
      <c r="K54" s="233"/>
      <c r="L54" s="195" t="str">
        <f>IF(LEN($A54&amp;$D54)&lt;2,"",IF(ISBLANK($H54),"",$N54&amp;IF(ISBLANK($D54),"","|"&amp;IF(RIGHT($D54)=",",LEFT($D54,LEN($D54)-1),IF(RIGHT($D54,2)=", ",LEFT($D54,LEN($D54)-2),$D54)))&amp;"="&amp;$H54&amp;IF(OR(ISBLANK($J54),$J54="{{*}}"),"",O54)))</f>
        <v/>
      </c>
      <c r="M54" s="209">
        <f>IF(ISBLANK(L54),"",H54)</f>
        <v>0</v>
      </c>
      <c r="N54" s="195" t="str">
        <f t="shared" ca="1" si="0"/>
        <v>Code</v>
      </c>
      <c r="O54" s="209" t="str">
        <f>CONCATENATE("{{",$J54,"}}",IF(ISBLANK(J54),"",CONCATENATE(",",K54)))</f>
        <v>{{}}</v>
      </c>
    </row>
    <row r="55" spans="1:15" ht="30" customHeight="1" x14ac:dyDescent="0.2">
      <c r="A55" s="248" t="s">
        <v>37</v>
      </c>
      <c r="B55" s="248" t="s">
        <v>39</v>
      </c>
      <c r="C55" s="280" t="s">
        <v>221</v>
      </c>
      <c r="D55" s="180" t="s">
        <v>40</v>
      </c>
      <c r="E55" s="248" t="s">
        <v>41</v>
      </c>
      <c r="F55" s="35">
        <v>6</v>
      </c>
      <c r="G55" s="35" t="s">
        <v>991</v>
      </c>
      <c r="H55" s="35">
        <v>2538</v>
      </c>
      <c r="I55" s="35" t="s">
        <v>1012</v>
      </c>
      <c r="J55" s="113"/>
      <c r="K55" s="234"/>
      <c r="L55" s="195" t="str">
        <f ca="1">IF(LEN($A55&amp;$D55)&lt;2,"",IF(ISBLANK($H55),"",$N55&amp;IF(ISBLANK($D55),"","|"&amp;IF(RIGHT($D55)=",",LEFT($D55,LEN($D55)-1),IF(RIGHT($D55,2)=", ",LEFT($D55,LEN($D55)-2),$D55)))&amp;"="&amp;$H55&amp;IF(OR(ISBLANK($J55),$J55="{{*}}"),"",O55)))</f>
        <v>BUSINESS_CENTER|AVAILABLE_24HOURS=2538</v>
      </c>
      <c r="M55" s="209">
        <f ca="1">IF(ISBLANK(L55),"",H55)</f>
        <v>2538</v>
      </c>
      <c r="N55" s="195" t="str">
        <f t="shared" ca="1" si="0"/>
        <v>BUSINESS_CENTER</v>
      </c>
      <c r="O55" s="209" t="str">
        <f>CONCATENATE("{{",$J55,"}}",IF(ISBLANK(J55),"",CONCATENATE(",",K55)))</f>
        <v>{{}}</v>
      </c>
    </row>
    <row r="56" spans="1:15" ht="16" x14ac:dyDescent="0.2">
      <c r="A56" s="248"/>
      <c r="B56" s="248"/>
      <c r="C56" s="280"/>
      <c r="D56" s="180" t="s">
        <v>1001</v>
      </c>
      <c r="E56" s="248"/>
      <c r="F56" s="35">
        <v>6</v>
      </c>
      <c r="G56" s="35" t="s">
        <v>991</v>
      </c>
      <c r="H56" s="35">
        <v>2065</v>
      </c>
      <c r="I56" s="35" t="s">
        <v>1013</v>
      </c>
      <c r="J56" s="113"/>
      <c r="K56" s="234"/>
      <c r="L56" s="195" t="str">
        <f ca="1">IF(LEN($A56&amp;$D56)&lt;2,"",IF(ISBLANK($H56),"",$N56&amp;IF(ISBLANK($D56),"","|"&amp;IF(RIGHT($D56)=",",LEFT($D56,LEN($D56)-1),IF(RIGHT($D56,2)=", ",LEFT($D56,LEN($D56)-2),$D56)))&amp;"="&amp;$H56&amp;IF(OR(ISBLANK($J56),$J56="{{*}}"),"",O56)))</f>
        <v>BUSINESS_CENTER|GENERIC=2065</v>
      </c>
      <c r="M56" s="209">
        <f ca="1">IF(ISBLANK(L56),"",H56)</f>
        <v>2065</v>
      </c>
      <c r="N56" s="195" t="str">
        <f t="shared" ca="1" si="0"/>
        <v>BUSINESS_CENTER</v>
      </c>
      <c r="O56" s="209" t="str">
        <f>CONCATENATE("{{",$J56,"}}",IF(ISBLANK(J56),"",CONCATENATE(",",K56)))</f>
        <v>{{}}</v>
      </c>
    </row>
    <row r="57" spans="1:15" ht="16" x14ac:dyDescent="0.2">
      <c r="A57" s="249" t="s">
        <v>42</v>
      </c>
      <c r="B57" s="249" t="s">
        <v>43</v>
      </c>
      <c r="C57" s="278" t="s">
        <v>220</v>
      </c>
      <c r="D57" s="52" t="s">
        <v>44</v>
      </c>
      <c r="E57" s="249" t="s">
        <v>45</v>
      </c>
      <c r="F57" s="36">
        <v>6</v>
      </c>
      <c r="G57" s="36" t="s">
        <v>991</v>
      </c>
      <c r="H57" s="36">
        <v>2131</v>
      </c>
      <c r="I57" s="36" t="s">
        <v>1015</v>
      </c>
      <c r="J57" s="52"/>
      <c r="K57" s="238"/>
      <c r="L57" s="195" t="str">
        <f ca="1">IF(LEN($A57&amp;$D57)&lt;2,"",IF(ISBLANK($H57),"",$N57&amp;IF(ISBLANK($D57),"","|"&amp;IF(RIGHT($D57)=",",LEFT($D57,LEN($D57)-1),IF(RIGHT($D57,2)=", ",LEFT($D57,LEN($D57)-2),$D57)))&amp;"="&amp;$H57&amp;IF(OR(ISBLANK($J57),$J57="{{*}}"),"",O57)))</f>
        <v>CONFERENCE_ROOMS|MULTIPLE=2131</v>
      </c>
      <c r="M57" s="209">
        <f ca="1">IF(ISBLANK(L57),"",H57)</f>
        <v>2131</v>
      </c>
      <c r="N57" s="195" t="str">
        <f t="shared" ca="1" si="0"/>
        <v>CONFERENCE_ROOMS</v>
      </c>
      <c r="O57" s="209" t="str">
        <f>CONCATENATE("{{",$J57,"}}",IF(ISBLANK(J57),"",CONCATENATE(",",K57)))</f>
        <v>{{}}</v>
      </c>
    </row>
    <row r="58" spans="1:15" ht="16" x14ac:dyDescent="0.2">
      <c r="A58" s="249"/>
      <c r="B58" s="249"/>
      <c r="C58" s="278"/>
      <c r="D58" s="52" t="s">
        <v>1016</v>
      </c>
      <c r="E58" s="249"/>
      <c r="F58" s="36">
        <v>6</v>
      </c>
      <c r="G58" s="36" t="s">
        <v>991</v>
      </c>
      <c r="H58" s="36">
        <v>3637</v>
      </c>
      <c r="I58" s="36" t="s">
        <v>1014</v>
      </c>
      <c r="J58" s="52"/>
      <c r="K58" s="238"/>
      <c r="L58" s="195" t="str">
        <f ca="1">IF(LEN($A58&amp;$D58)&lt;2,"",IF(ISBLANK($H58),"",$N58&amp;IF(ISBLANK($D58),"","|"&amp;IF(RIGHT($D58)=",",LEFT($D58,LEN($D58)-1),IF(RIGHT($D58,2)=", ",LEFT($D58,LEN($D58)-2),$D58)))&amp;"="&amp;$H58&amp;IF(OR(ISBLANK($J58),$J58="{{*}}"),"",O58)))</f>
        <v>CONFERENCE_ROOMS|SINGULAR=3637</v>
      </c>
      <c r="M58" s="209">
        <f ca="1">IF(ISBLANK(L58),"",H58)</f>
        <v>3637</v>
      </c>
      <c r="N58" s="195" t="str">
        <f t="shared" ca="1" si="0"/>
        <v>CONFERENCE_ROOMS</v>
      </c>
      <c r="O58" s="209" t="str">
        <f>CONCATENATE("{{",$J58,"}}",IF(ISBLANK(J58),"",CONCATENATE(",",K58)))</f>
        <v>{{}}</v>
      </c>
    </row>
    <row r="59" spans="1:15" ht="16" x14ac:dyDescent="0.2">
      <c r="A59" s="248" t="s">
        <v>184</v>
      </c>
      <c r="B59" s="248" t="s">
        <v>46</v>
      </c>
      <c r="C59" s="280" t="s">
        <v>221</v>
      </c>
      <c r="D59" s="180" t="s">
        <v>1686</v>
      </c>
      <c r="E59" s="248"/>
      <c r="F59" s="35">
        <v>6</v>
      </c>
      <c r="G59" s="35" t="s">
        <v>991</v>
      </c>
      <c r="H59" s="35">
        <v>2539</v>
      </c>
      <c r="I59" s="35" t="s">
        <v>1485</v>
      </c>
      <c r="J59" s="113" t="s">
        <v>1263</v>
      </c>
      <c r="K59" s="234"/>
      <c r="L59" s="195" t="str">
        <f ca="1">IF(LEN($A59&amp;$D59)&lt;2,"",IF(ISBLANK($H59),"",$N59&amp;IF(ISBLANK($D59),"","|"&amp;IF(RIGHT($D59)=",",LEFT($D59,LEN($D59)-1),IF(RIGHT($D59,2)=", ",LEFT($D59,LEN($D59)-2),$D59)))&amp;"="&amp;$H59&amp;IF(OR(ISBLANK($J59),$J59="{{*}}"),"",O59)))</f>
        <v>CONFERENCE_SPACE|SQ_FEET=2539</v>
      </c>
      <c r="M59" s="209">
        <f ca="1">IF(ISBLANK(L59),"",H59)</f>
        <v>2539</v>
      </c>
      <c r="N59" s="195" t="str">
        <f t="shared" ca="1" si="0"/>
        <v>CONFERENCE_SPACE</v>
      </c>
      <c r="O59" s="209" t="str">
        <f>CONCATENATE("{{",$J59,"}}",IF(ISBLANK(J59),"",CONCATENATE(",",K59)))</f>
        <v>{{{{*}}}},</v>
      </c>
    </row>
    <row r="60" spans="1:15" ht="16" x14ac:dyDescent="0.2">
      <c r="A60" s="248"/>
      <c r="B60" s="248"/>
      <c r="C60" s="280"/>
      <c r="D60" s="180" t="s">
        <v>1487</v>
      </c>
      <c r="E60" s="248"/>
      <c r="F60" s="168">
        <v>6</v>
      </c>
      <c r="G60" s="168" t="s">
        <v>991</v>
      </c>
      <c r="H60" s="35">
        <v>2592</v>
      </c>
      <c r="I60" s="35" t="s">
        <v>1486</v>
      </c>
      <c r="J60" s="168" t="s">
        <v>1263</v>
      </c>
      <c r="K60" s="234"/>
      <c r="L60" s="195" t="str">
        <f ca="1">IF(LEN($A60&amp;$D60)&lt;2,"",IF(ISBLANK($H60),"",$N60&amp;IF(ISBLANK($D60),"","|"&amp;IF(RIGHT($D60)=",",LEFT($D60,LEN($D60)-1),IF(RIGHT($D60,2)=", ",LEFT($D60,LEN($D60)-2),$D60)))&amp;"="&amp;$H60&amp;IF(OR(ISBLANK($J60),$J60="{{*}}"),"",O60)))</f>
        <v>CONFERENCE_SPACE|SQ_METERS =2592</v>
      </c>
      <c r="M60" s="209">
        <f ca="1">IF(ISBLANK(L60),"",H60)</f>
        <v>2592</v>
      </c>
      <c r="N60" s="195" t="str">
        <f t="shared" ca="1" si="0"/>
        <v>CONFERENCE_SPACE</v>
      </c>
      <c r="O60" s="209" t="str">
        <f>CONCATENATE("{{",$J60,"}}",IF(ISBLANK(J60),"",CONCATENATE(",",K60)))</f>
        <v>{{{{*}}}},</v>
      </c>
    </row>
    <row r="61" spans="1:15" ht="16" x14ac:dyDescent="0.2">
      <c r="A61" s="248"/>
      <c r="B61" s="248"/>
      <c r="C61" s="280"/>
      <c r="D61" s="180" t="s">
        <v>1001</v>
      </c>
      <c r="E61" s="248"/>
      <c r="F61" s="168">
        <v>6</v>
      </c>
      <c r="G61" s="168" t="s">
        <v>991</v>
      </c>
      <c r="H61" s="35">
        <v>81</v>
      </c>
      <c r="I61" s="35" t="s">
        <v>1484</v>
      </c>
      <c r="J61" s="113"/>
      <c r="K61" s="234"/>
      <c r="L61" s="195" t="str">
        <f ca="1">IF(LEN($A61&amp;$D61)&lt;2,"",IF(ISBLANK($H61),"",$N61&amp;IF(ISBLANK($D61),"","|"&amp;IF(RIGHT($D61)=",",LEFT($D61,LEN($D61)-1),IF(RIGHT($D61,2)=", ",LEFT($D61,LEN($D61)-2),$D61)))&amp;"="&amp;$H61&amp;IF(OR(ISBLANK($J61),$J61="{{*}}"),"",O61)))</f>
        <v>CONFERENCE_SPACE|GENERIC=81</v>
      </c>
      <c r="M61" s="209">
        <f ca="1">IF(ISBLANK(L61),"",H61)</f>
        <v>81</v>
      </c>
      <c r="N61" s="195" t="str">
        <f t="shared" ca="1" si="0"/>
        <v>CONFERENCE_SPACE</v>
      </c>
      <c r="O61" s="209" t="str">
        <f>CONCATENATE("{{",$J61,"}}",IF(ISBLANK(J61),"",CONCATENATE(",",K61)))</f>
        <v>{{}}</v>
      </c>
    </row>
    <row r="62" spans="1:15" ht="16" x14ac:dyDescent="0.2">
      <c r="A62" s="249" t="s">
        <v>47</v>
      </c>
      <c r="B62" s="249" t="s">
        <v>48</v>
      </c>
      <c r="C62" s="278" t="s">
        <v>220</v>
      </c>
      <c r="D62" s="52" t="s">
        <v>639</v>
      </c>
      <c r="E62" s="249"/>
      <c r="F62" s="36">
        <v>6</v>
      </c>
      <c r="G62" s="36" t="s">
        <v>991</v>
      </c>
      <c r="H62" s="36">
        <v>2047</v>
      </c>
      <c r="I62" s="36" t="s">
        <v>1018</v>
      </c>
      <c r="J62" s="52"/>
      <c r="K62" s="238"/>
      <c r="L62" s="195" t="str">
        <f ca="1">IF(LEN($A62&amp;$D62)&lt;2,"",IF(ISBLANK($H62),"",$N62&amp;IF(ISBLANK($D62),"","|"&amp;IF(RIGHT($D62)=",",LEFT($D62,LEN($D62)-1),IF(RIGHT($D62,2)=", ",LEFT($D62,LEN($D62)-2),$D62)))&amp;"="&amp;$H62&amp;IF(OR(ISBLANK($J62),$J62="{{*}}"),"",O62)))</f>
        <v>NEWSPAPERS_IN_LOBBY|FREE=2047</v>
      </c>
      <c r="M62" s="209">
        <f ca="1">IF(ISBLANK(L62),"",H62)</f>
        <v>2047</v>
      </c>
      <c r="N62" s="195" t="str">
        <f t="shared" ca="1" si="0"/>
        <v>NEWSPAPERS_IN_LOBBY</v>
      </c>
      <c r="O62" s="209" t="str">
        <f>CONCATENATE("{{",$J62,"}}",IF(ISBLANK(J62),"",CONCATENATE(",",K62)))</f>
        <v>{{}}</v>
      </c>
    </row>
    <row r="63" spans="1:15" ht="16" x14ac:dyDescent="0.2">
      <c r="A63" s="249"/>
      <c r="B63" s="249"/>
      <c r="C63" s="278"/>
      <c r="D63" s="52" t="s">
        <v>114</v>
      </c>
      <c r="E63" s="249"/>
      <c r="F63" s="36">
        <v>6</v>
      </c>
      <c r="G63" s="36" t="s">
        <v>991</v>
      </c>
      <c r="H63" s="36">
        <v>1073742791</v>
      </c>
      <c r="I63" s="36" t="s">
        <v>1017</v>
      </c>
      <c r="J63" s="52"/>
      <c r="K63" s="238"/>
      <c r="L63" s="195" t="str">
        <f ca="1">IF(LEN($A63&amp;$D63)&lt;2,"",IF(ISBLANK($H63),"",$N63&amp;IF(ISBLANK($D63),"","|"&amp;IF(RIGHT($D63)=",",LEFT($D63,LEN($D63)-1),IF(RIGHT($D63,2)=", ",LEFT($D63,LEN($D63)-2),$D63)))&amp;"="&amp;$H63&amp;IF(OR(ISBLANK($J63),$J63="{{*}}"),"",O63)))</f>
        <v>NEWSPAPERS_IN_LOBBY|SURCHARGE=1073742791</v>
      </c>
      <c r="M63" s="209">
        <f ca="1">IF(ISBLANK(L63),"",H63)</f>
        <v>1073742791</v>
      </c>
      <c r="N63" s="195" t="str">
        <f t="shared" ca="1" si="0"/>
        <v>NEWSPAPERS_IN_LOBBY</v>
      </c>
      <c r="O63" s="209" t="str">
        <f>CONCATENATE("{{",$J63,"}}",IF(ISBLANK(J63),"",CONCATENATE(",",K63)))</f>
        <v>{{}}</v>
      </c>
    </row>
    <row r="64" spans="1:15" ht="16" x14ac:dyDescent="0.2">
      <c r="A64" s="39" t="s">
        <v>185</v>
      </c>
      <c r="B64" s="39" t="s">
        <v>49</v>
      </c>
      <c r="C64" s="279" t="s">
        <v>221</v>
      </c>
      <c r="D64" s="180"/>
      <c r="E64" s="39"/>
      <c r="F64" s="168">
        <v>6</v>
      </c>
      <c r="G64" s="168" t="s">
        <v>991</v>
      </c>
      <c r="H64" s="35">
        <v>3865</v>
      </c>
      <c r="I64" s="35" t="s">
        <v>1488</v>
      </c>
      <c r="J64" s="113"/>
      <c r="K64" s="234"/>
      <c r="L64" s="195" t="str">
        <f ca="1">IF(LEN($A64&amp;$D64)&lt;2,"",IF(ISBLANK($H64),"",$N64&amp;IF(ISBLANK($D64),"","|"&amp;IF(RIGHT($D64)=",",LEFT($D64,LEN($D64)-1),IF(RIGHT($D64,2)=", ",LEFT($D64,LEN($D64)-2),$D64)))&amp;"="&amp;$H64&amp;IF(OR(ISBLANK($J64),$J64="{{*}}"),"",O64)))</f>
        <v>COMPUTER_STATION=3865</v>
      </c>
      <c r="M64" s="209">
        <f ca="1">IF(ISBLANK(L64),"",H64)</f>
        <v>3865</v>
      </c>
      <c r="N64" s="195" t="str">
        <f t="shared" ca="1" si="0"/>
        <v>COMPUTER_STATION</v>
      </c>
      <c r="O64" s="209" t="str">
        <f>CONCATENATE("{{",$J64,"}}",IF(ISBLANK(J64),"",CONCATENATE(",",K64)))</f>
        <v>{{}}</v>
      </c>
    </row>
    <row r="65" spans="1:15" ht="16" x14ac:dyDescent="0.2">
      <c r="A65" s="38"/>
      <c r="B65" s="38"/>
      <c r="C65" s="277"/>
      <c r="D65" s="52"/>
      <c r="E65" s="38"/>
      <c r="F65" s="36"/>
      <c r="G65" s="36"/>
      <c r="H65" s="36"/>
      <c r="I65" s="36"/>
      <c r="J65" s="52"/>
      <c r="K65" s="238"/>
      <c r="L65" s="195" t="str">
        <f>IF(LEN($A65&amp;$D65)&lt;2,"",IF(ISBLANK($H65),"",$N65&amp;IF(ISBLANK($D65),"","|"&amp;IF(RIGHT($D65)=",",LEFT($D65,LEN($D65)-1),IF(RIGHT($D65,2)=", ",LEFT($D65,LEN($D65)-2),$D65)))&amp;"="&amp;$H65&amp;IF(OR(ISBLANK($J65),$J65="{{*}}"),"",O65)))</f>
        <v/>
      </c>
      <c r="M65" s="209">
        <f>IF(ISBLANK(L65),"",H65)</f>
        <v>0</v>
      </c>
      <c r="N65" s="195" t="str">
        <f t="shared" ca="1" si="0"/>
        <v>COMPUTER_STATION</v>
      </c>
      <c r="O65" s="209" t="str">
        <f>CONCATENATE("{{",$J65,"}}",IF(ISBLANK(J65),"",CONCATENATE(",",K65)))</f>
        <v>{{}}</v>
      </c>
    </row>
    <row r="66" spans="1:15" ht="16" x14ac:dyDescent="0.2">
      <c r="A66" s="28" t="s">
        <v>222</v>
      </c>
      <c r="B66" s="38"/>
      <c r="C66" s="277"/>
      <c r="D66" s="52"/>
      <c r="E66" s="38"/>
      <c r="F66" s="36"/>
      <c r="G66" s="36"/>
      <c r="H66" s="36"/>
      <c r="I66" s="36"/>
      <c r="J66" s="52"/>
      <c r="K66" s="238"/>
      <c r="L66" s="195" t="e">
        <f>IF(LEN(#REF!&amp;$D66)&lt;2,"",IF(ISBLANK($H66),"",$N66&amp;IF(ISBLANK($D66),"","|"&amp;IF(RIGHT($D66)=",",LEFT($D66,LEN($D66)-1),IF(RIGHT($D66,2)=", ",LEFT($D66,LEN($D66)-2),$D66)))&amp;"="&amp;$H66&amp;IF(OR(ISBLANK($J66),$J66="{{*}}"),"",O66)))</f>
        <v>#REF!</v>
      </c>
      <c r="M66" s="209">
        <f>IF(ISBLANK(L66),"",H66)</f>
        <v>0</v>
      </c>
      <c r="N66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66" s="209" t="str">
        <f>CONCATENATE("{{",$J66,"}}",IF(ISBLANK(J66),"",CONCATENATE(",",K66)))</f>
        <v>{{}}</v>
      </c>
    </row>
    <row r="67" spans="1:15" ht="16" x14ac:dyDescent="0.2">
      <c r="A67" s="33" t="s">
        <v>0</v>
      </c>
      <c r="B67" s="33" t="s">
        <v>1</v>
      </c>
      <c r="C67" s="33" t="s">
        <v>2561</v>
      </c>
      <c r="D67" s="32" t="s">
        <v>2</v>
      </c>
      <c r="E67" s="33" t="s">
        <v>3</v>
      </c>
      <c r="F67" s="32"/>
      <c r="G67" s="32"/>
      <c r="H67" s="32"/>
      <c r="I67" s="32"/>
      <c r="J67" s="32"/>
      <c r="K67" s="233"/>
      <c r="L67" s="195" t="str">
        <f>IF(LEN($A67&amp;$D67)&lt;2,"",IF(ISBLANK($H67),"",$N67&amp;IF(ISBLANK($D67),"","|"&amp;IF(RIGHT($D67)=",",LEFT($D67,LEN($D67)-1),IF(RIGHT($D67,2)=", ",LEFT($D67,LEN($D67)-2),$D67)))&amp;"="&amp;$H67&amp;IF(OR(ISBLANK($J67),$J67="{{*}}"),"",O67)))</f>
        <v/>
      </c>
      <c r="M67" s="209">
        <f>IF(ISBLANK(L67),"",H67)</f>
        <v>0</v>
      </c>
      <c r="N67" s="195" t="str">
        <f t="shared" ca="1" si="0"/>
        <v>Code</v>
      </c>
      <c r="O67" s="209" t="str">
        <f>CONCATENATE("{{",$J67,"}}",IF(ISBLANK(J67),"",CONCATENATE(",",K67)))</f>
        <v>{{}}</v>
      </c>
    </row>
    <row r="68" spans="1:15" ht="16" x14ac:dyDescent="0.2">
      <c r="A68" s="248" t="s">
        <v>50</v>
      </c>
      <c r="B68" s="248" t="s">
        <v>51</v>
      </c>
      <c r="C68" s="280" t="s">
        <v>220</v>
      </c>
      <c r="D68" s="180" t="s">
        <v>44</v>
      </c>
      <c r="E68" s="248" t="s">
        <v>52</v>
      </c>
      <c r="F68" s="35">
        <v>6</v>
      </c>
      <c r="G68" s="35" t="s">
        <v>991</v>
      </c>
      <c r="H68" s="35">
        <v>3913</v>
      </c>
      <c r="I68" s="35" t="s">
        <v>1019</v>
      </c>
      <c r="J68" s="113" t="s">
        <v>1263</v>
      </c>
      <c r="K68" s="234"/>
      <c r="L68" s="195" t="str">
        <f ca="1">IF(LEN($A68&amp;$D68)&lt;2,"",IF(ISBLANK($H68),"",$N68&amp;IF(ISBLANK($D68),"","|"&amp;IF(RIGHT($D68)=",",LEFT($D68,LEN($D68)-1),IF(RIGHT($D68,2)=", ",LEFT($D68,LEN($D68)-2),$D68)))&amp;"="&amp;$H68&amp;IF(OR(ISBLANK($J68),$J68="{{*}}"),"",O68)))</f>
        <v>LOUNGE|MULTIPLE=3913</v>
      </c>
      <c r="M68" s="209">
        <f ca="1">IF(ISBLANK(L68),"",H68)</f>
        <v>3913</v>
      </c>
      <c r="N68" s="195" t="str">
        <f t="shared" ca="1" si="0"/>
        <v>LOUNGE</v>
      </c>
      <c r="O68" s="209" t="str">
        <f>CONCATENATE("{{",$J68,"}}",IF(ISBLANK(J68),"",CONCATENATE(",",K68)))</f>
        <v>{{{{*}}}},</v>
      </c>
    </row>
    <row r="69" spans="1:15" ht="16" x14ac:dyDescent="0.2">
      <c r="A69" s="248"/>
      <c r="B69" s="248"/>
      <c r="C69" s="280"/>
      <c r="D69" s="180" t="s">
        <v>1016</v>
      </c>
      <c r="E69" s="248"/>
      <c r="F69" s="35">
        <v>6</v>
      </c>
      <c r="G69" s="35" t="s">
        <v>991</v>
      </c>
      <c r="H69" s="35">
        <v>3</v>
      </c>
      <c r="I69" s="35" t="s">
        <v>51</v>
      </c>
      <c r="J69" s="113"/>
      <c r="K69" s="234"/>
      <c r="L69" s="195" t="str">
        <f ca="1">IF(LEN($A69&amp;$D69)&lt;2,"",IF(ISBLANK($H69),"",$N69&amp;IF(ISBLANK($D69),"","|"&amp;IF(RIGHT($D69)=",",LEFT($D69,LEN($D69)-1),IF(RIGHT($D69,2)=", ",LEFT($D69,LEN($D69)-2),$D69)))&amp;"="&amp;$H69&amp;IF(OR(ISBLANK($J69),$J69="{{*}}"),"",O69)))</f>
        <v>LOUNGE|SINGULAR=3</v>
      </c>
      <c r="M69" s="209">
        <f ca="1">IF(ISBLANK(L69),"",H69)</f>
        <v>3</v>
      </c>
      <c r="N69" s="195" t="str">
        <f t="shared" ref="N69:N132" ca="1" si="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IF(ISBLANK(OFFSET($A69,-13,0)),
IF(ISBLANK(OFFSET($A69,-14,0)),
IF(ISBLANK(OFFSET($A69,-15,0)),
IF(ISBLANK(OFFSET($A69,-16,0)),
IF(ISBLANK(OFFSET($A69,-17,0)),
IF(ISBLANK(OFFSET($A69,-18,0)),
IF(ISBLANK(OFFSET($A69,-19,0)),
IF(ISBLANK(OFFSET($A69,-20,0)),
IF(ISBLANK(OFFSET($A69,-21,0)),
IF(ISBLANK(OFFSET($A69,-22,0)),
IF(ISBLANK(OFFSET($A69,-23,0)),
IF(ISBLANK(OFFSET($A69,-24,0)),
IF(ISBLANK(OFFSET($A69,-25,0)),
"Error(contact Michael Davies)",
OFFSET($A69,-25,0)),
OFFSET($A69,-24,0)),
OFFSET($A69,-23,0)),
OFFSET($A69,-22,0)),
OFFSET($A69,-21,0)),
OFFSET($A69,-20,0)),
OFFSET($A69,-19,0)),
OFFSET($A69,-18,0)),
OFFSET($A69,-17,0)),
OFFSET($A69,-16,0)),
OFFSET($A69,-15,0)),
OFFSET($A69,-14,0)),
OFFSET($A69,-13,0)),
OFFSET($A69,-12,0)),
OFFSET($A69,-11,0)),
OFFSET($A69,-10,0)),
OFFSET($A69,-9,0)),
OFFSET($A69,-8,0)),
OFFSET($A69,-7,0)),
OFFSET($A69,-6,0)),
OFFSET($A69,-5,0)),
OFFSET($A69,-4,0)),
OFFSET($A69,-3,0)),
OFFSET($A69,-2,0)),
OFFSET($A69,-1,0)),
$A69)</f>
        <v>LOUNGE</v>
      </c>
      <c r="O69" s="209" t="str">
        <f>CONCATENATE("{{",$J69,"}}",IF(ISBLANK(J69),"",CONCATENATE(",",K69)))</f>
        <v>{{}}</v>
      </c>
    </row>
    <row r="70" spans="1:15" ht="16" x14ac:dyDescent="0.2">
      <c r="A70" s="249" t="s">
        <v>53</v>
      </c>
      <c r="B70" s="249" t="s">
        <v>54</v>
      </c>
      <c r="C70" s="278" t="s">
        <v>220</v>
      </c>
      <c r="D70" s="52" t="s">
        <v>639</v>
      </c>
      <c r="E70" s="249" t="s">
        <v>212</v>
      </c>
      <c r="F70" s="36">
        <v>6</v>
      </c>
      <c r="G70" s="36" t="s">
        <v>991</v>
      </c>
      <c r="H70" s="36">
        <v>2001</v>
      </c>
      <c r="I70" s="36" t="s">
        <v>1020</v>
      </c>
      <c r="J70" s="52"/>
      <c r="K70" s="238"/>
      <c r="L70" s="195" t="str">
        <f ca="1">IF(LEN($A70&amp;$D70)&lt;2,"",IF(ISBLANK($H70),"",$N70&amp;IF(ISBLANK($D70),"","|"&amp;IF(RIGHT($D70)=",",LEFT($D70,LEN($D70)-1),IF(RIGHT($D70,2)=", ",LEFT($D70,LEN($D70)-2),$D70)))&amp;"="&amp;$H70&amp;IF(OR(ISBLANK($J70),$J70="{{*}}"),"",O70)))</f>
        <v>BREAKFAST|FREE=2001</v>
      </c>
      <c r="M70" s="209">
        <f ca="1">IF(ISBLANK(L70),"",H70)</f>
        <v>2001</v>
      </c>
      <c r="N70" s="195" t="str">
        <f t="shared" ca="1" si="1"/>
        <v>BREAKFAST</v>
      </c>
      <c r="O70" s="209" t="str">
        <f>CONCATENATE("{{",$J70,"}}",IF(ISBLANK(J70),"",CONCATENATE(",",K70)))</f>
        <v>{{}}</v>
      </c>
    </row>
    <row r="71" spans="1:15" ht="16" x14ac:dyDescent="0.2">
      <c r="A71" s="249"/>
      <c r="B71" s="249"/>
      <c r="C71" s="278"/>
      <c r="D71" s="52" t="s">
        <v>114</v>
      </c>
      <c r="E71" s="249"/>
      <c r="F71" s="36">
        <v>6</v>
      </c>
      <c r="G71" s="36" t="s">
        <v>991</v>
      </c>
      <c r="H71" s="36">
        <v>361</v>
      </c>
      <c r="I71" s="36" t="s">
        <v>1021</v>
      </c>
      <c r="J71" s="52"/>
      <c r="K71" s="238"/>
      <c r="L71" s="195" t="str">
        <f ca="1">IF(LEN($A71&amp;$D71)&lt;2,"",IF(ISBLANK($H71),"",$N71&amp;IF(ISBLANK($D71),"","|"&amp;IF(RIGHT($D71)=",",LEFT($D71,LEN($D71)-1),IF(RIGHT($D71,2)=", ",LEFT($D71,LEN($D71)-2),$D71)))&amp;"="&amp;$H71&amp;IF(OR(ISBLANK($J71),$J71="{{*}}"),"",O71)))</f>
        <v>BREAKFAST|SURCHARGE=361</v>
      </c>
      <c r="M71" s="209">
        <f ca="1">IF(ISBLANK(L71),"",H71)</f>
        <v>361</v>
      </c>
      <c r="N71" s="195" t="str">
        <f t="shared" ca="1" si="1"/>
        <v>BREAKFAST</v>
      </c>
      <c r="O71" s="209" t="str">
        <f>CONCATENATE("{{",$J71,"}}",IF(ISBLANK(J71),"",CONCATENATE(",",K71)))</f>
        <v>{{}}</v>
      </c>
    </row>
    <row r="72" spans="1:15" ht="16" x14ac:dyDescent="0.2">
      <c r="A72" s="249"/>
      <c r="B72" s="249"/>
      <c r="C72" s="278"/>
      <c r="D72" s="52" t="s">
        <v>1022</v>
      </c>
      <c r="E72" s="249"/>
      <c r="F72" s="91">
        <v>197</v>
      </c>
      <c r="G72" s="91" t="s">
        <v>1067</v>
      </c>
      <c r="H72" s="29">
        <v>3161</v>
      </c>
      <c r="I72" s="36" t="s">
        <v>1248</v>
      </c>
      <c r="J72" s="52"/>
      <c r="K72" s="238"/>
      <c r="L72" s="195" t="str">
        <f ca="1">IF(LEN($A72&amp;$D72)&lt;2,"",IF(ISBLANK($H72),"",$N72&amp;IF(ISBLANK($D72),"","|"&amp;IF(RIGHT($D72)=",",LEFT($D72,LEN($D72)-1),IF(RIGHT($D72,2)=", ",LEFT($D72,LEN($D72)-2),$D72)))&amp;"="&amp;$H72&amp;IF(OR(ISBLANK($J72),$J72="{{*}}"),"",O72)))</f>
        <v>BREAKFAST|FEE=3161</v>
      </c>
      <c r="M72" s="209">
        <f ca="1">IF(ISBLANK(L72),"",H72)</f>
        <v>3161</v>
      </c>
      <c r="N72" s="195" t="str">
        <f t="shared" ca="1" si="1"/>
        <v>BREAKFAST</v>
      </c>
      <c r="O72" s="209" t="str">
        <f>CONCATENATE("{{",$J72,"}}",IF(ISBLANK(J72),"",CONCATENATE(",",K72)))</f>
        <v>{{}}</v>
      </c>
    </row>
    <row r="73" spans="1:15" ht="61" customHeight="1" x14ac:dyDescent="0.2">
      <c r="A73" s="39" t="s">
        <v>55</v>
      </c>
      <c r="B73" s="39" t="s">
        <v>56</v>
      </c>
      <c r="C73" s="280" t="s">
        <v>220</v>
      </c>
      <c r="D73" s="219" t="s">
        <v>44</v>
      </c>
      <c r="E73" s="248" t="s">
        <v>57</v>
      </c>
      <c r="F73" s="168">
        <v>6</v>
      </c>
      <c r="G73" s="168" t="s">
        <v>991</v>
      </c>
      <c r="H73" s="35">
        <v>3929</v>
      </c>
      <c r="I73" s="35" t="s">
        <v>1489</v>
      </c>
      <c r="J73" s="113"/>
      <c r="K73" s="234"/>
      <c r="L73" s="195" t="str">
        <f ca="1">IF(LEN($A73&amp;$D73)&lt;2,"",IF(ISBLANK($H73),"",$N73&amp;IF(ISBLANK($D73),"","|"&amp;IF(RIGHT($D73)=",",LEFT($D73,LEN($D73)-1),IF(RIGHT($D73,2)=", ",LEFT($D73,LEN($D73)-2),$D73)))&amp;"="&amp;$H73&amp;IF(OR(ISBLANK($J73),$J73="{{*}}"),"",O73)))</f>
        <v>COFFEE_SHOP|MULTIPLE=3929</v>
      </c>
      <c r="M73" s="209">
        <f ca="1">IF(ISBLANK(L73),"",H73)</f>
        <v>3929</v>
      </c>
      <c r="N73" s="195" t="str">
        <f t="shared" ca="1" si="1"/>
        <v>COFFEE_SHOP</v>
      </c>
      <c r="O73" s="209" t="str">
        <f>CONCATENATE("{{",$J73,"}}",IF(ISBLANK(J73),"",CONCATENATE(",",K73)))</f>
        <v>{{}}</v>
      </c>
    </row>
    <row r="74" spans="1:15" ht="16" x14ac:dyDescent="0.2">
      <c r="A74" s="39"/>
      <c r="B74" s="39"/>
      <c r="C74" s="280"/>
      <c r="D74" s="219" t="s">
        <v>1016</v>
      </c>
      <c r="E74" s="248"/>
      <c r="F74" s="168">
        <v>6</v>
      </c>
      <c r="G74" s="168" t="s">
        <v>991</v>
      </c>
      <c r="H74" s="35">
        <v>2004</v>
      </c>
      <c r="I74" s="35" t="s">
        <v>56</v>
      </c>
      <c r="J74" s="113"/>
      <c r="K74" s="234"/>
      <c r="L74" s="195" t="str">
        <f ca="1">IF(LEN($A74&amp;$D74)&lt;2,"",IF(ISBLANK($H74),"",$N74&amp;IF(ISBLANK($D74),"","|"&amp;IF(RIGHT($D74)=",",LEFT($D74,LEN($D74)-1),IF(RIGHT($D74,2)=", ",LEFT($D74,LEN($D74)-2),$D74)))&amp;"="&amp;$H74&amp;IF(OR(ISBLANK($J74),$J74="{{*}}"),"",O74)))</f>
        <v>COFFEE_SHOP|SINGULAR=2004</v>
      </c>
      <c r="M74" s="209">
        <f ca="1">IF(ISBLANK(L74),"",H74)</f>
        <v>2004</v>
      </c>
      <c r="N74" s="195" t="str">
        <f t="shared" ca="1" si="1"/>
        <v>COFFEE_SHOP</v>
      </c>
      <c r="O74" s="209" t="str">
        <f>CONCATENATE("{{",$J74,"}}",IF(ISBLANK(J74),"",CONCATENATE(",",K74)))</f>
        <v>{{}}</v>
      </c>
    </row>
    <row r="75" spans="1:15" ht="16" x14ac:dyDescent="0.2">
      <c r="A75" s="249" t="s">
        <v>58</v>
      </c>
      <c r="B75" s="249" t="s">
        <v>59</v>
      </c>
      <c r="C75" s="278" t="s">
        <v>220</v>
      </c>
      <c r="D75" s="52" t="s">
        <v>44</v>
      </c>
      <c r="E75" s="249" t="s">
        <v>60</v>
      </c>
      <c r="F75" s="36">
        <v>6</v>
      </c>
      <c r="G75" s="36" t="s">
        <v>991</v>
      </c>
      <c r="H75" s="36">
        <v>2537</v>
      </c>
      <c r="I75" s="36" t="s">
        <v>1023</v>
      </c>
      <c r="J75" s="52" t="s">
        <v>1263</v>
      </c>
      <c r="K75" s="238"/>
      <c r="L75" s="195" t="str">
        <f ca="1">IF(LEN($A75&amp;$D75)&lt;2,"",IF(ISBLANK($H75),"",$N75&amp;IF(ISBLANK($D75),"","|"&amp;IF(RIGHT($D75)=",",LEFT($D75,LEN($D75)-1),IF(RIGHT($D75,2)=", ",LEFT($D75,LEN($D75)-2),$D75)))&amp;"="&amp;$H75&amp;IF(OR(ISBLANK($J75),$J75="{{*}}"),"",O75)))</f>
        <v>RESTAURANT|MULTIPLE=2537</v>
      </c>
      <c r="M75" s="209">
        <f ca="1">IF(ISBLANK(L75),"",H75)</f>
        <v>2537</v>
      </c>
      <c r="N75" s="195" t="str">
        <f t="shared" ca="1" si="1"/>
        <v>RESTAURANT</v>
      </c>
      <c r="O75" s="209" t="str">
        <f>CONCATENATE("{{",$J75,"}}",IF(ISBLANK(J75),"",CONCATENATE(",",K75)))</f>
        <v>{{{{*}}}},</v>
      </c>
    </row>
    <row r="76" spans="1:15" ht="34" customHeight="1" x14ac:dyDescent="0.2">
      <c r="A76" s="249"/>
      <c r="B76" s="249"/>
      <c r="C76" s="278"/>
      <c r="D76" s="52" t="s">
        <v>1016</v>
      </c>
      <c r="E76" s="249"/>
      <c r="F76" s="36">
        <v>6</v>
      </c>
      <c r="G76" s="36" t="s">
        <v>991</v>
      </c>
      <c r="H76" s="36">
        <v>19</v>
      </c>
      <c r="I76" s="36" t="s">
        <v>1024</v>
      </c>
      <c r="J76" s="52"/>
      <c r="K76" s="238"/>
      <c r="L76" s="195" t="str">
        <f ca="1">IF(LEN($A76&amp;$D76)&lt;2,"",IF(ISBLANK($H76),"",$N76&amp;IF(ISBLANK($D76),"","|"&amp;IF(RIGHT($D76)=",",LEFT($D76,LEN($D76)-1),IF(RIGHT($D76,2)=", ",LEFT($D76,LEN($D76)-2),$D76)))&amp;"="&amp;$H76&amp;IF(OR(ISBLANK($J76),$J76="{{*}}"),"",O76)))</f>
        <v>RESTAURANT|SINGULAR=19</v>
      </c>
      <c r="M76" s="209">
        <f ca="1">IF(ISBLANK(L76),"",H76)</f>
        <v>19</v>
      </c>
      <c r="N76" s="195" t="str">
        <f t="shared" ca="1" si="1"/>
        <v>RESTAURANT</v>
      </c>
      <c r="O76" s="209" t="str">
        <f>CONCATENATE("{{",$J76,"}}",IF(ISBLANK(J76),"",CONCATENATE(",",K76)))</f>
        <v>{{}}</v>
      </c>
    </row>
    <row r="77" spans="1:15" ht="16" x14ac:dyDescent="0.2">
      <c r="A77" s="39" t="s">
        <v>601</v>
      </c>
      <c r="B77" s="39" t="s">
        <v>600</v>
      </c>
      <c r="C77" s="279" t="s">
        <v>221</v>
      </c>
      <c r="D77" s="180"/>
      <c r="E77" s="39" t="s">
        <v>637</v>
      </c>
      <c r="F77" s="35">
        <v>6</v>
      </c>
      <c r="G77" s="168" t="s">
        <v>991</v>
      </c>
      <c r="H77" s="168">
        <v>3793</v>
      </c>
      <c r="I77" s="168" t="s">
        <v>1490</v>
      </c>
      <c r="J77" s="113"/>
      <c r="K77" s="234"/>
      <c r="L77" s="195" t="str">
        <f ca="1">IF(LEN($A77&amp;$D77)&lt;2,"",IF(ISBLANK($H77),"",$N77&amp;IF(ISBLANK($D77),"","|"&amp;IF(RIGHT($D77)=",",LEFT($D77,LEN($D77)-1),IF(RIGHT($D77,2)=", ",LEFT($D77,LEN($D77)-2),$D77)))&amp;"="&amp;$H77&amp;IF(OR(ISBLANK($J77),$J77="{{*}}"),"",O77)))</f>
        <v>BREAKFAST_HOURS_START_TIME=3793</v>
      </c>
      <c r="M77" s="209">
        <f ca="1">IF(ISBLANK(L77),"",H77)</f>
        <v>3793</v>
      </c>
      <c r="N77" s="195" t="str">
        <f t="shared" ca="1" si="1"/>
        <v>BREAKFAST_HOURS_START_TIME</v>
      </c>
      <c r="O77" s="209" t="str">
        <f>CONCATENATE("{{",$J77,"}}",IF(ISBLANK(J77),"",CONCATENATE(",",K77)))</f>
        <v>{{}}</v>
      </c>
    </row>
    <row r="78" spans="1:15" ht="16" x14ac:dyDescent="0.2">
      <c r="A78" s="38" t="s">
        <v>602</v>
      </c>
      <c r="B78" s="38" t="s">
        <v>600</v>
      </c>
      <c r="C78" s="277" t="s">
        <v>221</v>
      </c>
      <c r="D78" s="52"/>
      <c r="E78" s="38" t="s">
        <v>637</v>
      </c>
      <c r="F78" s="49">
        <v>6</v>
      </c>
      <c r="G78" s="52" t="s">
        <v>991</v>
      </c>
      <c r="H78" s="36">
        <v>3794</v>
      </c>
      <c r="I78" s="36" t="s">
        <v>1491</v>
      </c>
      <c r="J78" s="52"/>
      <c r="K78" s="238"/>
      <c r="L78" s="195" t="str">
        <f ca="1">IF(LEN($A78&amp;$D78)&lt;2,"",IF(ISBLANK($H78),"",$N78&amp;IF(ISBLANK($D78),"","|"&amp;IF(RIGHT($D78)=",",LEFT($D78,LEN($D78)-1),IF(RIGHT($D78,2)=", ",LEFT($D78,LEN($D78)-2),$D78)))&amp;"="&amp;$H78&amp;IF(OR(ISBLANK($J78),$J78="{{*}}"),"",O78)))</f>
        <v>BREAKFAST_HOURS_END_TIME=3794</v>
      </c>
      <c r="M78" s="209">
        <f ca="1">IF(ISBLANK(L78),"",H78)</f>
        <v>3794</v>
      </c>
      <c r="N78" s="195" t="str">
        <f t="shared" ca="1" si="1"/>
        <v>BREAKFAST_HOURS_END_TIME</v>
      </c>
      <c r="O78" s="209" t="str">
        <f>CONCATENATE("{{",$J78,"}}",IF(ISBLANK(J78),"",CONCATENATE(",",K78)))</f>
        <v>{{}}</v>
      </c>
    </row>
    <row r="79" spans="1:15" ht="16" x14ac:dyDescent="0.2">
      <c r="A79" s="38"/>
      <c r="B79" s="38"/>
      <c r="C79" s="277"/>
      <c r="D79" s="52"/>
      <c r="E79" s="38"/>
      <c r="F79" s="36"/>
      <c r="G79" s="36"/>
      <c r="J79" s="52"/>
      <c r="K79" s="238"/>
      <c r="L79" s="195" t="str">
        <f>IF(LEN($A79&amp;$D79)&lt;2,"",IF(ISBLANK($H79),"",$N79&amp;IF(ISBLANK($D79),"","|"&amp;IF(RIGHT($D79)=",",LEFT($D79,LEN($D79)-1),IF(RIGHT($D79,2)=", ",LEFT($D79,LEN($D79)-2),$D79)))&amp;"="&amp;$H79&amp;IF(OR(ISBLANK($J79),$J79="{{*}}"),"",O79)))</f>
        <v/>
      </c>
      <c r="M79" s="209">
        <f>IF(ISBLANK(L79),"",H79)</f>
        <v>0</v>
      </c>
      <c r="N79" s="195" t="str">
        <f t="shared" ca="1" si="1"/>
        <v>BREAKFAST_HOURS_END_TIME</v>
      </c>
      <c r="O79" s="209" t="str">
        <f>CONCATENATE("{{",$J79,"}}",IF(ISBLANK(J79),"",CONCATENATE(",",K79)))</f>
        <v>{{}}</v>
      </c>
    </row>
    <row r="80" spans="1:15" ht="16" x14ac:dyDescent="0.2">
      <c r="A80" s="42" t="s">
        <v>62</v>
      </c>
      <c r="B80" s="38"/>
      <c r="C80" s="277"/>
      <c r="D80" s="52"/>
      <c r="E80" s="38"/>
      <c r="F80" s="36"/>
      <c r="G80" s="36"/>
      <c r="H80" s="36"/>
      <c r="I80" s="36"/>
      <c r="J80" s="52"/>
      <c r="K80" s="238"/>
      <c r="L80" s="195" t="e">
        <f>IF(LEN(#REF!&amp;$D80)&lt;2,"",IF(ISBLANK($H80),"",$N80&amp;IF(ISBLANK($D80),"","|"&amp;IF(RIGHT($D80)=",",LEFT($D80,LEN($D80)-1),IF(RIGHT($D80,2)=", ",LEFT($D80,LEN($D80)-2),$D80)))&amp;"="&amp;$H80&amp;IF(OR(ISBLANK($J80),$J80="{{*}}"),"",O80)))</f>
        <v>#REF!</v>
      </c>
      <c r="M80" s="209">
        <f>IF(ISBLANK(L80),"",H80)</f>
        <v>0</v>
      </c>
      <c r="N80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80" s="209" t="str">
        <f>CONCATENATE("{{",$J80,"}}",IF(ISBLANK(J80),"",CONCATENATE(",",K80)))</f>
        <v>{{}}</v>
      </c>
    </row>
    <row r="81" spans="1:15" ht="16" x14ac:dyDescent="0.2">
      <c r="A81" s="33" t="s">
        <v>0</v>
      </c>
      <c r="B81" s="33" t="s">
        <v>1</v>
      </c>
      <c r="C81" s="33" t="s">
        <v>2561</v>
      </c>
      <c r="D81" s="32" t="s">
        <v>2</v>
      </c>
      <c r="E81" s="33" t="s">
        <v>3</v>
      </c>
      <c r="F81" s="32"/>
      <c r="G81" s="32"/>
      <c r="H81" s="32"/>
      <c r="I81" s="32"/>
      <c r="J81" s="32"/>
      <c r="K81" s="233"/>
      <c r="L81" s="195" t="str">
        <f>IF(LEN($A81&amp;$D81)&lt;2,"",IF(ISBLANK($H81),"",$N81&amp;IF(ISBLANK($D81),"","|"&amp;IF(RIGHT($D81)=",",LEFT($D81,LEN($D81)-1),IF(RIGHT($D81,2)=", ",LEFT($D81,LEN($D81)-2),$D81)))&amp;"="&amp;$H81&amp;IF(OR(ISBLANK($J81),$J81="{{*}}"),"",O81)))</f>
        <v/>
      </c>
      <c r="M81" s="209">
        <f>IF(ISBLANK(L81),"",H81)</f>
        <v>0</v>
      </c>
      <c r="N81" s="195" t="str">
        <f t="shared" ca="1" si="1"/>
        <v>Code</v>
      </c>
      <c r="O81" s="209" t="str">
        <f>CONCATENATE("{{",$J81,"}}",IF(ISBLANK(J81),"",CONCATENATE(",",K81)))</f>
        <v>{{}}</v>
      </c>
    </row>
    <row r="82" spans="1:15" ht="16" x14ac:dyDescent="0.2">
      <c r="A82" s="248" t="s">
        <v>61</v>
      </c>
      <c r="B82" s="248" t="s">
        <v>63</v>
      </c>
      <c r="C82" s="280" t="s">
        <v>220</v>
      </c>
      <c r="D82" s="180" t="s">
        <v>40</v>
      </c>
      <c r="E82" s="248" t="s">
        <v>64</v>
      </c>
      <c r="F82" s="35">
        <v>6</v>
      </c>
      <c r="G82" s="35" t="s">
        <v>991</v>
      </c>
      <c r="H82" s="35">
        <v>4468</v>
      </c>
      <c r="I82" s="35" t="s">
        <v>1025</v>
      </c>
      <c r="J82" s="113"/>
      <c r="K82" s="234"/>
      <c r="L82" s="195" t="str">
        <f ca="1">IF(LEN($A82&amp;$D82)&lt;2,"",IF(ISBLANK($H82),"",$N82&amp;IF(ISBLANK($D82),"","|"&amp;IF(RIGHT($D82)=",",LEFT($D82,LEN($D82)-1),IF(RIGHT($D82,2)=", ",LEFT($D82,LEN($D82)-2),$D82)))&amp;"="&amp;$H82&amp;IF(OR(ISBLANK($J82),$J82="{{*}}"),"",O82)))</f>
        <v>FITNESS_FACILITIES|AVAILABLE_24HOURS=4468</v>
      </c>
      <c r="M82" s="209">
        <f ca="1">IF(ISBLANK(L82),"",H82)</f>
        <v>4468</v>
      </c>
      <c r="N82" s="195" t="str">
        <f t="shared" ca="1" si="1"/>
        <v>FITNESS_FACILITIES</v>
      </c>
      <c r="O82" s="209" t="str">
        <f>CONCATENATE("{{",$J82,"}}",IF(ISBLANK(J82),"",CONCATENATE(",",K82)))</f>
        <v>{{}}</v>
      </c>
    </row>
    <row r="83" spans="1:15" ht="16" x14ac:dyDescent="0.2">
      <c r="A83" s="248"/>
      <c r="B83" s="248"/>
      <c r="C83" s="280"/>
      <c r="D83" s="180" t="s">
        <v>1001</v>
      </c>
      <c r="E83" s="248"/>
      <c r="F83" s="35">
        <v>6</v>
      </c>
      <c r="G83" s="35" t="s">
        <v>991</v>
      </c>
      <c r="H83" s="35">
        <v>9</v>
      </c>
      <c r="I83" s="35" t="s">
        <v>1026</v>
      </c>
      <c r="J83" s="113"/>
      <c r="K83" s="234"/>
      <c r="L83" s="195" t="str">
        <f ca="1">IF(LEN($A83&amp;$D83)&lt;2,"",IF(ISBLANK($H83),"",$N83&amp;IF(ISBLANK($D83),"","|"&amp;IF(RIGHT($D83)=",",LEFT($D83,LEN($D83)-1),IF(RIGHT($D83,2)=", ",LEFT($D83,LEN($D83)-2),$D83)))&amp;"="&amp;$H83&amp;IF(OR(ISBLANK($J83),$J83="{{*}}"),"",O83)))</f>
        <v>FITNESS_FACILITIES|GENERIC=9</v>
      </c>
      <c r="M83" s="209">
        <f ca="1">IF(ISBLANK(L83),"",H83)</f>
        <v>9</v>
      </c>
      <c r="N83" s="195" t="str">
        <f t="shared" ca="1" si="1"/>
        <v>FITNESS_FACILITIES</v>
      </c>
      <c r="O83" s="209" t="str">
        <f>CONCATENATE("{{",$J83,"}}",IF(ISBLANK(J83),"",CONCATENATE(",",K83)))</f>
        <v>{{}}</v>
      </c>
    </row>
    <row r="84" spans="1:15" ht="16" x14ac:dyDescent="0.2">
      <c r="A84" s="249" t="s">
        <v>65</v>
      </c>
      <c r="B84" s="249" t="s">
        <v>66</v>
      </c>
      <c r="C84" s="278" t="s">
        <v>220</v>
      </c>
      <c r="D84" s="52" t="s">
        <v>40</v>
      </c>
      <c r="E84" s="249" t="s">
        <v>67</v>
      </c>
      <c r="F84" s="49">
        <v>6</v>
      </c>
      <c r="G84" s="49" t="s">
        <v>991</v>
      </c>
      <c r="H84" s="36">
        <v>5054</v>
      </c>
      <c r="I84" s="36" t="s">
        <v>1027</v>
      </c>
      <c r="J84" s="52"/>
      <c r="K84" s="238"/>
      <c r="L84" s="195" t="str">
        <f ca="1">IF(LEN($A84&amp;$D84)&lt;2,"",IF(ISBLANK($H84),"",$N84&amp;IF(ISBLANK($D84),"","|"&amp;IF(RIGHT($D84)=",",LEFT($D84,LEN($D84)-1),IF(RIGHT($D84,2)=", ",LEFT($D84,LEN($D84)-2),$D84)))&amp;"="&amp;$H84&amp;IF(OR(ISBLANK($J84),$J84="{{*}}"),"",O84)))</f>
        <v>HEALTH_CLUB|AVAILABLE_24HOURS=5054</v>
      </c>
      <c r="M84" s="209">
        <f ca="1">IF(ISBLANK(L84),"",H84)</f>
        <v>5054</v>
      </c>
      <c r="N84" s="195" t="str">
        <f t="shared" ca="1" si="1"/>
        <v>HEALTH_CLUB</v>
      </c>
      <c r="O84" s="209" t="str">
        <f>CONCATENATE("{{",$J84,"}}",IF(ISBLANK(J84),"",CONCATENATE(",",K84)))</f>
        <v>{{}}</v>
      </c>
    </row>
    <row r="85" spans="1:15" ht="16" x14ac:dyDescent="0.2">
      <c r="A85" s="249"/>
      <c r="B85" s="249"/>
      <c r="C85" s="278"/>
      <c r="D85" s="52" t="s">
        <v>1001</v>
      </c>
      <c r="E85" s="249"/>
      <c r="F85" s="49">
        <v>6</v>
      </c>
      <c r="G85" s="49" t="s">
        <v>991</v>
      </c>
      <c r="H85" s="36">
        <v>2008</v>
      </c>
      <c r="I85" s="36" t="s">
        <v>1028</v>
      </c>
      <c r="J85" s="52"/>
      <c r="K85" s="238"/>
      <c r="L85" s="195" t="str">
        <f ca="1">IF(LEN($A85&amp;$D85)&lt;2,"",IF(ISBLANK($H85),"",$N85&amp;IF(ISBLANK($D85),"","|"&amp;IF(RIGHT($D85)=",",LEFT($D85,LEN($D85)-1),IF(RIGHT($D85,2)=", ",LEFT($D85,LEN($D85)-2),$D85)))&amp;"="&amp;$H85&amp;IF(OR(ISBLANK($J85),$J85="{{*}}"),"",O85)))</f>
        <v>HEALTH_CLUB|GENERIC=2008</v>
      </c>
      <c r="M85" s="209">
        <f ca="1">IF(ISBLANK(L85),"",H85)</f>
        <v>2008</v>
      </c>
      <c r="N85" s="195" t="str">
        <f t="shared" ca="1" si="1"/>
        <v>HEALTH_CLUB</v>
      </c>
      <c r="O85" s="209" t="str">
        <f>CONCATENATE("{{",$J85,"}}",IF(ISBLANK(J85),"",CONCATENATE(",",K85)))</f>
        <v>{{}}</v>
      </c>
    </row>
    <row r="86" spans="1:15" ht="30" x14ac:dyDescent="0.2">
      <c r="A86" s="39" t="s">
        <v>68</v>
      </c>
      <c r="B86" s="39" t="s">
        <v>69</v>
      </c>
      <c r="C86" s="279" t="s">
        <v>220</v>
      </c>
      <c r="D86" s="180" t="s">
        <v>603</v>
      </c>
      <c r="E86" s="39" t="s">
        <v>836</v>
      </c>
      <c r="F86" s="35">
        <v>17</v>
      </c>
      <c r="G86" s="35" t="s">
        <v>911</v>
      </c>
      <c r="H86" s="35">
        <v>3596</v>
      </c>
      <c r="I86" s="35" t="s">
        <v>1492</v>
      </c>
      <c r="J86" s="113"/>
      <c r="K86" s="234"/>
      <c r="L86" s="195" t="str">
        <f ca="1">IF(LEN($A86&amp;$D86)&lt;2,"",IF(ISBLANK($H86),"",$N86&amp;IF(ISBLANK($D86),"","|"&amp;IF(RIGHT($D86)=",",LEFT($D86,LEN($D86)-1),IF(RIGHT($D86,2)=", ",LEFT($D86,LEN($D86)-2),$D86)))&amp;"="&amp;$H86&amp;IF(OR(ISBLANK($J86),$J86="{{*}}"),"",O86)))</f>
        <v>SPA|AROMATHERAPY=3596</v>
      </c>
      <c r="M86" s="209">
        <f ca="1">IF(ISBLANK(L86),"",H86)</f>
        <v>3596</v>
      </c>
      <c r="N86" s="195" t="str">
        <f t="shared" ca="1" si="1"/>
        <v>SPA</v>
      </c>
      <c r="O86" s="209" t="str">
        <f>CONCATENATE("{{",$J86,"}}",IF(ISBLANK(J86),"",CONCATENATE(",",K86)))</f>
        <v>{{}}</v>
      </c>
    </row>
    <row r="87" spans="1:15" ht="16" x14ac:dyDescent="0.2">
      <c r="A87" s="39"/>
      <c r="B87" s="39"/>
      <c r="C87" s="279"/>
      <c r="D87" s="180" t="s">
        <v>604</v>
      </c>
      <c r="E87" s="39"/>
      <c r="F87" s="168">
        <v>17</v>
      </c>
      <c r="G87" s="168" t="s">
        <v>911</v>
      </c>
      <c r="H87" s="35">
        <v>3599</v>
      </c>
      <c r="I87" s="35" t="s">
        <v>1493</v>
      </c>
      <c r="J87" s="113"/>
      <c r="K87" s="234"/>
      <c r="L87" s="195" t="str">
        <f ca="1">IF(LEN($A87&amp;$D87)&lt;2,"",IF(ISBLANK($H87),"",$N87&amp;IF(ISBLANK($D87),"","|"&amp;IF(RIGHT($D87)=",",LEFT($D87,LEN($D87)-1),IF(RIGHT($D87,2)=", ",LEFT($D87,LEN($D87)-2),$D87)))&amp;"="&amp;$H87&amp;IF(OR(ISBLANK($J87),$J87="{{*}}"),"",O87)))</f>
        <v>SPA|AYURVEDIC=3599</v>
      </c>
      <c r="M87" s="209">
        <f ca="1">IF(ISBLANK(L87),"",H87)</f>
        <v>3599</v>
      </c>
      <c r="N87" s="195" t="str">
        <f t="shared" ca="1" si="1"/>
        <v>SPA</v>
      </c>
      <c r="O87" s="209" t="str">
        <f>CONCATENATE("{{",$J87,"}}",IF(ISBLANK(J87),"",CONCATENATE(",",K87)))</f>
        <v>{{}}</v>
      </c>
    </row>
    <row r="88" spans="1:15" ht="16" x14ac:dyDescent="0.2">
      <c r="A88" s="39"/>
      <c r="B88" s="39"/>
      <c r="C88" s="279"/>
      <c r="D88" s="180" t="s">
        <v>605</v>
      </c>
      <c r="E88" s="39"/>
      <c r="F88" s="168">
        <v>17</v>
      </c>
      <c r="G88" s="168" t="s">
        <v>911</v>
      </c>
      <c r="H88" s="35">
        <v>3595</v>
      </c>
      <c r="I88" s="35" t="s">
        <v>1494</v>
      </c>
      <c r="J88" s="113"/>
      <c r="K88" s="234"/>
      <c r="L88" s="195" t="str">
        <f ca="1">IF(LEN($A88&amp;$D88)&lt;2,"",IF(ISBLANK($H88),"",$N88&amp;IF(ISBLANK($D88),"","|"&amp;IF(RIGHT($D88)=",",LEFT($D88,LEN($D88)-1),IF(RIGHT($D88,2)=", ",LEFT($D88,LEN($D88)-2),$D88)))&amp;"="&amp;$H88&amp;IF(OR(ISBLANK($J88),$J88="{{*}}"),"",O88)))</f>
        <v>SPA|BODY_SCRUBS=3595</v>
      </c>
      <c r="M88" s="209">
        <f ca="1">IF(ISBLANK(L88),"",H88)</f>
        <v>3595</v>
      </c>
      <c r="N88" s="195" t="str">
        <f t="shared" ca="1" si="1"/>
        <v>SPA</v>
      </c>
      <c r="O88" s="209" t="str">
        <f>CONCATENATE("{{",$J88,"}}",IF(ISBLANK(J88),"",CONCATENATE(",",K88)))</f>
        <v>{{}}</v>
      </c>
    </row>
    <row r="89" spans="1:15" ht="16" x14ac:dyDescent="0.2">
      <c r="A89" s="39"/>
      <c r="B89" s="39"/>
      <c r="C89" s="279"/>
      <c r="D89" s="180" t="s">
        <v>606</v>
      </c>
      <c r="E89" s="39"/>
      <c r="F89" s="168">
        <v>17</v>
      </c>
      <c r="G89" s="168" t="s">
        <v>911</v>
      </c>
      <c r="H89" s="35">
        <v>2346</v>
      </c>
      <c r="I89" s="35" t="s">
        <v>1495</v>
      </c>
      <c r="J89" s="113"/>
      <c r="K89" s="234"/>
      <c r="L89" s="195" t="str">
        <f ca="1">IF(LEN($A89&amp;$D89)&lt;2,"",IF(ISBLANK($H89),"",$N89&amp;IF(ISBLANK($D89),"","|"&amp;IF(RIGHT($D89)=",",LEFT($D89,LEN($D89)-1),IF(RIGHT($D89,2)=", ",LEFT($D89,LEN($D89)-2),$D89)))&amp;"="&amp;$H89&amp;IF(OR(ISBLANK($J89),$J89="{{*}}"),"",O89)))</f>
        <v>SPA|BODY_TREATMENTS=2346</v>
      </c>
      <c r="M89" s="209">
        <f ca="1">IF(ISBLANK(L89),"",H89)</f>
        <v>2346</v>
      </c>
      <c r="N89" s="195" t="str">
        <f t="shared" ca="1" si="1"/>
        <v>SPA</v>
      </c>
      <c r="O89" s="209" t="str">
        <f>CONCATENATE("{{",$J89,"}}",IF(ISBLANK(J89),"",CONCATENATE(",",K89)))</f>
        <v>{{}}</v>
      </c>
    </row>
    <row r="90" spans="1:15" ht="16" x14ac:dyDescent="0.2">
      <c r="A90" s="39"/>
      <c r="B90" s="39"/>
      <c r="C90" s="279"/>
      <c r="D90" s="180" t="s">
        <v>607</v>
      </c>
      <c r="E90" s="39"/>
      <c r="F90" s="168">
        <v>17</v>
      </c>
      <c r="G90" s="168" t="s">
        <v>911</v>
      </c>
      <c r="H90" s="35">
        <v>3594</v>
      </c>
      <c r="I90" s="35" t="s">
        <v>1496</v>
      </c>
      <c r="J90" s="113"/>
      <c r="K90" s="234"/>
      <c r="L90" s="195" t="str">
        <f ca="1">IF(LEN($A90&amp;$D90)&lt;2,"",IF(ISBLANK($H90),"",$N90&amp;IF(ISBLANK($D90),"","|"&amp;IF(RIGHT($D90)=",",LEFT($D90,LEN($D90)-1),IF(RIGHT($D90,2)=", ",LEFT($D90,LEN($D90)-2),$D90)))&amp;"="&amp;$H90&amp;IF(OR(ISBLANK($J90),$J90="{{*}}"),"",O90)))</f>
        <v>SPA|BODY_WRAPS=3594</v>
      </c>
      <c r="M90" s="209">
        <f ca="1">IF(ISBLANK(L90),"",H90)</f>
        <v>3594</v>
      </c>
      <c r="N90" s="195" t="str">
        <f t="shared" ca="1" si="1"/>
        <v>SPA</v>
      </c>
      <c r="O90" s="209" t="str">
        <f>CONCATENATE("{{",$J90,"}}",IF(ISBLANK(J90),"",CONCATENATE(",",K90)))</f>
        <v>{{}}</v>
      </c>
    </row>
    <row r="91" spans="1:15" ht="16" x14ac:dyDescent="0.2">
      <c r="A91" s="39"/>
      <c r="B91" s="39"/>
      <c r="C91" s="279"/>
      <c r="D91" s="180" t="s">
        <v>608</v>
      </c>
      <c r="E91" s="39"/>
      <c r="F91" s="168">
        <v>17</v>
      </c>
      <c r="G91" s="168" t="s">
        <v>911</v>
      </c>
      <c r="H91" s="35">
        <v>2347</v>
      </c>
      <c r="I91" s="35" t="s">
        <v>1497</v>
      </c>
      <c r="J91" s="113"/>
      <c r="K91" s="234"/>
      <c r="L91" s="195" t="str">
        <f ca="1">IF(LEN($A91&amp;$D91)&lt;2,"",IF(ISBLANK($H91),"",$N91&amp;IF(ISBLANK($D91),"","|"&amp;IF(RIGHT($D91)=",",LEFT($D91,LEN($D91)-1),IF(RIGHT($D91,2)=", ",LEFT($D91,LEN($D91)-2),$D91)))&amp;"="&amp;$H91&amp;IF(OR(ISBLANK($J91),$J91="{{*}}"),"",O91)))</f>
        <v>SPA|FACIAL_TREATMENTS=2347</v>
      </c>
      <c r="M91" s="209">
        <f ca="1">IF(ISBLANK(L91),"",H91)</f>
        <v>2347</v>
      </c>
      <c r="N91" s="195" t="str">
        <f t="shared" ca="1" si="1"/>
        <v>SPA</v>
      </c>
      <c r="O91" s="209" t="str">
        <f>CONCATENATE("{{",$J91,"}}",IF(ISBLANK(J91),"",CONCATENATE(",",K91)))</f>
        <v>{{}}</v>
      </c>
    </row>
    <row r="92" spans="1:15" ht="16" x14ac:dyDescent="0.2">
      <c r="A92" s="39"/>
      <c r="B92" s="39"/>
      <c r="C92" s="279"/>
      <c r="D92" s="180" t="s">
        <v>1687</v>
      </c>
      <c r="E92" s="39"/>
      <c r="F92" s="168">
        <v>17</v>
      </c>
      <c r="G92" s="168" t="s">
        <v>911</v>
      </c>
      <c r="H92" s="35">
        <v>3598</v>
      </c>
      <c r="I92" s="35" t="s">
        <v>1498</v>
      </c>
      <c r="J92" s="113"/>
      <c r="K92" s="234"/>
      <c r="L92" s="195" t="str">
        <f ca="1">IF(LEN($A92&amp;$D92)&lt;2,"",IF(ISBLANK($H92),"",$N92&amp;IF(ISBLANK($D92),"","|"&amp;IF(RIGHT($D92)=",",LEFT($D92,LEN($D92)-1),IF(RIGHT($D92,2)=", ",LEFT($D92,LEN($D92)-2),$D92)))&amp;"="&amp;$H92&amp;IF(OR(ISBLANK($J92),$J92="{{*}}"),"",O92)))</f>
        <v>SPA|HYDROTHERAPY=3598</v>
      </c>
      <c r="M92" s="209">
        <f ca="1">IF(ISBLANK(L92),"",H92)</f>
        <v>3598</v>
      </c>
      <c r="N92" s="195" t="str">
        <f t="shared" ca="1" si="1"/>
        <v>SPA</v>
      </c>
      <c r="O92" s="209" t="str">
        <f>CONCATENATE("{{",$J92,"}}",IF(ISBLANK(J92),"",CONCATENATE(",",K92)))</f>
        <v>{{}}</v>
      </c>
    </row>
    <row r="93" spans="1:15" ht="16" x14ac:dyDescent="0.2">
      <c r="A93" s="39"/>
      <c r="B93" s="39"/>
      <c r="C93" s="279"/>
      <c r="D93" s="180" t="s">
        <v>609</v>
      </c>
      <c r="E93" s="39"/>
      <c r="F93" s="168">
        <v>17</v>
      </c>
      <c r="G93" s="168" t="s">
        <v>911</v>
      </c>
      <c r="H93" s="168">
        <v>3589</v>
      </c>
      <c r="I93" s="168" t="s">
        <v>1499</v>
      </c>
      <c r="J93" s="113"/>
      <c r="K93" s="234"/>
      <c r="L93" s="195" t="str">
        <f ca="1">IF(LEN($A93&amp;$D93)&lt;2,"",IF(ISBLANK($H93),"",$N93&amp;IF(ISBLANK($D93),"","|"&amp;IF(RIGHT($D93)=",",LEFT($D93,LEN($D93)-1),IF(RIGHT($D93,2)=", ",LEFT($D93,LEN($D93)-2),$D93)))&amp;"="&amp;$H93&amp;IF(OR(ISBLANK($J93),$J93="{{*}}"),"",O93)))</f>
        <v>SPA|NUMBER_OF_SPA_ROOMS=3589</v>
      </c>
      <c r="M93" s="209">
        <f ca="1">IF(ISBLANK(L93),"",H93)</f>
        <v>3589</v>
      </c>
      <c r="N93" s="195" t="str">
        <f t="shared" ca="1" si="1"/>
        <v>SPA</v>
      </c>
      <c r="O93" s="209" t="str">
        <f>CONCATENATE("{{",$J93,"}}",IF(ISBLANK(J93),"",CONCATENATE(",",K93)))</f>
        <v>{{}}</v>
      </c>
    </row>
    <row r="94" spans="1:15" ht="16" x14ac:dyDescent="0.2">
      <c r="A94" s="39"/>
      <c r="B94" s="39"/>
      <c r="C94" s="279"/>
      <c r="D94" s="180" t="s">
        <v>610</v>
      </c>
      <c r="E94" s="43"/>
      <c r="F94" s="168">
        <v>17</v>
      </c>
      <c r="G94" s="168" t="s">
        <v>911</v>
      </c>
      <c r="H94" s="35">
        <v>3591</v>
      </c>
      <c r="I94" s="35" t="s">
        <v>1500</v>
      </c>
      <c r="J94" s="113"/>
      <c r="K94" s="234"/>
      <c r="L94" s="195" t="str">
        <f ca="1">IF(LEN($A94&amp;$D94)&lt;2,"",IF(ISBLANK($H94),"",$N94&amp;IF(ISBLANK($D94),"","|"&amp;IF(RIGHT($D94)=",",LEFT($D94,LEN($D94)-1),IF(RIGHT($D94,2)=", ",LEFT($D94,LEN($D94)-2),$D94)))&amp;"="&amp;$H94&amp;IF(OR(ISBLANK($J94),$J94="{{*}}"),"",O94)))</f>
        <v>SPA|COUPLES_SPA_ROOMS=3591</v>
      </c>
      <c r="M94" s="209">
        <f ca="1">IF(ISBLANK(L94),"",H94)</f>
        <v>3591</v>
      </c>
      <c r="N94" s="195" t="str">
        <f t="shared" ca="1" si="1"/>
        <v>SPA</v>
      </c>
      <c r="O94" s="209" t="str">
        <f>CONCATENATE("{{",$J94,"}}",IF(ISBLANK(J94),"",CONCATENATE(",",K94)))</f>
        <v>{{}}</v>
      </c>
    </row>
    <row r="95" spans="1:15" ht="16" x14ac:dyDescent="0.2">
      <c r="A95" s="39"/>
      <c r="B95" s="39"/>
      <c r="C95" s="279"/>
      <c r="D95" s="180" t="s">
        <v>611</v>
      </c>
      <c r="E95" s="39"/>
      <c r="F95" s="168">
        <v>17</v>
      </c>
      <c r="G95" s="168" t="s">
        <v>911</v>
      </c>
      <c r="H95" s="35">
        <v>3590</v>
      </c>
      <c r="I95" s="35" t="s">
        <v>1501</v>
      </c>
      <c r="J95" s="113"/>
      <c r="K95" s="234"/>
      <c r="L95" s="195" t="str">
        <f ca="1">IF(LEN($A95&amp;$D95)&lt;2,"",IF(ISBLANK($H95),"",$N95&amp;IF(ISBLANK($D95),"","|"&amp;IF(RIGHT($D95)=",",LEFT($D95,LEN($D95)-1),IF(RIGHT($D95,2)=", ",LEFT($D95,LEN($D95)-2),$D95)))&amp;"="&amp;$H95&amp;IF(OR(ISBLANK($J95),$J95="{{*}}"),"",O95)))</f>
        <v>SPA|OUTDOOR_TREATMENT_AREA=3590</v>
      </c>
      <c r="M95" s="209">
        <f ca="1">IF(ISBLANK(L95),"",H95)</f>
        <v>3590</v>
      </c>
      <c r="N95" s="195" t="str">
        <f t="shared" ca="1" si="1"/>
        <v>SPA</v>
      </c>
      <c r="O95" s="209" t="str">
        <f>CONCATENATE("{{",$J95,"}}",IF(ISBLANK(J95),"",CONCATENATE(",",K95)))</f>
        <v>{{}}</v>
      </c>
    </row>
    <row r="96" spans="1:15" ht="16" x14ac:dyDescent="0.2">
      <c r="A96" s="39"/>
      <c r="B96" s="39"/>
      <c r="C96" s="279"/>
      <c r="D96" s="180" t="s">
        <v>612</v>
      </c>
      <c r="E96" s="39"/>
      <c r="F96" s="168">
        <v>17</v>
      </c>
      <c r="G96" s="168" t="s">
        <v>911</v>
      </c>
      <c r="H96" s="35">
        <v>3597</v>
      </c>
      <c r="I96" s="35" t="s">
        <v>1502</v>
      </c>
      <c r="J96" s="113"/>
      <c r="K96" s="234"/>
      <c r="L96" s="195" t="str">
        <f ca="1">IF(LEN($A96&amp;$D96)&lt;2,"",IF(ISBLANK($H96),"",$N96&amp;IF(ISBLANK($D96),"","|"&amp;IF(RIGHT($D96)=",",LEFT($D96,LEN($D96)-1),IF(RIGHT($D96,2)=", ",LEFT($D96,LEN($D96)-2),$D96)))&amp;"="&amp;$H96&amp;IF(OR(ISBLANK($J96),$J96="{{*}}"),"",O96)))</f>
        <v>SPA|THALASSOTHERAPY=3597</v>
      </c>
      <c r="M96" s="209">
        <f ca="1">IF(ISBLANK(L96),"",H96)</f>
        <v>3597</v>
      </c>
      <c r="N96" s="195" t="str">
        <f t="shared" ca="1" si="1"/>
        <v>SPA</v>
      </c>
      <c r="O96" s="209" t="str">
        <f>CONCATENATE("{{",$J96,"}}",IF(ISBLANK(J96),"",CONCATENATE(",",K96)))</f>
        <v>{{}}</v>
      </c>
    </row>
    <row r="97" spans="1:15" ht="16" x14ac:dyDescent="0.2">
      <c r="A97" s="39"/>
      <c r="B97" s="160"/>
      <c r="C97" s="279"/>
      <c r="D97" s="180" t="s">
        <v>613</v>
      </c>
      <c r="E97" s="160"/>
      <c r="F97" s="168">
        <v>6</v>
      </c>
      <c r="G97" s="168" t="s">
        <v>991</v>
      </c>
      <c r="H97" s="168">
        <v>3601</v>
      </c>
      <c r="I97" s="168" t="s">
        <v>1516</v>
      </c>
      <c r="J97" s="113"/>
      <c r="K97" s="234"/>
      <c r="L97" s="195" t="str">
        <f ca="1">IF(LEN($A97&amp;$D97)&lt;2,"",IF(ISBLANK($H97),"",$N97&amp;IF(ISBLANK($D97),"","|"&amp;IF(RIGHT($D97)=",",LEFT($D97,LEN($D97)-1),IF(RIGHT($D97,2)=", ",LEFT($D97,LEN($D97)-2),$D97)))&amp;"="&amp;$H97&amp;IF(OR(ISBLANK($J97),$J97="{{*}}"),"",O97)))</f>
        <v>SPA|TURKISH_BATH=3601</v>
      </c>
      <c r="M97" s="209">
        <f ca="1">IF(ISBLANK(L97),"",H97)</f>
        <v>3601</v>
      </c>
      <c r="N97" s="195" t="str">
        <f t="shared" ca="1" si="1"/>
        <v>SPA</v>
      </c>
      <c r="O97" s="209" t="str">
        <f>CONCATENATE("{{",$J97,"}}",IF(ISBLANK(J97),"",CONCATENATE(",",K97)))</f>
        <v>{{}}</v>
      </c>
    </row>
    <row r="98" spans="1:15" ht="16" x14ac:dyDescent="0.2">
      <c r="A98" s="39"/>
      <c r="B98" s="39"/>
      <c r="C98" s="279"/>
      <c r="D98" s="180" t="s">
        <v>614</v>
      </c>
      <c r="E98" s="39"/>
      <c r="F98" s="168">
        <v>17</v>
      </c>
      <c r="G98" s="168" t="s">
        <v>911</v>
      </c>
      <c r="H98" s="35">
        <v>6138</v>
      </c>
      <c r="I98" s="35" t="s">
        <v>1503</v>
      </c>
      <c r="J98" s="113"/>
      <c r="K98" s="234"/>
      <c r="L98" s="195" t="str">
        <f ca="1">IF(LEN($A98&amp;$D98)&lt;2,"",IF(ISBLANK($H98),"",$N98&amp;IF(ISBLANK($D98),"","|"&amp;IF(RIGHT($D98)=",",LEFT($D98,LEN($D98)-1),IF(RIGHT($D98,2)=", ",LEFT($D98,LEN($D98)-2),$D98)))&amp;"="&amp;$H98&amp;IF(OR(ISBLANK($J98),$J98="{{*}}"),"",O98)))</f>
        <v>SPA|DETOXIFICATION_WRAP=6138</v>
      </c>
      <c r="M98" s="209">
        <f ca="1">IF(ISBLANK(L98),"",H98)</f>
        <v>6138</v>
      </c>
      <c r="N98" s="195" t="str">
        <f t="shared" ca="1" si="1"/>
        <v>SPA</v>
      </c>
      <c r="O98" s="209" t="str">
        <f>CONCATENATE("{{",$J98,"}}",IF(ISBLANK(J98),"",CONCATENATE(",",K98)))</f>
        <v>{{}}</v>
      </c>
    </row>
    <row r="99" spans="1:15" ht="16" x14ac:dyDescent="0.2">
      <c r="A99" s="39"/>
      <c r="B99" s="39"/>
      <c r="C99" s="279"/>
      <c r="D99" s="180" t="s">
        <v>615</v>
      </c>
      <c r="E99" s="39"/>
      <c r="F99" s="168">
        <v>17</v>
      </c>
      <c r="G99" s="168" t="s">
        <v>911</v>
      </c>
      <c r="H99" s="35">
        <v>6135</v>
      </c>
      <c r="I99" s="35" t="s">
        <v>1504</v>
      </c>
      <c r="J99" s="113"/>
      <c r="K99" s="234"/>
      <c r="L99" s="195" t="str">
        <f ca="1">IF(LEN($A99&amp;$D99)&lt;2,"",IF(ISBLANK($H99),"",$N99&amp;IF(ISBLANK($D99),"","|"&amp;IF(RIGHT($D99)=",",LEFT($D99,LEN($D99)-1),IF(RIGHT($D99,2)=", ",LEFT($D99,LEN($D99)-2),$D99)))&amp;"="&amp;$H99&amp;IF(OR(ISBLANK($J99),$J99="{{*}}"),"",O99)))</f>
        <v>SPA|REFLEXOLOGY=6135</v>
      </c>
      <c r="M99" s="209">
        <f ca="1">IF(ISBLANK(L99),"",H99)</f>
        <v>6135</v>
      </c>
      <c r="N99" s="195" t="str">
        <f t="shared" ca="1" si="1"/>
        <v>SPA</v>
      </c>
      <c r="O99" s="209" t="str">
        <f>CONCATENATE("{{",$J99,"}}",IF(ISBLANK(J99),"",CONCATENATE(",",K99)))</f>
        <v>{{}}</v>
      </c>
    </row>
    <row r="100" spans="1:15" ht="16" x14ac:dyDescent="0.2">
      <c r="A100" s="39"/>
      <c r="B100" s="39"/>
      <c r="C100" s="279"/>
      <c r="D100" s="180" t="s">
        <v>617</v>
      </c>
      <c r="E100" s="39"/>
      <c r="F100" s="168">
        <v>17</v>
      </c>
      <c r="G100" s="168" t="s">
        <v>911</v>
      </c>
      <c r="H100" s="35">
        <v>1073742678</v>
      </c>
      <c r="I100" s="35" t="s">
        <v>1505</v>
      </c>
      <c r="J100" s="113"/>
      <c r="K100" s="234"/>
      <c r="L100" s="195" t="str">
        <f ca="1">IF(LEN($A100&amp;$D100)&lt;2,"",IF(ISBLANK($H100),"",$N100&amp;IF(ISBLANK($D100),"","|"&amp;IF(RIGHT($D100)=",",LEFT($D100,LEN($D100)-1),IF(RIGHT($D100,2)=", ",LEFT($D100,LEN($D100)-2),$D100)))&amp;"="&amp;$H100&amp;IF(OR(ISBLANK($J100),$J100="{{*}}"),"",O100)))</f>
        <v>SPA|OPEN_DAILY=1073742678</v>
      </c>
      <c r="M100" s="209">
        <f ca="1">IF(ISBLANK(L100),"",H100)</f>
        <v>1073742678</v>
      </c>
      <c r="N100" s="195" t="str">
        <f t="shared" ca="1" si="1"/>
        <v>SPA</v>
      </c>
      <c r="O100" s="209" t="str">
        <f>CONCATENATE("{{",$J100,"}}",IF(ISBLANK(J100),"",CONCATENATE(",",K100)))</f>
        <v>{{}}</v>
      </c>
    </row>
    <row r="101" spans="1:15" ht="16" x14ac:dyDescent="0.2">
      <c r="A101" s="39"/>
      <c r="B101" s="39"/>
      <c r="C101" s="279"/>
      <c r="D101" s="180" t="s">
        <v>618</v>
      </c>
      <c r="E101" s="39"/>
      <c r="F101" s="168">
        <v>17</v>
      </c>
      <c r="G101" s="168" t="s">
        <v>911</v>
      </c>
      <c r="H101" s="35">
        <v>1073742679</v>
      </c>
      <c r="I101" s="35" t="s">
        <v>1506</v>
      </c>
      <c r="J101" s="113"/>
      <c r="K101" s="234"/>
      <c r="L101" s="195" t="str">
        <f ca="1">IF(LEN($A101&amp;$D101)&lt;2,"",IF(ISBLANK($H101),"",$N101&amp;IF(ISBLANK($D101),"","|"&amp;IF(RIGHT($D101)=",",LEFT($D101,LEN($D101)-1),IF(RIGHT($D101,2)=", ",LEFT($D101,LEN($D101)-2),$D101)))&amp;"="&amp;$H101&amp;IF(OR(ISBLANK($J101),$J101="{{*}}"),"",O101)))</f>
        <v>SPA|OPEN_SELECT_DAYS=1073742679</v>
      </c>
      <c r="M101" s="209">
        <f ca="1">IF(ISBLANK(L101),"",H101)</f>
        <v>1073742679</v>
      </c>
      <c r="N101" s="195" t="str">
        <f t="shared" ca="1" si="1"/>
        <v>SPA</v>
      </c>
      <c r="O101" s="209" t="str">
        <f>CONCATENATE("{{",$J101,"}}",IF(ISBLANK(J101),"",CONCATENATE(",",K101)))</f>
        <v>{{}}</v>
      </c>
    </row>
    <row r="102" spans="1:15" ht="16" x14ac:dyDescent="0.2">
      <c r="A102" s="39"/>
      <c r="B102" s="39"/>
      <c r="C102" s="279"/>
      <c r="D102" s="180" t="s">
        <v>1507</v>
      </c>
      <c r="E102" s="39"/>
      <c r="F102" s="168">
        <v>17</v>
      </c>
      <c r="G102" s="168" t="s">
        <v>911</v>
      </c>
      <c r="H102" s="35">
        <v>3613</v>
      </c>
      <c r="I102" s="35" t="s">
        <v>1508</v>
      </c>
      <c r="J102" s="113"/>
      <c r="K102" s="234"/>
      <c r="L102" s="195" t="str">
        <f ca="1">IF(LEN($A102&amp;$D102)&lt;2,"",IF(ISBLANK($H102),"",$N102&amp;IF(ISBLANK($D102),"","|"&amp;IF(RIGHT($D102)=",",LEFT($D102,LEN($D102)-1),IF(RIGHT($D102,2)=", ",LEFT($D102,LEN($D102)-2),$D102)))&amp;"="&amp;$H102&amp;IF(OR(ISBLANK($J102),$J102="{{*}}"),"",O102)))</f>
        <v>SPA|HOT_SPRINGS=3613</v>
      </c>
      <c r="M102" s="209">
        <f ca="1">IF(ISBLANK(L102),"",H102)</f>
        <v>3613</v>
      </c>
      <c r="N102" s="195" t="str">
        <f t="shared" ca="1" si="1"/>
        <v>SPA</v>
      </c>
      <c r="O102" s="209" t="str">
        <f>CONCATENATE("{{",$J102,"}}",IF(ISBLANK(J102),"",CONCATENATE(",",K102)))</f>
        <v>{{}}</v>
      </c>
    </row>
    <row r="103" spans="1:15" ht="16" x14ac:dyDescent="0.2">
      <c r="A103" s="39"/>
      <c r="B103" s="39"/>
      <c r="C103" s="279"/>
      <c r="D103" s="180" t="s">
        <v>619</v>
      </c>
      <c r="E103" s="39"/>
      <c r="F103" s="168">
        <v>17</v>
      </c>
      <c r="G103" s="168" t="s">
        <v>911</v>
      </c>
      <c r="H103" s="35">
        <v>3603</v>
      </c>
      <c r="I103" s="35" t="s">
        <v>1509</v>
      </c>
      <c r="J103" s="113"/>
      <c r="K103" s="234"/>
      <c r="L103" s="195" t="str">
        <f ca="1">IF(LEN($A103&amp;$D103)&lt;2,"",IF(ISBLANK($H103),"",$N103&amp;IF(ISBLANK($D103),"","|"&amp;IF(RIGHT($D103)=",",LEFT($D103,LEN($D103)-1),IF(RIGHT($D103,2)=", ",LEFT($D103,LEN($D103)-2),$D103)))&amp;"="&amp;$H103&amp;IF(OR(ISBLANK($J103),$J103="{{*}}"),"",O103)))</f>
        <v>SPA|SAUNA_IN_SPA=3603</v>
      </c>
      <c r="M103" s="209">
        <f ca="1">IF(ISBLANK(L103),"",H103)</f>
        <v>3603</v>
      </c>
      <c r="N103" s="195" t="str">
        <f t="shared" ca="1" si="1"/>
        <v>SPA</v>
      </c>
      <c r="O103" s="209" t="str">
        <f>CONCATENATE("{{",$J103,"}}",IF(ISBLANK(J103),"",CONCATENATE(",",K103)))</f>
        <v>{{}}</v>
      </c>
    </row>
    <row r="104" spans="1:15" ht="16" x14ac:dyDescent="0.2">
      <c r="A104" s="39"/>
      <c r="B104" s="39"/>
      <c r="C104" s="279"/>
      <c r="D104" s="180" t="s">
        <v>620</v>
      </c>
      <c r="E104" s="39"/>
      <c r="F104" s="168">
        <v>17</v>
      </c>
      <c r="G104" s="168" t="s">
        <v>911</v>
      </c>
      <c r="H104" s="35">
        <v>3600</v>
      </c>
      <c r="I104" s="35" t="s">
        <v>1510</v>
      </c>
      <c r="J104" s="113"/>
      <c r="K104" s="234"/>
      <c r="L104" s="195" t="str">
        <f ca="1">IF(LEN($A104&amp;$D104)&lt;2,"",IF(ISBLANK($H104),"",$N104&amp;IF(ISBLANK($D104),"","|"&amp;IF(RIGHT($D104)=",",LEFT($D104,LEN($D104)-1),IF(RIGHT($D104,2)=", ",LEFT($D104,LEN($D104)-2),$D104)))&amp;"="&amp;$H104&amp;IF(OR(ISBLANK($J104),$J104="{{*}}"),"",O104)))</f>
        <v>SPA|MUD_BATH_IN_SPA=3600</v>
      </c>
      <c r="M104" s="209">
        <f ca="1">IF(ISBLANK(L104),"",H104)</f>
        <v>3600</v>
      </c>
      <c r="N104" s="195" t="str">
        <f t="shared" ca="1" si="1"/>
        <v>SPA</v>
      </c>
      <c r="O104" s="209" t="str">
        <f>CONCATENATE("{{",$J104,"}}",IF(ISBLANK(J104),"",CONCATENATE(",",K104)))</f>
        <v>{{}}</v>
      </c>
    </row>
    <row r="105" spans="1:15" ht="16" x14ac:dyDescent="0.2">
      <c r="A105" s="39"/>
      <c r="B105" s="39"/>
      <c r="C105" s="279"/>
      <c r="D105" s="180" t="s">
        <v>837</v>
      </c>
      <c r="E105" s="39"/>
      <c r="F105" s="168">
        <v>17</v>
      </c>
      <c r="G105" s="168" t="s">
        <v>911</v>
      </c>
      <c r="H105" s="35">
        <v>3604</v>
      </c>
      <c r="I105" s="35" t="s">
        <v>1511</v>
      </c>
      <c r="J105" s="113"/>
      <c r="K105" s="234"/>
      <c r="L105" s="195" t="str">
        <f ca="1">IF(LEN($A105&amp;$D105)&lt;2,"",IF(ISBLANK($H105),"",$N105&amp;IF(ISBLANK($D105),"","|"&amp;IF(RIGHT($D105)=",",LEFT($D105,LEN($D105)-1),IF(RIGHT($D105,2)=", ",LEFT($D105,LEN($D105)-2),$D105)))&amp;"="&amp;$H105&amp;IF(OR(ISBLANK($J105),$J105="{{*}}"),"",O105)))</f>
        <v>SPA|SPA_TUB_IN_SPA=3604</v>
      </c>
      <c r="M105" s="209">
        <f ca="1">IF(ISBLANK(L105),"",H105)</f>
        <v>3604</v>
      </c>
      <c r="N105" s="195" t="str">
        <f t="shared" ca="1" si="1"/>
        <v>SPA</v>
      </c>
      <c r="O105" s="209" t="str">
        <f>CONCATENATE("{{",$J105,"}}",IF(ISBLANK(J105),"",CONCATENATE(",",K105)))</f>
        <v>{{}}</v>
      </c>
    </row>
    <row r="106" spans="1:15" ht="16" x14ac:dyDescent="0.2">
      <c r="A106" s="39"/>
      <c r="B106" s="39"/>
      <c r="C106" s="279"/>
      <c r="D106" s="180" t="s">
        <v>621</v>
      </c>
      <c r="E106" s="39"/>
      <c r="F106" s="168">
        <v>17</v>
      </c>
      <c r="G106" s="168" t="s">
        <v>911</v>
      </c>
      <c r="H106" s="35">
        <v>6133</v>
      </c>
      <c r="I106" s="35" t="s">
        <v>1512</v>
      </c>
      <c r="J106" s="113"/>
      <c r="K106" s="234"/>
      <c r="L106" s="195" t="str">
        <f ca="1">IF(LEN($A106&amp;$D106)&lt;2,"",IF(ISBLANK($H106),"",$N106&amp;IF(ISBLANK($D106),"","|"&amp;IF(RIGHT($D106)=",",LEFT($D106,LEN($D106)-1),IF(RIGHT($D106,2)=", ",LEFT($D106,LEN($D106)-2),$D106)))&amp;"="&amp;$H106&amp;IF(OR(ISBLANK($J106),$J106="{{*}}"),"",O106)))</f>
        <v>SPA|STEAM_ROOM_IN_SPA=6133</v>
      </c>
      <c r="M106" s="209">
        <f ca="1">IF(ISBLANK(L106),"",H106)</f>
        <v>6133</v>
      </c>
      <c r="N106" s="195" t="str">
        <f t="shared" ca="1" si="1"/>
        <v>SPA</v>
      </c>
      <c r="O106" s="209" t="str">
        <f>CONCATENATE("{{",$J106,"}}",IF(ISBLANK(J106),"",CONCATENATE(",",K106)))</f>
        <v>{{}}</v>
      </c>
    </row>
    <row r="107" spans="1:15" ht="16" x14ac:dyDescent="0.2">
      <c r="A107" s="39"/>
      <c r="B107" s="39"/>
      <c r="C107" s="279"/>
      <c r="D107" s="180" t="s">
        <v>622</v>
      </c>
      <c r="E107" s="39"/>
      <c r="F107" s="168">
        <v>17</v>
      </c>
      <c r="G107" s="168" t="s">
        <v>911</v>
      </c>
      <c r="H107" s="35">
        <v>3638</v>
      </c>
      <c r="I107" s="35" t="s">
        <v>1513</v>
      </c>
      <c r="J107" s="113"/>
      <c r="K107" s="234"/>
      <c r="L107" s="195" t="str">
        <f ca="1">IF(LEN($A107&amp;$D107)&lt;2,"",IF(ISBLANK($H107),"",$N107&amp;IF(ISBLANK($D107),"","|"&amp;IF(RIGHT($D107)=",",LEFT($D107,LEN($D107)-1),IF(RIGHT($D107,2)=", ",LEFT($D107,LEN($D107)-2),$D107)))&amp;"="&amp;$H107&amp;IF(OR(ISBLANK($J107),$J107="{{*}}"),"",O107)))</f>
        <v>SPA|MIN_AGE_ALLOWED_IN_SPA=3638</v>
      </c>
      <c r="M107" s="209">
        <f ca="1">IF(ISBLANK(L107),"",H107)</f>
        <v>3638</v>
      </c>
      <c r="N107" s="195" t="str">
        <f t="shared" ca="1" si="1"/>
        <v>SPA</v>
      </c>
      <c r="O107" s="209" t="str">
        <f>CONCATENATE("{{",$J107,"}}",IF(ISBLANK(J107),"",CONCATENATE(",",K107)))</f>
        <v>{{}}</v>
      </c>
    </row>
    <row r="108" spans="1:15" ht="16" x14ac:dyDescent="0.2">
      <c r="A108" s="39"/>
      <c r="B108" s="39"/>
      <c r="C108" s="279"/>
      <c r="D108" s="180" t="s">
        <v>623</v>
      </c>
      <c r="E108" s="39"/>
      <c r="F108" s="168">
        <v>17</v>
      </c>
      <c r="G108" s="168" t="s">
        <v>911</v>
      </c>
      <c r="H108" s="35">
        <v>3639</v>
      </c>
      <c r="I108" s="35" t="s">
        <v>1514</v>
      </c>
      <c r="J108" s="113"/>
      <c r="K108" s="234"/>
      <c r="L108" s="195" t="str">
        <f ca="1">IF(LEN($A108&amp;$D108)&lt;2,"",IF(ISBLANK($H108),"",$N108&amp;IF(ISBLANK($D108),"","|"&amp;IF(RIGHT($D108)=",",LEFT($D108,LEN($D108)-1),IF(RIGHT($D108,2)=", ",LEFT($D108,LEN($D108)-2),$D108)))&amp;"="&amp;$H108&amp;IF(OR(ISBLANK($J108),$J108="{{*}}"),"",O108)))</f>
        <v>SPA|MIN_AGE_ALLOWED_IN_SPA_WITH_ADULT=3639</v>
      </c>
      <c r="M108" s="209">
        <f ca="1">IF(ISBLANK(L108),"",H108)</f>
        <v>3639</v>
      </c>
      <c r="N108" s="195" t="str">
        <f t="shared" ca="1" si="1"/>
        <v>SPA</v>
      </c>
      <c r="O108" s="209" t="str">
        <f>CONCATENATE("{{",$J108,"}}",IF(ISBLANK(J108),"",CONCATENATE(",",K108)))</f>
        <v>{{}}</v>
      </c>
    </row>
    <row r="109" spans="1:15" ht="16" x14ac:dyDescent="0.2">
      <c r="A109" s="39"/>
      <c r="B109" s="39"/>
      <c r="C109" s="279"/>
      <c r="D109" s="180" t="s">
        <v>616</v>
      </c>
      <c r="E109" s="39"/>
      <c r="F109" s="168">
        <v>17</v>
      </c>
      <c r="G109" s="168" t="s">
        <v>911</v>
      </c>
      <c r="H109" s="35">
        <v>3970</v>
      </c>
      <c r="I109" s="35" t="s">
        <v>1517</v>
      </c>
      <c r="J109" s="113"/>
      <c r="K109" s="234"/>
      <c r="L109" s="195" t="str">
        <f ca="1">IF(LEN($A109&amp;$D109)&lt;2,"",IF(ISBLANK($H109),"",$N109&amp;IF(ISBLANK($D109),"","|"&amp;IF(RIGHT($D109)=",",LEFT($D109,LEN($D109)-1),IF(RIGHT($D109,2)=", ",LEFT($D109,LEN($D109)-2),$D109)))&amp;"="&amp;$H109&amp;IF(OR(ISBLANK($J109),$J109="{{*}}"),"",O109)))</f>
        <v>SPA|ADVANCED_BOOKING=3970</v>
      </c>
      <c r="M109" s="209">
        <f ca="1">IF(ISBLANK(L109),"",H109)</f>
        <v>3970</v>
      </c>
      <c r="N109" s="195" t="str">
        <f t="shared" ca="1" si="1"/>
        <v>SPA</v>
      </c>
      <c r="O109" s="209" t="str">
        <f>CONCATENATE("{{",$J109,"}}",IF(ISBLANK(J109),"",CONCATENATE(",",K109)))</f>
        <v>{{}}</v>
      </c>
    </row>
    <row r="110" spans="1:15" ht="16" x14ac:dyDescent="0.2">
      <c r="A110" s="39"/>
      <c r="B110" s="39"/>
      <c r="C110" s="279"/>
      <c r="D110" s="180" t="s">
        <v>189</v>
      </c>
      <c r="E110" s="39"/>
      <c r="F110" s="168">
        <v>17</v>
      </c>
      <c r="G110" s="168" t="s">
        <v>911</v>
      </c>
      <c r="H110" s="35">
        <v>3593</v>
      </c>
      <c r="I110" s="35" t="s">
        <v>1515</v>
      </c>
      <c r="J110" s="113"/>
      <c r="K110" s="234"/>
      <c r="L110" s="195" t="str">
        <f ca="1">IF(LEN($A110&amp;$D110)&lt;2,"",IF(ISBLANK($H110),"",$N110&amp;IF(ISBLANK($D110),"","|"&amp;IF(RIGHT($D110)=",",LEFT($D110,LEN($D110)-1),IF(RIGHT($D110,2)=", ",LEFT($D110,LEN($D110)-2),$D110)))&amp;"="&amp;$H110&amp;IF(OR(ISBLANK($J110),$J110="{{*}}"),"",O110)))</f>
        <v>SPA|MANICURE_PEDICURE=3593</v>
      </c>
      <c r="M110" s="209">
        <f ca="1">IF(ISBLANK(L110),"",H110)</f>
        <v>3593</v>
      </c>
      <c r="N110" s="195" t="str">
        <f t="shared" ca="1" si="1"/>
        <v>SPA</v>
      </c>
      <c r="O110" s="209" t="str">
        <f>CONCATENATE("{{",$J110,"}}",IF(ISBLANK(J110),"",CONCATENATE(",",K110)))</f>
        <v>{{}}</v>
      </c>
    </row>
    <row r="111" spans="1:15" ht="16" x14ac:dyDescent="0.2">
      <c r="A111" s="38" t="s">
        <v>70</v>
      </c>
      <c r="B111" s="38" t="s">
        <v>638</v>
      </c>
      <c r="C111" s="277" t="s">
        <v>220</v>
      </c>
      <c r="D111" s="52"/>
      <c r="E111" s="38"/>
      <c r="F111" s="36">
        <v>6</v>
      </c>
      <c r="G111" s="36" t="s">
        <v>991</v>
      </c>
      <c r="H111" s="36">
        <v>2123</v>
      </c>
      <c r="I111" s="36" t="s">
        <v>1029</v>
      </c>
      <c r="J111" s="52"/>
      <c r="K111" s="238"/>
      <c r="L111" s="195" t="str">
        <f ca="1">IF(LEN($A111&amp;$D111)&lt;2,"",IF(ISBLANK($H111),"",$N111&amp;IF(ISBLANK($D111),"","|"&amp;IF(RIGHT($D111)=",",LEFT($D111,LEN($D111)-1),IF(RIGHT($D111,2)=", ",LEFT($D111,LEN($D111)-2),$D111)))&amp;"="&amp;$H111&amp;IF(OR(ISBLANK($J111),$J111="{{*}}"),"",O111)))</f>
        <v>FULL_SERVICE_SPA=2123</v>
      </c>
      <c r="M111" s="209">
        <f ca="1">IF(ISBLANK(L111),"",H111)</f>
        <v>2123</v>
      </c>
      <c r="N111" s="195" t="str">
        <f t="shared" ca="1" si="1"/>
        <v>FULL_SERVICE_SPA</v>
      </c>
      <c r="O111" s="209" t="str">
        <f>CONCATENATE("{{",$J111,"}}",IF(ISBLANK(J111),"",CONCATENATE(",",K111)))</f>
        <v>{{}}</v>
      </c>
    </row>
    <row r="112" spans="1:15" ht="16" x14ac:dyDescent="0.2">
      <c r="D112" s="173"/>
      <c r="L112" s="195" t="str">
        <f>IF(LEN($A112&amp;$D112)&lt;2,"",IF(ISBLANK($H112),"",$N112&amp;IF(ISBLANK($D112),"","|"&amp;IF(RIGHT($D112)=",",LEFT($D112,LEN($D112)-1),IF(RIGHT($D112,2)=", ",LEFT($D112,LEN($D112)-2),$D112)))&amp;"="&amp;$H112&amp;IF(OR(ISBLANK($J112),$J112="{{*}}"),"",O112)))</f>
        <v/>
      </c>
      <c r="M112" s="209">
        <f>IF(ISBLANK(L112),"",H112)</f>
        <v>0</v>
      </c>
      <c r="N112" s="195" t="str">
        <f t="shared" ca="1" si="1"/>
        <v>FULL_SERVICE_SPA</v>
      </c>
      <c r="O112" s="209" t="str">
        <f>CONCATENATE("{{",$J112,"}}",IF(ISBLANK(J112),"",CONCATENATE(",",K112)))</f>
        <v>{{}}</v>
      </c>
    </row>
    <row r="113" spans="1:15" ht="16" x14ac:dyDescent="0.2">
      <c r="A113" s="42" t="s">
        <v>72</v>
      </c>
      <c r="B113" s="38"/>
      <c r="C113" s="277"/>
      <c r="D113" s="52"/>
      <c r="E113" s="38"/>
      <c r="F113" s="36"/>
      <c r="G113" s="36"/>
      <c r="H113" s="36"/>
      <c r="I113" s="36"/>
      <c r="J113" s="52"/>
      <c r="K113" s="238"/>
      <c r="L113" s="195" t="e">
        <f>IF(LEN(#REF!&amp;$D113)&lt;2,"",IF(ISBLANK($H113),"",$N113&amp;IF(ISBLANK($D113),"","|"&amp;IF(RIGHT($D113)=",",LEFT($D113,LEN($D113)-1),IF(RIGHT($D113,2)=", ",LEFT($D113,LEN($D113)-2),$D113)))&amp;"="&amp;$H113&amp;IF(OR(ISBLANK($J113),$J113="{{*}}"),"",O113)))</f>
        <v>#REF!</v>
      </c>
      <c r="M113" s="209">
        <f>IF(ISBLANK(L113),"",H113)</f>
        <v>0</v>
      </c>
      <c r="N113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13" s="209" t="str">
        <f>CONCATENATE("{{",$J113,"}}",IF(ISBLANK(J113),"",CONCATENATE(",",K113)))</f>
        <v>{{}}</v>
      </c>
    </row>
    <row r="114" spans="1:15" ht="16" x14ac:dyDescent="0.2">
      <c r="A114" s="33" t="s">
        <v>0</v>
      </c>
      <c r="B114" s="33" t="s">
        <v>1</v>
      </c>
      <c r="C114" s="33" t="s">
        <v>2561</v>
      </c>
      <c r="D114" s="32" t="s">
        <v>2</v>
      </c>
      <c r="E114" s="33" t="s">
        <v>3</v>
      </c>
      <c r="F114" s="32"/>
      <c r="G114" s="32"/>
      <c r="H114" s="32"/>
      <c r="I114" s="32"/>
      <c r="J114" s="32"/>
      <c r="K114" s="233"/>
      <c r="L114" s="195" t="str">
        <f>IF(LEN($A114&amp;$D114)&lt;2,"",IF(ISBLANK($H114),"",$N114&amp;IF(ISBLANK($D114),"","|"&amp;IF(RIGHT($D114)=",",LEFT($D114,LEN($D114)-1),IF(RIGHT($D114,2)=", ",LEFT($D114,LEN($D114)-2),$D114)))&amp;"="&amp;$H114&amp;IF(OR(ISBLANK($J114),$J114="{{*}}"),"",O114)))</f>
        <v/>
      </c>
      <c r="M114" s="209">
        <f>IF(ISBLANK(L114),"",H114)</f>
        <v>0</v>
      </c>
      <c r="N114" s="195" t="str">
        <f t="shared" ca="1" si="1"/>
        <v>Code</v>
      </c>
      <c r="O114" s="209" t="str">
        <f>CONCATENATE("{{",$J114,"}}",IF(ISBLANK(J114),"",CONCATENATE(",",K114)))</f>
        <v>{{}}</v>
      </c>
    </row>
    <row r="115" spans="1:15" ht="16" x14ac:dyDescent="0.2">
      <c r="A115" s="39" t="s">
        <v>71</v>
      </c>
      <c r="B115" s="39" t="s">
        <v>73</v>
      </c>
      <c r="C115" s="279" t="s">
        <v>221</v>
      </c>
      <c r="D115" s="180"/>
      <c r="E115" s="39"/>
      <c r="F115" s="35">
        <v>6</v>
      </c>
      <c r="G115" s="35" t="s">
        <v>991</v>
      </c>
      <c r="H115" s="35">
        <v>43</v>
      </c>
      <c r="I115" s="35" t="s">
        <v>1518</v>
      </c>
      <c r="J115" s="113"/>
      <c r="K115" s="234"/>
      <c r="L115" s="195" t="str">
        <f ca="1">IF(LEN($A115&amp;$D115)&lt;2,"",IF(ISBLANK($H115),"",$N115&amp;IF(ISBLANK($D115),"","|"&amp;IF(RIGHT($D115)=",",LEFT($D115,LEN($D115)-1),IF(RIGHT($D115,2)=", ",LEFT($D115,LEN($D115)-2),$D115)))&amp;"="&amp;$H115&amp;IF(OR(ISBLANK($J115),$J115="{{*}}"),"",O115)))</f>
        <v>CONCIERGE=43</v>
      </c>
      <c r="M115" s="209">
        <f ca="1">IF(ISBLANK(L115),"",H115)</f>
        <v>43</v>
      </c>
      <c r="N115" s="195" t="str">
        <f t="shared" ca="1" si="1"/>
        <v>CONCIERGE</v>
      </c>
      <c r="O115" s="209" t="str">
        <f>CONCATENATE("{{",$J115,"}}",IF(ISBLANK(J115),"",CONCATENATE(",",K115)))</f>
        <v>{{}}</v>
      </c>
    </row>
    <row r="116" spans="1:15" ht="16" x14ac:dyDescent="0.2">
      <c r="A116" s="38" t="s">
        <v>74</v>
      </c>
      <c r="B116" s="38" t="s">
        <v>75</v>
      </c>
      <c r="C116" s="277" t="s">
        <v>221</v>
      </c>
      <c r="D116" s="52"/>
      <c r="E116" s="38"/>
      <c r="F116" s="36">
        <v>6</v>
      </c>
      <c r="G116" s="36" t="s">
        <v>991</v>
      </c>
      <c r="H116" s="36">
        <v>2070</v>
      </c>
      <c r="I116" s="36" t="s">
        <v>1030</v>
      </c>
      <c r="J116" s="52"/>
      <c r="K116" s="238"/>
      <c r="L116" s="195" t="str">
        <f ca="1">IF(LEN($A116&amp;$D116)&lt;2,"",IF(ISBLANK($H116),"",$N116&amp;IF(ISBLANK($D116),"","|"&amp;IF(RIGHT($D116)=",",LEFT($D116,LEN($D116)-1),IF(RIGHT($D116,2)=", ",LEFT($D116,LEN($D116)-2),$D116)))&amp;"="&amp;$H116&amp;IF(OR(ISBLANK($J116),$J116="{{*}}"),"",O116)))</f>
        <v>DRY_CLEANING=2070</v>
      </c>
      <c r="M116" s="209">
        <f ca="1">IF(ISBLANK(L116),"",H116)</f>
        <v>2070</v>
      </c>
      <c r="N116" s="195" t="str">
        <f t="shared" ca="1" si="1"/>
        <v>DRY_CLEANING</v>
      </c>
      <c r="O116" s="209" t="str">
        <f>CONCATENATE("{{",$J116,"}}",IF(ISBLANK(J116),"",CONCATENATE(",",K116)))</f>
        <v>{{}}</v>
      </c>
    </row>
    <row r="117" spans="1:15" ht="16" x14ac:dyDescent="0.2">
      <c r="A117" s="39" t="s">
        <v>76</v>
      </c>
      <c r="B117" s="39" t="s">
        <v>77</v>
      </c>
      <c r="C117" s="279" t="s">
        <v>221</v>
      </c>
      <c r="D117" s="180"/>
      <c r="E117" s="39"/>
      <c r="F117" s="35">
        <v>6</v>
      </c>
      <c r="G117" s="35" t="s">
        <v>991</v>
      </c>
      <c r="H117" s="35">
        <v>369</v>
      </c>
      <c r="I117" s="35" t="s">
        <v>77</v>
      </c>
      <c r="J117" s="113"/>
      <c r="K117" s="234"/>
      <c r="L117" s="195" t="str">
        <f ca="1">IF(LEN($A117&amp;$D117)&lt;2,"",IF(ISBLANK($H117),"",$N117&amp;IF(ISBLANK($D117),"","|"&amp;IF(RIGHT($D117)=",",LEFT($D117,LEN($D117)-1),IF(RIGHT($D117,2)=", ",LEFT($D117,LEN($D117)-2),$D117)))&amp;"="&amp;$H117&amp;IF(OR(ISBLANK($J117),$J117="{{*}}"),"",O117)))</f>
        <v>LAUNDRY_FACILITIES=369</v>
      </c>
      <c r="M117" s="209">
        <f ca="1">IF(ISBLANK(L117),"",H117)</f>
        <v>369</v>
      </c>
      <c r="N117" s="195" t="str">
        <f t="shared" ca="1" si="1"/>
        <v>LAUNDRY_FACILITIES</v>
      </c>
      <c r="O117" s="209" t="str">
        <f>CONCATENATE("{{",$J117,"}}",IF(ISBLANK(J117),"",CONCATENATE(",",K117)))</f>
        <v>{{}}</v>
      </c>
    </row>
    <row r="118" spans="1:15" ht="16" x14ac:dyDescent="0.2">
      <c r="A118" s="38" t="s">
        <v>78</v>
      </c>
      <c r="B118" s="38" t="s">
        <v>79</v>
      </c>
      <c r="C118" s="277" t="s">
        <v>221</v>
      </c>
      <c r="D118" s="52"/>
      <c r="E118" s="38"/>
      <c r="F118" s="36">
        <v>6</v>
      </c>
      <c r="G118" s="36" t="s">
        <v>991</v>
      </c>
      <c r="H118" s="36">
        <v>4003</v>
      </c>
      <c r="I118" s="36" t="s">
        <v>1031</v>
      </c>
      <c r="J118" s="52"/>
      <c r="K118" s="238"/>
      <c r="L118" s="195" t="str">
        <f ca="1">IF(LEN($A118&amp;$D118)&lt;2,"",IF(ISBLANK($H118),"",$N118&amp;IF(ISBLANK($D118),"","|"&amp;IF(RIGHT($D118)=",",LEFT($D118,LEN($D118)-1),IF(RIGHT($D118,2)=", ",LEFT($D118,LEN($D118)-2),$D118)))&amp;"="&amp;$H118&amp;IF(OR(ISBLANK($J118),$J118="{{*}}"),"",O118)))</f>
        <v>LUGGAGE_STORAGE=4003</v>
      </c>
      <c r="M118" s="209">
        <f ca="1">IF(ISBLANK(L118),"",H118)</f>
        <v>4003</v>
      </c>
      <c r="N118" s="195" t="str">
        <f t="shared" ca="1" si="1"/>
        <v>LUGGAGE_STORAGE</v>
      </c>
      <c r="O118" s="209" t="str">
        <f>CONCATENATE("{{",$J118,"}}",IF(ISBLANK(J118),"",CONCATENATE(",",K118)))</f>
        <v>{{}}</v>
      </c>
    </row>
    <row r="119" spans="1:15" ht="16" x14ac:dyDescent="0.2">
      <c r="A119" s="39" t="s">
        <v>80</v>
      </c>
      <c r="B119" s="39" t="s">
        <v>81</v>
      </c>
      <c r="C119" s="279" t="s">
        <v>221</v>
      </c>
      <c r="D119" s="180"/>
      <c r="E119" s="39"/>
      <c r="F119" s="35">
        <v>6</v>
      </c>
      <c r="G119" s="35" t="s">
        <v>991</v>
      </c>
      <c r="H119" s="35">
        <v>2016</v>
      </c>
      <c r="I119" s="35" t="s">
        <v>1519</v>
      </c>
      <c r="J119" s="113"/>
      <c r="K119" s="234"/>
      <c r="L119" s="195" t="str">
        <f ca="1">IF(LEN($A119&amp;$D119)&lt;2,"",IF(ISBLANK($H119),"",$N119&amp;IF(ISBLANK($D119),"","|"&amp;IF(RIGHT($D119)=",",LEFT($D119,LEN($D119)-1),IF(RIGHT($D119,2)=", ",LEFT($D119,LEN($D119)-2),$D119)))&amp;"="&amp;$H119&amp;IF(OR(ISBLANK($J119),$J119="{{*}}"),"",O119)))</f>
        <v>SAFE_DEPOSIT_AT_FRONT_DESK=2016</v>
      </c>
      <c r="M119" s="209">
        <f ca="1">IF(ISBLANK(L119),"",H119)</f>
        <v>2016</v>
      </c>
      <c r="N119" s="195" t="str">
        <f t="shared" ca="1" si="1"/>
        <v>SAFE_DEPOSIT_AT_FRONT_DESK</v>
      </c>
      <c r="O119" s="209" t="str">
        <f>CONCATENATE("{{",$J119,"}}",IF(ISBLANK(J119),"",CONCATENATE(",",K119)))</f>
        <v>{{}}</v>
      </c>
    </row>
    <row r="120" spans="1:15" ht="16" x14ac:dyDescent="0.2">
      <c r="A120" s="38" t="s">
        <v>82</v>
      </c>
      <c r="B120" s="38" t="s">
        <v>83</v>
      </c>
      <c r="C120" s="277" t="s">
        <v>221</v>
      </c>
      <c r="D120" s="52"/>
      <c r="E120" s="38"/>
      <c r="F120" s="52">
        <v>6</v>
      </c>
      <c r="G120" s="52" t="s">
        <v>991</v>
      </c>
      <c r="H120" s="36">
        <v>2387</v>
      </c>
      <c r="I120" s="36" t="s">
        <v>1520</v>
      </c>
      <c r="J120" s="52"/>
      <c r="K120" s="238"/>
      <c r="L120" s="195" t="str">
        <f ca="1">IF(LEN($A120&amp;$D120)&lt;2,"",IF(ISBLANK($H120),"",$N120&amp;IF(ISBLANK($D120),"","|"&amp;IF(RIGHT($D120)=",",LEFT($D120,LEN($D120)-1),IF(RIGHT($D120,2)=", ",LEFT($D120,LEN($D120)-2),$D120)))&amp;"="&amp;$H120&amp;IF(OR(ISBLANK($J120),$J120="{{*}}"),"",O120)))</f>
        <v>TOUR_ASSISTANCE=2387</v>
      </c>
      <c r="M120" s="209">
        <f ca="1">IF(ISBLANK(L120),"",H120)</f>
        <v>2387</v>
      </c>
      <c r="N120" s="195" t="str">
        <f t="shared" ca="1" si="1"/>
        <v>TOUR_ASSISTANCE</v>
      </c>
      <c r="O120" s="209" t="str">
        <f>CONCATENATE("{{",$J120,"}}",IF(ISBLANK(J120),"",CONCATENATE(",",K120)))</f>
        <v>{{}}</v>
      </c>
    </row>
    <row r="121" spans="1:15" ht="16" x14ac:dyDescent="0.2">
      <c r="A121" s="39" t="s">
        <v>186</v>
      </c>
      <c r="B121" s="39" t="s">
        <v>187</v>
      </c>
      <c r="C121" s="279" t="s">
        <v>221</v>
      </c>
      <c r="D121" s="180"/>
      <c r="E121" s="39"/>
      <c r="F121" s="168">
        <v>6</v>
      </c>
      <c r="G121" s="168" t="s">
        <v>991</v>
      </c>
      <c r="H121" s="35">
        <v>4111</v>
      </c>
      <c r="I121" s="35" t="s">
        <v>1521</v>
      </c>
      <c r="J121" s="113"/>
      <c r="K121" s="234"/>
      <c r="L121" s="195" t="str">
        <f ca="1">IF(LEN($A121&amp;$D121)&lt;2,"",IF(ISBLANK($H121),"",$N121&amp;IF(ISBLANK($D121),"","|"&amp;IF(RIGHT($D121)=",",LEFT($D121,LEN($D121)-1),IF(RIGHT($D121,2)=", ",LEFT($D121,LEN($D121)-2),$D121)))&amp;"="&amp;$H121&amp;IF(OR(ISBLANK($J121),$J121="{{*}}"),"",O121)))</f>
        <v>GROCERY_SHOPPING_SERVICE=4111</v>
      </c>
      <c r="M121" s="209">
        <f ca="1">IF(ISBLANK(L121),"",H121)</f>
        <v>4111</v>
      </c>
      <c r="N121" s="195" t="str">
        <f t="shared" ca="1" si="1"/>
        <v>GROCERY_SHOPPING_SERVICE</v>
      </c>
      <c r="O121" s="209" t="str">
        <f>CONCATENATE("{{",$J121,"}}",IF(ISBLANK(J121),"",CONCATENATE(",",K121)))</f>
        <v>{{}}</v>
      </c>
    </row>
    <row r="122" spans="1:15" ht="16" x14ac:dyDescent="0.2">
      <c r="A122" s="38" t="s">
        <v>191</v>
      </c>
      <c r="B122" s="38" t="s">
        <v>86</v>
      </c>
      <c r="C122" s="277" t="s">
        <v>221</v>
      </c>
      <c r="D122" s="52"/>
      <c r="E122" s="38"/>
      <c r="F122" s="52">
        <v>6</v>
      </c>
      <c r="G122" s="52" t="s">
        <v>991</v>
      </c>
      <c r="H122" s="36">
        <v>2386</v>
      </c>
      <c r="I122" s="36" t="s">
        <v>86</v>
      </c>
      <c r="J122" s="52"/>
      <c r="K122" s="238"/>
      <c r="L122" s="195" t="str">
        <f ca="1">IF(LEN($A122&amp;$D122)&lt;2,"",IF(ISBLANK($H122),"",$N122&amp;IF(ISBLANK($D122),"","|"&amp;IF(RIGHT($D122)=",",LEFT($D122,LEN($D122)-1),IF(RIGHT($D122,2)=", ",LEFT($D122,LEN($D122)-2),$D122)))&amp;"="&amp;$H122&amp;IF(OR(ISBLANK($J122),$J122="{{*}}"),"",O122)))</f>
        <v>GROCERY_STORE=2386</v>
      </c>
      <c r="M122" s="209">
        <f ca="1">IF(ISBLANK(L122),"",H122)</f>
        <v>2386</v>
      </c>
      <c r="N122" s="195" t="str">
        <f t="shared" ca="1" si="1"/>
        <v>GROCERY_STORE</v>
      </c>
      <c r="O122" s="209" t="str">
        <f>CONCATENATE("{{",$J122,"}}",IF(ISBLANK(J122),"",CONCATENATE(",",K122)))</f>
        <v>{{}}</v>
      </c>
    </row>
    <row r="123" spans="1:15" ht="16" x14ac:dyDescent="0.2">
      <c r="A123" s="39" t="s">
        <v>188</v>
      </c>
      <c r="B123" s="39" t="s">
        <v>84</v>
      </c>
      <c r="C123" s="279" t="s">
        <v>221</v>
      </c>
      <c r="D123" s="180"/>
      <c r="E123" s="39"/>
      <c r="F123" s="168">
        <v>6</v>
      </c>
      <c r="G123" s="168" t="s">
        <v>991</v>
      </c>
      <c r="H123" s="35">
        <v>40</v>
      </c>
      <c r="I123" s="35" t="s">
        <v>1522</v>
      </c>
      <c r="J123" s="113"/>
      <c r="K123" s="234"/>
      <c r="L123" s="195" t="str">
        <f ca="1">IF(LEN($A123&amp;$D123)&lt;2,"",IF(ISBLANK($H123),"",$N123&amp;IF(ISBLANK($D123),"","|"&amp;IF(RIGHT($D123)=",",LEFT($D123,LEN($D123)-1),IF(RIGHT($D123,2)=", ",LEFT($D123,LEN($D123)-2),$D123)))&amp;"="&amp;$H123&amp;IF(OR(ISBLANK($J123),$J123="{{*}}"),"",O123)))</f>
        <v>HAIR_SALON=40</v>
      </c>
      <c r="M123" s="209">
        <f ca="1">IF(ISBLANK(L123),"",H123)</f>
        <v>40</v>
      </c>
      <c r="N123" s="195" t="str">
        <f t="shared" ca="1" si="1"/>
        <v>HAIR_SALON</v>
      </c>
      <c r="O123" s="209" t="str">
        <f>CONCATENATE("{{",$J123,"}}",IF(ISBLANK(J123),"",CONCATENATE(",",K123)))</f>
        <v>{{}}</v>
      </c>
    </row>
    <row r="124" spans="1:15" ht="16" x14ac:dyDescent="0.2">
      <c r="A124" s="38" t="s">
        <v>190</v>
      </c>
      <c r="B124" s="38" t="s">
        <v>85</v>
      </c>
      <c r="C124" s="277" t="s">
        <v>221</v>
      </c>
      <c r="D124" s="52"/>
      <c r="E124" s="38"/>
      <c r="F124" s="52">
        <v>6</v>
      </c>
      <c r="G124" s="52" t="s">
        <v>991</v>
      </c>
      <c r="H124" s="36">
        <v>44</v>
      </c>
      <c r="I124" s="36" t="s">
        <v>85</v>
      </c>
      <c r="J124" s="52"/>
      <c r="K124" s="238"/>
      <c r="L124" s="195" t="str">
        <f ca="1">IF(LEN($A124&amp;$D124)&lt;2,"",IF(ISBLANK($H124),"",$N124&amp;IF(ISBLANK($D124),"","|"&amp;IF(RIGHT($D124)=",",LEFT($D124,LEN($D124)-1),IF(RIGHT($D124,2)=", ",LEFT($D124,LEN($D124)-2),$D124)))&amp;"="&amp;$H124&amp;IF(OR(ISBLANK($J124),$J124="{{*}}"),"",O124)))</f>
        <v>GIFT_SHOP_OR_NEWS=44</v>
      </c>
      <c r="M124" s="209">
        <f ca="1">IF(ISBLANK(L124),"",H124)</f>
        <v>44</v>
      </c>
      <c r="N124" s="195" t="str">
        <f t="shared" ca="1" si="1"/>
        <v>GIFT_SHOP_OR_NEWS</v>
      </c>
      <c r="O124" s="209" t="str">
        <f>CONCATENATE("{{",$J124,"}}",IF(ISBLANK(J124),"",CONCATENATE(",",K124)))</f>
        <v>{{}}</v>
      </c>
    </row>
    <row r="125" spans="1:15" ht="16" x14ac:dyDescent="0.2">
      <c r="A125" s="39" t="s">
        <v>192</v>
      </c>
      <c r="B125" s="39" t="s">
        <v>87</v>
      </c>
      <c r="C125" s="279" t="s">
        <v>221</v>
      </c>
      <c r="D125" s="180"/>
      <c r="E125" s="39"/>
      <c r="F125" s="168">
        <v>6</v>
      </c>
      <c r="G125" s="168" t="s">
        <v>991</v>
      </c>
      <c r="H125" s="35">
        <v>2066</v>
      </c>
      <c r="I125" s="35" t="s">
        <v>87</v>
      </c>
      <c r="J125" s="113"/>
      <c r="K125" s="234"/>
      <c r="L125" s="195" t="str">
        <f ca="1">IF(LEN($A125&amp;$D125)&lt;2,"",IF(ISBLANK($H125),"",$N125&amp;IF(ISBLANK($D125),"","|"&amp;IF(RIGHT($D125)=",",LEFT($D125,LEN($D125)-1),IF(RIGHT($D125,2)=", ",LEFT($D125,LEN($D125)-2),$D125)))&amp;"="&amp;$H125&amp;IF(OR(ISBLANK($J125),$J125="{{*}}"),"",O125)))</f>
        <v>BELLHOP_PORTER=2066</v>
      </c>
      <c r="M125" s="209">
        <f ca="1">IF(ISBLANK(L125),"",H125)</f>
        <v>2066</v>
      </c>
      <c r="N125" s="195" t="str">
        <f t="shared" ca="1" si="1"/>
        <v>BELLHOP_PORTER</v>
      </c>
      <c r="O125" s="209" t="str">
        <f>CONCATENATE("{{",$J125,"}}",IF(ISBLANK(J125),"",CONCATENATE(",",K125)))</f>
        <v>{{}}</v>
      </c>
    </row>
    <row r="126" spans="1:15" ht="16" x14ac:dyDescent="0.2">
      <c r="A126" s="38" t="s">
        <v>216</v>
      </c>
      <c r="B126" s="38" t="s">
        <v>178</v>
      </c>
      <c r="C126" s="277" t="s">
        <v>221</v>
      </c>
      <c r="D126" s="52"/>
      <c r="E126" s="38"/>
      <c r="F126" s="52">
        <v>6</v>
      </c>
      <c r="G126" s="52" t="s">
        <v>991</v>
      </c>
      <c r="H126" s="36">
        <v>2167</v>
      </c>
      <c r="I126" s="36" t="s">
        <v>1523</v>
      </c>
      <c r="J126" s="52"/>
      <c r="K126" s="238"/>
      <c r="L126" s="195" t="str">
        <f ca="1">IF(LEN($A126&amp;$D126)&lt;2,"",IF(ISBLANK($H126),"",$N126&amp;IF(ISBLANK($D126),"","|"&amp;IF(RIGHT($D126)=",",LEFT($D126,LEN($D126)-1),IF(RIGHT($D126,2)=", ",LEFT($D126,LEN($D126)-2),$D126)))&amp;"="&amp;$H126&amp;IF(OR(ISBLANK($J126),$J126="{{*}}"),"",O126)))</f>
        <v>WEDDING_SERVICES=2167</v>
      </c>
      <c r="M126" s="209">
        <f ca="1">IF(ISBLANK(L126),"",H126)</f>
        <v>2167</v>
      </c>
      <c r="N126" s="195" t="str">
        <f t="shared" ca="1" si="1"/>
        <v>WEDDING_SERVICES</v>
      </c>
      <c r="O126" s="209" t="str">
        <f>CONCATENATE("{{",$J126,"}}",IF(ISBLANK(J126),"",CONCATENATE(",",K126)))</f>
        <v>{{}}</v>
      </c>
    </row>
    <row r="127" spans="1:15" ht="16" x14ac:dyDescent="0.2">
      <c r="A127" s="39" t="s">
        <v>217</v>
      </c>
      <c r="B127" s="39" t="s">
        <v>179</v>
      </c>
      <c r="C127" s="279" t="s">
        <v>221</v>
      </c>
      <c r="D127" s="180"/>
      <c r="E127" s="39"/>
      <c r="F127" s="168">
        <v>6</v>
      </c>
      <c r="G127" s="168" t="s">
        <v>991</v>
      </c>
      <c r="H127" s="35">
        <v>41</v>
      </c>
      <c r="I127" s="35" t="s">
        <v>179</v>
      </c>
      <c r="J127" s="113"/>
      <c r="K127" s="234"/>
      <c r="L127" s="195" t="str">
        <f ca="1">IF(LEN($A127&amp;$D127)&lt;2,"",IF(ISBLANK($H127),"",$N127&amp;IF(ISBLANK($D127),"","|"&amp;IF(RIGHT($D127)=",",LEFT($D127,LEN($D127)-1),IF(RIGHT($D127,2)=", ",LEFT($D127,LEN($D127)-2),$D127)))&amp;"="&amp;$H127&amp;IF(OR(ISBLANK($J127),$J127="{{*}}"),"",O127)))</f>
        <v>ATM=41</v>
      </c>
      <c r="M127" s="209">
        <f ca="1">IF(ISBLANK(L127),"",H127)</f>
        <v>41</v>
      </c>
      <c r="N127" s="195" t="str">
        <f t="shared" ca="1" si="1"/>
        <v>ATM</v>
      </c>
      <c r="O127" s="209" t="str">
        <f>CONCATENATE("{{",$J127,"}}",IF(ISBLANK(J127),"",CONCATENATE(",",K127)))</f>
        <v>{{}}</v>
      </c>
    </row>
    <row r="128" spans="1:15" ht="16" x14ac:dyDescent="0.2">
      <c r="A128" s="38" t="s">
        <v>218</v>
      </c>
      <c r="B128" s="38" t="s">
        <v>181</v>
      </c>
      <c r="C128" s="277" t="s">
        <v>221</v>
      </c>
      <c r="D128" s="52" t="s">
        <v>149</v>
      </c>
      <c r="E128" s="38"/>
      <c r="F128" s="52">
        <v>6</v>
      </c>
      <c r="G128" s="52" t="s">
        <v>991</v>
      </c>
      <c r="H128" s="36">
        <v>45</v>
      </c>
      <c r="I128" s="36" t="s">
        <v>181</v>
      </c>
      <c r="J128" s="52"/>
      <c r="K128" s="238"/>
      <c r="L128" s="195" t="str">
        <f ca="1">IF(LEN($A128&amp;$D128)&lt;2,"",IF(ISBLANK($H128),"",$N128&amp;IF(ISBLANK($D128),"","|"&amp;IF(RIGHT($D128)=",",LEFT($D128,LEN($D128)-1),IF(RIGHT($D128,2)=", ",LEFT($D128,LEN($D128)-2),$D128)))&amp;"="&amp;$H128&amp;IF(OR(ISBLANK($J128),$J128="{{*}}"),"",O128)))</f>
        <v>SHOPPING|ONSITE=45</v>
      </c>
      <c r="M128" s="209">
        <f ca="1">IF(ISBLANK(L128),"",H128)</f>
        <v>45</v>
      </c>
      <c r="N128" s="195" t="str">
        <f t="shared" ca="1" si="1"/>
        <v>SHOPPING</v>
      </c>
      <c r="O128" s="209" t="str">
        <f>CONCATENATE("{{",$J128,"}}",IF(ISBLANK(J128),"",CONCATENATE(",",K128)))</f>
        <v>{{}}</v>
      </c>
    </row>
    <row r="129" spans="1:15" ht="16" x14ac:dyDescent="0.2">
      <c r="A129" s="38"/>
      <c r="B129" s="38"/>
      <c r="C129" s="277"/>
      <c r="D129" s="52"/>
      <c r="E129" s="38"/>
      <c r="F129" s="36"/>
      <c r="G129" s="36"/>
      <c r="H129" s="36"/>
      <c r="I129" s="36"/>
      <c r="J129" s="52"/>
      <c r="K129" s="238"/>
      <c r="L129" s="195" t="str">
        <f>IF(LEN($A129&amp;$D129)&lt;2,"",IF(ISBLANK($H129),"",$N129&amp;IF(ISBLANK($D129),"","|"&amp;IF(RIGHT($D129)=",",LEFT($D129,LEN($D129)-1),IF(RIGHT($D129,2)=", ",LEFT($D129,LEN($D129)-2),$D129)))&amp;"="&amp;$H129&amp;IF(OR(ISBLANK($J129),$J129="{{*}}"),"",O129)))</f>
        <v/>
      </c>
      <c r="M129" s="209">
        <f>IF(ISBLANK(L129),"",H129)</f>
        <v>0</v>
      </c>
      <c r="N129" s="195" t="str">
        <f t="shared" ca="1" si="1"/>
        <v>SHOPPING</v>
      </c>
      <c r="O129" s="209" t="str">
        <f>CONCATENATE("{{",$J129,"}}",IF(ISBLANK(J129),"",CONCATENATE(",",K129)))</f>
        <v>{{}}</v>
      </c>
    </row>
    <row r="130" spans="1:15" ht="16" x14ac:dyDescent="0.2">
      <c r="A130" s="28" t="s">
        <v>89</v>
      </c>
      <c r="B130" s="38"/>
      <c r="C130" s="277"/>
      <c r="D130" s="52"/>
      <c r="E130" s="38"/>
      <c r="F130" s="36"/>
      <c r="G130" s="36"/>
      <c r="H130" s="36"/>
      <c r="I130" s="36"/>
      <c r="J130" s="52"/>
      <c r="K130" s="238"/>
      <c r="L130" s="195" t="e">
        <f>IF(LEN(#REF!&amp;$D130)&lt;2,"",IF(ISBLANK($H130),"",$N130&amp;IF(ISBLANK($D130),"","|"&amp;IF(RIGHT($D130)=",",LEFT($D130,LEN($D130)-1),IF(RIGHT($D130,2)=", ",LEFT($D130,LEN($D130)-2),$D130)))&amp;"="&amp;$H130&amp;IF(OR(ISBLANK($J130),$J130="{{*}}"),"",O130)))</f>
        <v>#REF!</v>
      </c>
      <c r="M130" s="209">
        <f>IF(ISBLANK(L130),"",H130)</f>
        <v>0</v>
      </c>
      <c r="N130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0" s="209" t="str">
        <f>CONCATENATE("{{",$J130,"}}",IF(ISBLANK(J130),"",CONCATENATE(",",K130)))</f>
        <v>{{}}</v>
      </c>
    </row>
    <row r="131" spans="1:15" ht="16" x14ac:dyDescent="0.2">
      <c r="A131" s="33" t="s">
        <v>0</v>
      </c>
      <c r="B131" s="33" t="s">
        <v>1</v>
      </c>
      <c r="C131" s="33" t="s">
        <v>2561</v>
      </c>
      <c r="D131" s="32" t="s">
        <v>2</v>
      </c>
      <c r="E131" s="33" t="s">
        <v>3</v>
      </c>
      <c r="F131" s="32"/>
      <c r="G131" s="32"/>
      <c r="H131" s="32"/>
      <c r="I131" s="32"/>
      <c r="J131" s="32"/>
      <c r="K131" s="233"/>
      <c r="L131" s="195" t="str">
        <f>IF(LEN($A131&amp;$D131)&lt;2,"",IF(ISBLANK($H131),"",$N131&amp;IF(ISBLANK($D131),"","|"&amp;IF(RIGHT($D131)=",",LEFT($D131,LEN($D131)-1),IF(RIGHT($D131,2)=", ",LEFT($D131,LEN($D131)-2),$D131)))&amp;"="&amp;$H131&amp;IF(OR(ISBLANK($J131),$J131="{{*}}"),"",O131)))</f>
        <v/>
      </c>
      <c r="M131" s="209">
        <f>IF(ISBLANK(L131),"",H131)</f>
        <v>0</v>
      </c>
      <c r="N131" s="195" t="str">
        <f t="shared" ca="1" si="1"/>
        <v>Code</v>
      </c>
      <c r="O131" s="209" t="str">
        <f>CONCATENATE("{{",$J131,"}}",IF(ISBLANK(J131),"",CONCATENATE(",",K131)))</f>
        <v>{{}}</v>
      </c>
    </row>
    <row r="132" spans="1:15" ht="16" x14ac:dyDescent="0.2">
      <c r="A132" s="39" t="s">
        <v>88</v>
      </c>
      <c r="B132" s="39" t="s">
        <v>90</v>
      </c>
      <c r="C132" s="279" t="s">
        <v>221</v>
      </c>
      <c r="D132" s="180"/>
      <c r="E132" s="39"/>
      <c r="F132" s="35">
        <v>6</v>
      </c>
      <c r="G132" s="35" t="s">
        <v>991</v>
      </c>
      <c r="H132" s="35">
        <v>321</v>
      </c>
      <c r="I132" s="35" t="s">
        <v>1032</v>
      </c>
      <c r="J132" s="113"/>
      <c r="K132" s="234"/>
      <c r="L132" s="195" t="str">
        <f ca="1">IF(LEN($A132&amp;$D132)&lt;2,"",IF(ISBLANK($H132),"",$N132&amp;IF(ISBLANK($D132),"","|"&amp;IF(RIGHT($D132)=",",LEFT($D132,LEN($D132)-1),IF(RIGHT($D132,2)=", ",LEFT($D132,LEN($D132)-2),$D132)))&amp;"="&amp;$H132&amp;IF(OR(ISBLANK($J132),$J132="{{*}}"),"",O132)))</f>
        <v>BBQ_GRILLS=321</v>
      </c>
      <c r="M132" s="209">
        <f ca="1">IF(ISBLANK(L132),"",H132)</f>
        <v>321</v>
      </c>
      <c r="N132" s="195" t="str">
        <f t="shared" ca="1" si="1"/>
        <v>BBQ_GRILLS</v>
      </c>
      <c r="O132" s="209" t="str">
        <f>CONCATENATE("{{",$J132,"}}",IF(ISBLANK(J132),"",CONCATENATE(",",K132)))</f>
        <v>{{}}</v>
      </c>
    </row>
    <row r="133" spans="1:15" ht="16" x14ac:dyDescent="0.2">
      <c r="A133" s="38" t="s">
        <v>91</v>
      </c>
      <c r="B133" s="38" t="s">
        <v>92</v>
      </c>
      <c r="C133" s="277" t="s">
        <v>221</v>
      </c>
      <c r="D133" s="52"/>
      <c r="E133" s="38"/>
      <c r="F133" s="36">
        <v>6</v>
      </c>
      <c r="G133" s="36" t="s">
        <v>991</v>
      </c>
      <c r="H133" s="36">
        <v>378</v>
      </c>
      <c r="I133" s="36" t="s">
        <v>92</v>
      </c>
      <c r="J133" s="52"/>
      <c r="K133" s="238"/>
      <c r="L133" s="195" t="str">
        <f ca="1">IF(LEN($A133&amp;$D133)&lt;2,"",IF(ISBLANK($H133),"",$N133&amp;IF(ISBLANK($D133),"","|"&amp;IF(RIGHT($D133)=",",LEFT($D133,LEN($D133)-1),IF(RIGHT($D133,2)=", ",LEFT($D133,LEN($D133)-2),$D133)))&amp;"="&amp;$H133&amp;IF(OR(ISBLANK($J133),$J133="{{*}}"),"",O133)))</f>
        <v>GARDEN=378</v>
      </c>
      <c r="M133" s="209">
        <f ca="1">IF(ISBLANK(L133),"",H133)</f>
        <v>378</v>
      </c>
      <c r="N133" s="195" t="str">
        <f t="shared" ref="N133:N196" ca="1" si="2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IF(ISBLANK(OFFSET($A133,-13,0)),
IF(ISBLANK(OFFSET($A133,-14,0)),
IF(ISBLANK(OFFSET($A133,-15,0)),
IF(ISBLANK(OFFSET($A133,-16,0)),
IF(ISBLANK(OFFSET($A133,-17,0)),
IF(ISBLANK(OFFSET($A133,-18,0)),
IF(ISBLANK(OFFSET($A133,-19,0)),
IF(ISBLANK(OFFSET($A133,-20,0)),
IF(ISBLANK(OFFSET($A133,-21,0)),
IF(ISBLANK(OFFSET($A133,-22,0)),
IF(ISBLANK(OFFSET($A133,-23,0)),
IF(ISBLANK(OFFSET($A133,-24,0)),
IF(ISBLANK(OFFSET($A133,-25,0)),
"Error(contact Michael Davies)",
OFFSET($A133,-25,0)),
OFFSET($A133,-24,0)),
OFFSET($A133,-23,0)),
OFFSET($A133,-22,0)),
OFFSET($A133,-21,0)),
OFFSET($A133,-20,0)),
OFFSET($A133,-19,0)),
OFFSET($A133,-18,0)),
OFFSET($A133,-17,0)),
OFFSET($A133,-16,0)),
OFFSET($A133,-15,0)),
OFFSET($A133,-14,0)),
OFFSET($A133,-13,0)),
OFFSET($A133,-12,0)),
OFFSET($A133,-11,0)),
OFFSET($A133,-10,0)),
OFFSET($A133,-9,0)),
OFFSET($A133,-8,0)),
OFFSET($A133,-7,0)),
OFFSET($A133,-6,0)),
OFFSET($A133,-5,0)),
OFFSET($A133,-4,0)),
OFFSET($A133,-3,0)),
OFFSET($A133,-2,0)),
OFFSET($A133,-1,0)),
$A133)</f>
        <v>GARDEN</v>
      </c>
      <c r="O133" s="209" t="str">
        <f>CONCATENATE("{{",$J133,"}}",IF(ISBLANK(J133),"",CONCATENATE(",",K133)))</f>
        <v>{{}}</v>
      </c>
    </row>
    <row r="134" spans="1:15" ht="16" x14ac:dyDescent="0.2">
      <c r="A134" s="39" t="s">
        <v>93</v>
      </c>
      <c r="B134" s="39" t="s">
        <v>94</v>
      </c>
      <c r="C134" s="279" t="s">
        <v>221</v>
      </c>
      <c r="D134" s="180"/>
      <c r="E134" s="39"/>
      <c r="F134" s="35">
        <v>6</v>
      </c>
      <c r="G134" s="35" t="s">
        <v>991</v>
      </c>
      <c r="H134" s="35">
        <v>2049</v>
      </c>
      <c r="I134" s="35" t="s">
        <v>1033</v>
      </c>
      <c r="J134" s="113"/>
      <c r="K134" s="234"/>
      <c r="L134" s="195" t="str">
        <f ca="1">IF(LEN($A134&amp;$D134)&lt;2,"",IF(ISBLANK($H134),"",$N134&amp;IF(ISBLANK($D134),"","|"&amp;IF(RIGHT($D134)=",",LEFT($D134,LEN($D134)-1),IF(RIGHT($D134,2)=", ",LEFT($D134,LEN($D134)-2),$D134)))&amp;"="&amp;$H134&amp;IF(OR(ISBLANK($J134),$J134="{{*}}"),"",O134)))</f>
        <v>PICNIC_AREA=2049</v>
      </c>
      <c r="M134" s="209">
        <f ca="1">IF(ISBLANK(L134),"",H134)</f>
        <v>2049</v>
      </c>
      <c r="N134" s="195" t="str">
        <f t="shared" ca="1" si="2"/>
        <v>PICNIC_AREA</v>
      </c>
      <c r="O134" s="209" t="str">
        <f>CONCATENATE("{{",$J134,"}}",IF(ISBLANK(J134),"",CONCATENATE(",",K134)))</f>
        <v>{{}}</v>
      </c>
    </row>
    <row r="135" spans="1:15" ht="31.5" customHeight="1" x14ac:dyDescent="0.2">
      <c r="A135" s="38" t="s">
        <v>95</v>
      </c>
      <c r="B135" s="38" t="s">
        <v>96</v>
      </c>
      <c r="C135" s="277" t="s">
        <v>220</v>
      </c>
      <c r="D135" s="52" t="s">
        <v>95</v>
      </c>
      <c r="E135" s="38" t="s">
        <v>97</v>
      </c>
      <c r="F135" s="52">
        <v>6</v>
      </c>
      <c r="G135" s="52" t="s">
        <v>991</v>
      </c>
      <c r="H135" s="36">
        <v>4514</v>
      </c>
      <c r="I135" s="36" t="s">
        <v>96</v>
      </c>
      <c r="J135" s="52"/>
      <c r="K135" s="238"/>
      <c r="L135" s="195" t="str">
        <f ca="1">IF(LEN($A135&amp;$D135)&lt;2,"",IF(ISBLANK($H135),"",$N135&amp;IF(ISBLANK($D135),"","|"&amp;IF(RIGHT($D135)=",",LEFT($D135,LEN($D135)-1),IF(RIGHT($D135,2)=", ",LEFT($D135,LEN($D135)-2),$D135)))&amp;"="&amp;$H135&amp;IF(OR(ISBLANK($J135),$J135="{{*}}"),"",O135)))</f>
        <v>TERRACE|TERRACE=4514</v>
      </c>
      <c r="M135" s="209">
        <f ca="1">IF(ISBLANK(L135),"",H135)</f>
        <v>4514</v>
      </c>
      <c r="N135" s="195" t="str">
        <f t="shared" ca="1" si="2"/>
        <v>TERRACE</v>
      </c>
      <c r="O135" s="209" t="str">
        <f>CONCATENATE("{{",$J135,"}}",IF(ISBLANK(J135),"",CONCATENATE(",",K135)))</f>
        <v>{{}}</v>
      </c>
    </row>
    <row r="136" spans="1:15" ht="16" x14ac:dyDescent="0.2">
      <c r="A136" s="162"/>
      <c r="B136" s="162"/>
      <c r="C136" s="277"/>
      <c r="D136" s="52" t="s">
        <v>1524</v>
      </c>
      <c r="E136" s="162"/>
      <c r="F136" s="52">
        <v>6</v>
      </c>
      <c r="G136" s="52" t="s">
        <v>991</v>
      </c>
      <c r="H136" s="52">
        <v>3912</v>
      </c>
      <c r="I136" s="52" t="s">
        <v>1525</v>
      </c>
      <c r="J136" s="52"/>
      <c r="K136" s="238"/>
      <c r="L136" s="195" t="str">
        <f ca="1">IF(LEN($A136&amp;$D136)&lt;2,"",IF(ISBLANK($H136),"",$N136&amp;IF(ISBLANK($D136),"","|"&amp;IF(RIGHT($D136)=",",LEFT($D136,LEN($D136)-1),IF(RIGHT($D136,2)=", ",LEFT($D136,LEN($D136)-2),$D136)))&amp;"="&amp;$H136&amp;IF(OR(ISBLANK($J136),$J136="{{*}}"),"",O136)))</f>
        <v>TERRACE|ROOFTOP=3912</v>
      </c>
      <c r="M136" s="209">
        <f ca="1">IF(ISBLANK(L136),"",H136)</f>
        <v>3912</v>
      </c>
      <c r="N136" s="195" t="str">
        <f t="shared" ca="1" si="2"/>
        <v>TERRACE</v>
      </c>
      <c r="O136" s="209" t="str">
        <f>CONCATENATE("{{",$J136,"}}",IF(ISBLANK(J136),"",CONCATENATE(",",K136)))</f>
        <v>{{}}</v>
      </c>
    </row>
    <row r="137" spans="1:15" ht="16" x14ac:dyDescent="0.2">
      <c r="A137" s="39" t="s">
        <v>193</v>
      </c>
      <c r="B137" s="39" t="s">
        <v>98</v>
      </c>
      <c r="C137" s="279"/>
      <c r="D137" s="180"/>
      <c r="E137" s="39"/>
      <c r="F137" s="35">
        <v>6</v>
      </c>
      <c r="G137" s="35" t="s">
        <v>991</v>
      </c>
      <c r="H137" s="35">
        <v>2128</v>
      </c>
      <c r="I137" s="35" t="s">
        <v>1561</v>
      </c>
      <c r="J137" s="113"/>
      <c r="K137" s="234"/>
      <c r="L137" s="195" t="str">
        <f ca="1">IF(LEN($A137&amp;$D137)&lt;2,"",IF(ISBLANK($H137),"",$N137&amp;IF(ISBLANK($D137),"","|"&amp;IF(RIGHT($D137)=",",LEFT($D137,LEN($D137)-1),IF(RIGHT($D137,2)=", ",LEFT($D137,LEN($D137)-2),$D137)))&amp;"="&amp;$H137&amp;IF(OR(ISBLANK($J137),$J137="{{*}}"),"",O137)))</f>
        <v>MARINA=2128</v>
      </c>
      <c r="M137" s="209">
        <f ca="1">IF(ISBLANK(L137),"",H137)</f>
        <v>2128</v>
      </c>
      <c r="N137" s="195" t="str">
        <f t="shared" ca="1" si="2"/>
        <v>MARINA</v>
      </c>
      <c r="O137" s="209" t="str">
        <f>CONCATENATE("{{",$J137,"}}",IF(ISBLANK(J137),"",CONCATENATE(",",K137)))</f>
        <v>{{}}</v>
      </c>
    </row>
    <row r="138" spans="1:15" ht="16" x14ac:dyDescent="0.2">
      <c r="A138" s="38"/>
      <c r="B138" s="38"/>
      <c r="C138" s="277"/>
      <c r="D138" s="52"/>
      <c r="E138" s="38"/>
      <c r="F138" s="36"/>
      <c r="G138" s="36"/>
      <c r="H138" s="36"/>
      <c r="I138" s="36"/>
      <c r="J138" s="52"/>
      <c r="K138" s="238"/>
      <c r="L138" s="195" t="str">
        <f>IF(LEN($A138&amp;$D138)&lt;2,"",IF(ISBLANK($H138),"",$N138&amp;IF(ISBLANK($D138),"","|"&amp;IF(RIGHT($D138)=",",LEFT($D138,LEN($D138)-1),IF(RIGHT($D138,2)=", ",LEFT($D138,LEN($D138)-2),$D138)))&amp;"="&amp;$H138&amp;IF(OR(ISBLANK($J138),$J138="{{*}}"),"",O138)))</f>
        <v/>
      </c>
      <c r="M138" s="209">
        <f>IF(ISBLANK(L138),"",H138)</f>
        <v>0</v>
      </c>
      <c r="N138" s="195" t="str">
        <f t="shared" ca="1" si="2"/>
        <v>MARINA</v>
      </c>
      <c r="O138" s="209" t="str">
        <f>CONCATENATE("{{",$J138,"}}",IF(ISBLANK(J138),"",CONCATENATE(",",K138)))</f>
        <v>{{}}</v>
      </c>
    </row>
    <row r="139" spans="1:15" ht="16" x14ac:dyDescent="0.2">
      <c r="A139" s="28" t="s">
        <v>99</v>
      </c>
      <c r="B139" s="38"/>
      <c r="C139" s="277"/>
      <c r="D139" s="52"/>
      <c r="E139" s="38"/>
      <c r="F139" s="36"/>
      <c r="G139" s="36"/>
      <c r="H139" s="36"/>
      <c r="I139" s="36"/>
      <c r="J139" s="52"/>
      <c r="K139" s="238"/>
      <c r="L139" s="195" t="e">
        <f>IF(LEN(#REF!&amp;$D139)&lt;2,"",IF(ISBLANK($H139),"",$N139&amp;IF(ISBLANK($D139),"","|"&amp;IF(RIGHT($D139)=",",LEFT($D139,LEN($D139)-1),IF(RIGHT($D139,2)=", ",LEFT($D139,LEN($D139)-2),$D139)))&amp;"="&amp;$H139&amp;IF(OR(ISBLANK($J139),$J139="{{*}}"),"",O139)))</f>
        <v>#REF!</v>
      </c>
      <c r="M139" s="209">
        <f>IF(ISBLANK(L139),"",H139)</f>
        <v>0</v>
      </c>
      <c r="N139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9" s="209" t="str">
        <f>CONCATENATE("{{",$J139,"}}",IF(ISBLANK(J139),"",CONCATENATE(",",K139)))</f>
        <v>{{}}</v>
      </c>
    </row>
    <row r="140" spans="1:15" ht="16" x14ac:dyDescent="0.2">
      <c r="A140" s="33" t="s">
        <v>0</v>
      </c>
      <c r="B140" s="33" t="s">
        <v>1</v>
      </c>
      <c r="C140" s="33" t="s">
        <v>2561</v>
      </c>
      <c r="D140" s="32" t="s">
        <v>2</v>
      </c>
      <c r="E140" s="33" t="s">
        <v>3</v>
      </c>
      <c r="F140" s="32"/>
      <c r="G140" s="32"/>
      <c r="H140" s="32"/>
      <c r="I140" s="32"/>
      <c r="J140" s="32"/>
      <c r="K140" s="233"/>
      <c r="L140" s="195" t="str">
        <f>IF(LEN($A140&amp;$D140)&lt;2,"",IF(ISBLANK($H140),"",$N140&amp;IF(ISBLANK($D140),"","|"&amp;IF(RIGHT($D140)=",",LEFT($D140,LEN($D140)-1),IF(RIGHT($D140,2)=", ",LEFT($D140,LEN($D140)-2),$D140)))&amp;"="&amp;$H140&amp;IF(OR(ISBLANK($J140),$J140="{{*}}"),"",O140)))</f>
        <v/>
      </c>
      <c r="M140" s="209">
        <f>IF(ISBLANK(L140),"",H140)</f>
        <v>0</v>
      </c>
      <c r="N140" s="195" t="str">
        <f t="shared" ca="1" si="2"/>
        <v>Code</v>
      </c>
      <c r="O140" s="209" t="str">
        <f>CONCATENATE("{{",$J140,"}}",IF(ISBLANK(J140),"",CONCATENATE(",",K140)))</f>
        <v>{{}}</v>
      </c>
    </row>
    <row r="141" spans="1:15" ht="16" x14ac:dyDescent="0.2">
      <c r="A141" s="248" t="s">
        <v>1571</v>
      </c>
      <c r="B141" s="248" t="s">
        <v>100</v>
      </c>
      <c r="C141" s="280" t="s">
        <v>220</v>
      </c>
      <c r="D141" s="180" t="s">
        <v>1688</v>
      </c>
      <c r="E141" s="94"/>
      <c r="F141" s="35">
        <v>6</v>
      </c>
      <c r="G141" s="35" t="s">
        <v>991</v>
      </c>
      <c r="H141" s="35">
        <v>4005</v>
      </c>
      <c r="I141" s="35" t="s">
        <v>1034</v>
      </c>
      <c r="J141" s="113"/>
      <c r="K141" s="234"/>
      <c r="L141" s="195" t="str">
        <f ca="1">IF(LEN($A141&amp;$D141)&lt;2,"",IF(ISBLANK($H141),"",$N141&amp;IF(ISBLANK($D141),"","|"&amp;IF(RIGHT($D141)=",",LEFT($D141,LEN($D141)-1),IF(RIGHT($D141,2)=", ",LEFT($D141,LEN($D141)-2),$D141)))&amp;"="&amp;$H141&amp;IF(OR(ISBLANK($J141),$J141="{{*}}"),"",O141)))</f>
        <v>AIRPORT_SHUTTLE_TYPE|DROP_OFF_FREE=4005</v>
      </c>
      <c r="M141" s="209">
        <f ca="1">IF(ISBLANK(L141),"",H141)</f>
        <v>4005</v>
      </c>
      <c r="N141" s="195" t="str">
        <f t="shared" ca="1" si="2"/>
        <v>AIRPORT_SHUTTLE_TYPE</v>
      </c>
      <c r="O141" s="209" t="str">
        <f>CONCATENATE("{{",$J141,"}}",IF(ISBLANK(J141),"",CONCATENATE(",",K141)))</f>
        <v>{{}}</v>
      </c>
    </row>
    <row r="142" spans="1:15" ht="16" x14ac:dyDescent="0.2">
      <c r="A142" s="248"/>
      <c r="B142" s="248"/>
      <c r="C142" s="280"/>
      <c r="D142" s="180" t="s">
        <v>1689</v>
      </c>
      <c r="E142" s="94"/>
      <c r="F142" s="35">
        <v>6</v>
      </c>
      <c r="G142" s="35" t="s">
        <v>991</v>
      </c>
      <c r="H142" s="35">
        <v>4007</v>
      </c>
      <c r="I142" s="35" t="s">
        <v>1035</v>
      </c>
      <c r="J142" s="113"/>
      <c r="K142" s="234"/>
      <c r="L142" s="195" t="str">
        <f ca="1">IF(LEN($A142&amp;$D142)&lt;2,"",IF(ISBLANK($H142),"",$N142&amp;IF(ISBLANK($D142),"","|"&amp;IF(RIGHT($D142)=",",LEFT($D142,LEN($D142)-1),IF(RIGHT($D142,2)=", ",LEFT($D142,LEN($D142)-2),$D142)))&amp;"="&amp;$H142&amp;IF(OR(ISBLANK($J142),$J142="{{*}}"),"",O142)))</f>
        <v>AIRPORT_SHUTTLE_TYPE|DROP_OFF_SURCHARGE=4007</v>
      </c>
      <c r="M142" s="209">
        <f ca="1">IF(ISBLANK(L142),"",H142)</f>
        <v>4007</v>
      </c>
      <c r="N142" s="195" t="str">
        <f t="shared" ca="1" si="2"/>
        <v>AIRPORT_SHUTTLE_TYPE</v>
      </c>
      <c r="O142" s="209" t="str">
        <f>CONCATENATE("{{",$J142,"}}",IF(ISBLANK(J142),"",CONCATENATE(",",K142)))</f>
        <v>{{}}</v>
      </c>
    </row>
    <row r="143" spans="1:15" ht="16" x14ac:dyDescent="0.2">
      <c r="A143" s="248"/>
      <c r="B143" s="248"/>
      <c r="C143" s="280"/>
      <c r="D143" s="180" t="s">
        <v>1690</v>
      </c>
      <c r="E143" s="94"/>
      <c r="F143" s="35">
        <v>6</v>
      </c>
      <c r="G143" s="35" t="s">
        <v>991</v>
      </c>
      <c r="H143" s="35">
        <v>4004</v>
      </c>
      <c r="I143" s="35" t="s">
        <v>1036</v>
      </c>
      <c r="J143" s="113"/>
      <c r="K143" s="234"/>
      <c r="L143" s="195" t="str">
        <f ca="1">IF(LEN($A143&amp;$D143)&lt;2,"",IF(ISBLANK($H143),"",$N143&amp;IF(ISBLANK($D143),"","|"&amp;IF(RIGHT($D143)=",",LEFT($D143,LEN($D143)-1),IF(RIGHT($D143,2)=", ",LEFT($D143,LEN($D143)-2),$D143)))&amp;"="&amp;$H143&amp;IF(OR(ISBLANK($J143),$J143="{{*}}"),"",O143)))</f>
        <v>AIRPORT_SHUTTLE_TYPE|PICKUP_FREE=4004</v>
      </c>
      <c r="M143" s="209">
        <f ca="1">IF(ISBLANK(L143),"",H143)</f>
        <v>4004</v>
      </c>
      <c r="N143" s="195" t="str">
        <f t="shared" ca="1" si="2"/>
        <v>AIRPORT_SHUTTLE_TYPE</v>
      </c>
      <c r="O143" s="209" t="str">
        <f>CONCATENATE("{{",$J143,"}}",IF(ISBLANK(J143),"",CONCATENATE(",",K143)))</f>
        <v>{{}}</v>
      </c>
    </row>
    <row r="144" spans="1:15" ht="16" x14ac:dyDescent="0.2">
      <c r="A144" s="248"/>
      <c r="B144" s="248"/>
      <c r="C144" s="280"/>
      <c r="D144" s="180" t="s">
        <v>1691</v>
      </c>
      <c r="E144" s="94"/>
      <c r="F144" s="35">
        <v>6</v>
      </c>
      <c r="G144" s="35" t="s">
        <v>991</v>
      </c>
      <c r="H144" s="35">
        <v>4006</v>
      </c>
      <c r="I144" s="35" t="s">
        <v>1037</v>
      </c>
      <c r="J144" s="113"/>
      <c r="K144" s="234"/>
      <c r="L144" s="195" t="str">
        <f ca="1">IF(LEN($A144&amp;$D144)&lt;2,"",IF(ISBLANK($H144),"",$N144&amp;IF(ISBLANK($D144),"","|"&amp;IF(RIGHT($D144)=",",LEFT($D144,LEN($D144)-1),IF(RIGHT($D144,2)=", ",LEFT($D144,LEN($D144)-2),$D144)))&amp;"="&amp;$H144&amp;IF(OR(ISBLANK($J144),$J144="{{*}}"),"",O144)))</f>
        <v>AIRPORT_SHUTTLE_TYPE|PICKUP_SURCHARGE=4006</v>
      </c>
      <c r="M144" s="209">
        <f ca="1">IF(ISBLANK(L144),"",H144)</f>
        <v>4006</v>
      </c>
      <c r="N144" s="195" t="str">
        <f t="shared" ca="1" si="2"/>
        <v>AIRPORT_SHUTTLE_TYPE</v>
      </c>
      <c r="O144" s="209" t="str">
        <f>CONCATENATE("{{",$J144,"}}",IF(ISBLANK(J144),"",CONCATENATE(",",K144)))</f>
        <v>{{}}</v>
      </c>
    </row>
    <row r="145" spans="1:15" ht="16" x14ac:dyDescent="0.2">
      <c r="A145" s="248"/>
      <c r="B145" s="248"/>
      <c r="C145" s="280"/>
      <c r="D145" s="180" t="s">
        <v>1562</v>
      </c>
      <c r="E145" s="94"/>
      <c r="F145" s="94">
        <v>6</v>
      </c>
      <c r="G145" s="168" t="s">
        <v>991</v>
      </c>
      <c r="H145" s="168">
        <v>10</v>
      </c>
      <c r="I145" s="168" t="s">
        <v>1250</v>
      </c>
      <c r="J145" s="168"/>
      <c r="K145" s="234"/>
      <c r="L145" s="195" t="str">
        <f ca="1">IF(LEN($A145&amp;$D145)&lt;2,"",IF(ISBLANK($H145),"",$N145&amp;IF(ISBLANK($D145),"","|"&amp;IF(RIGHT($D145)=",",LEFT($D145,LEN($D145)-1),IF(RIGHT($D145,2)=", ",LEFT($D145,LEN($D145)-2),$D145)))&amp;"="&amp;$H145&amp;IF(OR(ISBLANK($J145),$J145="{{*}}"),"",O145)))</f>
        <v>AIRPORT_SHUTTLE_TYPE|ROUNDTRIP_FREE=10</v>
      </c>
      <c r="M145" s="209">
        <f ca="1">IF(ISBLANK(L145),"",H145)</f>
        <v>10</v>
      </c>
      <c r="N145" s="195" t="str">
        <f t="shared" ca="1" si="2"/>
        <v>AIRPORT_SHUTTLE_TYPE</v>
      </c>
      <c r="O145" s="209" t="str">
        <f>CONCATENATE("{{",$J145,"}}",IF(ISBLANK(J145),"",CONCATENATE(",",K145)))</f>
        <v>{{}}</v>
      </c>
    </row>
    <row r="146" spans="1:15" ht="16" x14ac:dyDescent="0.2">
      <c r="A146" s="248"/>
      <c r="B146" s="248"/>
      <c r="C146" s="280"/>
      <c r="D146" s="180" t="s">
        <v>1563</v>
      </c>
      <c r="E146" s="94"/>
      <c r="F146" s="94">
        <v>6</v>
      </c>
      <c r="G146" s="168" t="s">
        <v>991</v>
      </c>
      <c r="H146" s="168">
        <v>56</v>
      </c>
      <c r="I146" s="168" t="s">
        <v>1251</v>
      </c>
      <c r="J146" s="168"/>
      <c r="K146" s="234"/>
      <c r="L146" s="195" t="str">
        <f ca="1">IF(LEN($A146&amp;$D146)&lt;2,"",IF(ISBLANK($H146),"",$N146&amp;IF(ISBLANK($D146),"","|"&amp;IF(RIGHT($D146)=",",LEFT($D146,LEN($D146)-1),IF(RIGHT($D146,2)=", ",LEFT($D146,LEN($D146)-2),$D146)))&amp;"="&amp;$H146&amp;IF(OR(ISBLANK($J146),$J146="{{*}}"),"",O146)))</f>
        <v>AIRPORT_SHUTTLE_TYPE|ROUNDTRIP_SURCHARGE=56</v>
      </c>
      <c r="M146" s="209">
        <f ca="1">IF(ISBLANK(L146),"",H146)</f>
        <v>56</v>
      </c>
      <c r="N146" s="195" t="str">
        <f t="shared" ca="1" si="2"/>
        <v>AIRPORT_SHUTTLE_TYPE</v>
      </c>
      <c r="O146" s="209" t="str">
        <f>CONCATENATE("{{",$J146,"}}",IF(ISBLANK(J146),"",CONCATENATE(",",K146)))</f>
        <v>{{}}</v>
      </c>
    </row>
    <row r="147" spans="1:15" ht="16" x14ac:dyDescent="0.2">
      <c r="A147" s="248"/>
      <c r="B147" s="248"/>
      <c r="C147" s="280"/>
      <c r="D147" s="180" t="s">
        <v>1001</v>
      </c>
      <c r="E147" s="94"/>
      <c r="F147" s="94">
        <v>6</v>
      </c>
      <c r="G147" s="168" t="s">
        <v>991</v>
      </c>
      <c r="H147" s="168">
        <v>2353</v>
      </c>
      <c r="I147" s="168" t="s">
        <v>1249</v>
      </c>
      <c r="J147" s="168"/>
      <c r="K147" s="234"/>
      <c r="L147" s="195" t="str">
        <f ca="1">IF(LEN($A147&amp;$D147)&lt;2,"",IF(ISBLANK($H147),"",$N147&amp;IF(ISBLANK($D147),"","|"&amp;IF(RIGHT($D147)=",",LEFT($D147,LEN($D147)-1),IF(RIGHT($D147,2)=", ",LEFT($D147,LEN($D147)-2),$D147)))&amp;"="&amp;$H147&amp;IF(OR(ISBLANK($J147),$J147="{{*}}"),"",O147)))</f>
        <v>AIRPORT_SHUTTLE_TYPE|GENERIC=2353</v>
      </c>
      <c r="M147" s="209">
        <f ca="1">IF(ISBLANK(L147),"",H147)</f>
        <v>2353</v>
      </c>
      <c r="N147" s="195" t="str">
        <f t="shared" ca="1" si="2"/>
        <v>AIRPORT_SHUTTLE_TYPE</v>
      </c>
      <c r="O147" s="209" t="str">
        <f>CONCATENATE("{{",$J147,"}}",IF(ISBLANK(J147),"",CONCATENATE(",",K147)))</f>
        <v>{{}}</v>
      </c>
    </row>
    <row r="148" spans="1:15" ht="16" x14ac:dyDescent="0.2">
      <c r="A148" s="250" t="s">
        <v>1574</v>
      </c>
      <c r="B148" s="250" t="s">
        <v>1038</v>
      </c>
      <c r="C148" s="283" t="s">
        <v>220</v>
      </c>
      <c r="D148" s="176" t="s">
        <v>40</v>
      </c>
      <c r="E148" s="251"/>
      <c r="F148" s="164">
        <v>6</v>
      </c>
      <c r="G148" s="164" t="s">
        <v>991</v>
      </c>
      <c r="H148" s="164">
        <v>2532</v>
      </c>
      <c r="I148" s="164" t="s">
        <v>1038</v>
      </c>
      <c r="J148" s="164" t="s">
        <v>1264</v>
      </c>
      <c r="K148" s="236"/>
      <c r="L148" s="195" t="str">
        <f ca="1">IF(LEN($A148&amp;$D148)&lt;2,"",IF(ISBLANK($H148),"",$N148&amp;IF(ISBLANK($D148),"","|"&amp;IF(RIGHT($D148)=",",LEFT($D148,LEN($D148)-1),IF(RIGHT($D148,2)=", ",LEFT($D148,LEN($D148)-2),$D148)))&amp;"="&amp;$H148&amp;IF(OR(ISBLANK($J148),$J148="{{*}}"),"",O148)))</f>
        <v>AIRPORT_SHUTTLE_TIME|AVAILABLE_24HOURS=2532{{(available 24 hours)}},</v>
      </c>
      <c r="M148" s="209">
        <f ca="1">IF(ISBLANK(L148),"",H148)</f>
        <v>2532</v>
      </c>
      <c r="N148" s="195" t="str">
        <f t="shared" ca="1" si="2"/>
        <v>AIRPORT_SHUTTLE_TIME</v>
      </c>
      <c r="O148" s="209" t="str">
        <f>CONCATENATE("{{",$J148,"}}",IF(ISBLANK(J148),"",CONCATENATE(",",K148)))</f>
        <v>{{(available 24 hours)}},</v>
      </c>
    </row>
    <row r="149" spans="1:15" ht="16" x14ac:dyDescent="0.2">
      <c r="A149" s="250"/>
      <c r="B149" s="250"/>
      <c r="C149" s="283"/>
      <c r="D149" s="176" t="s">
        <v>1692</v>
      </c>
      <c r="E149" s="251"/>
      <c r="F149" s="164">
        <v>6</v>
      </c>
      <c r="G149" s="164" t="s">
        <v>991</v>
      </c>
      <c r="H149" s="164">
        <v>2532</v>
      </c>
      <c r="I149" s="164" t="s">
        <v>1038</v>
      </c>
      <c r="J149" s="164" t="s">
        <v>1265</v>
      </c>
      <c r="K149" s="236"/>
      <c r="L149" s="195" t="str">
        <f ca="1">IF(LEN($A149&amp;$D149)&lt;2,"",IF(ISBLANK($H149),"",$N149&amp;IF(ISBLANK($D149),"","|"&amp;IF(RIGHT($D149)=",",LEFT($D149,LEN($D149)-1),IF(RIGHT($D149,2)=", ",LEFT($D149,LEN($D149)-2),$D149)))&amp;"="&amp;$H149&amp;IF(OR(ISBLANK($J149),$J149="{{*}}"),"",O149)))</f>
        <v>AIRPORT_SHUTTLE_TIME|AVAILABLE_ONREQUEST=2532{{(available on request)}},</v>
      </c>
      <c r="M149" s="209">
        <f ca="1">IF(ISBLANK(L149),"",H149)</f>
        <v>2532</v>
      </c>
      <c r="N149" s="195" t="str">
        <f t="shared" ca="1" si="2"/>
        <v>AIRPORT_SHUTTLE_TIME</v>
      </c>
      <c r="O149" s="209" t="str">
        <f>CONCATENATE("{{",$J149,"}}",IF(ISBLANK(J149),"",CONCATENATE(",",K149)))</f>
        <v>{{(available on request)}},</v>
      </c>
    </row>
    <row r="150" spans="1:15" ht="16" x14ac:dyDescent="0.2">
      <c r="A150" s="250"/>
      <c r="B150" s="250"/>
      <c r="C150" s="283"/>
      <c r="D150" s="176" t="s">
        <v>1693</v>
      </c>
      <c r="E150" s="251"/>
      <c r="F150" s="164">
        <v>6</v>
      </c>
      <c r="G150" s="164" t="s">
        <v>991</v>
      </c>
      <c r="H150" s="164">
        <v>2532</v>
      </c>
      <c r="I150" s="164" t="s">
        <v>1038</v>
      </c>
      <c r="J150" s="164" t="s">
        <v>1266</v>
      </c>
      <c r="K150" s="236"/>
      <c r="L150" s="195" t="str">
        <f ca="1">IF(LEN($A150&amp;$D150)&lt;2,"",IF(ISBLANK($H150),"",$N150&amp;IF(ISBLANK($D150),"","|"&amp;IF(RIGHT($D150)=",",LEFT($D150,LEN($D150)-1),IF(RIGHT($D150,2)=", ",LEFT($D150,LEN($D150)-2),$D150)))&amp;"="&amp;$H150&amp;IF(OR(ISBLANK($J150),$J150="{{*}}"),"",O150)))</f>
        <v>AIRPORT_SHUTTLE_TIME|AVAILABLE_DURING_SCHEDULED_TIMES=2532{{at scheduled times}},</v>
      </c>
      <c r="M150" s="209">
        <f ca="1">IF(ISBLANK(L150),"",H150)</f>
        <v>2532</v>
      </c>
      <c r="N150" s="195" t="str">
        <f t="shared" ca="1" si="2"/>
        <v>AIRPORT_SHUTTLE_TIME</v>
      </c>
      <c r="O150" s="209" t="str">
        <f>CONCATENATE("{{",$J150,"}}",IF(ISBLANK(J150),"",CONCATENATE(",",K150)))</f>
        <v>{{at scheduled times}},</v>
      </c>
    </row>
    <row r="151" spans="1:15" ht="16" x14ac:dyDescent="0.2">
      <c r="A151" s="250"/>
      <c r="B151" s="250"/>
      <c r="C151" s="283"/>
      <c r="D151" s="176" t="s">
        <v>101</v>
      </c>
      <c r="E151" s="251"/>
      <c r="F151" s="164">
        <v>11</v>
      </c>
      <c r="G151" s="164" t="s">
        <v>1010</v>
      </c>
      <c r="H151" s="164">
        <v>3614</v>
      </c>
      <c r="I151" s="164" t="s">
        <v>1267</v>
      </c>
      <c r="J151" s="164"/>
      <c r="K151" s="236"/>
      <c r="L151" s="195" t="str">
        <f ca="1">IF(LEN($A151&amp;$D151)&lt;2,"",IF(ISBLANK($H151),"",$N151&amp;IF(ISBLANK($D151),"","|"&amp;IF(RIGHT($D151)=",",LEFT($D151,LEN($D151)-1),IF(RIGHT($D151,2)=", ",LEFT($D151,LEN($D151)-2),$D151)))&amp;"="&amp;$H151&amp;IF(OR(ISBLANK($J151),$J151="{{*}}"),"",O151)))</f>
        <v>AIRPORT_SHUTTLE_TIME|CONTACT_PROPERTY_PRIOR_TO_ARRIVAL =3614</v>
      </c>
      <c r="M151" s="209">
        <f ca="1">IF(ISBLANK(L151),"",H151)</f>
        <v>3614</v>
      </c>
      <c r="N151" s="195" t="str">
        <f t="shared" ca="1" si="2"/>
        <v>AIRPORT_SHUTTLE_TIME</v>
      </c>
      <c r="O151" s="209" t="str">
        <f>CONCATENATE("{{",$J151,"}}",IF(ISBLANK(J151),"",CONCATENATE(",",K151)))</f>
        <v>{{}}</v>
      </c>
    </row>
    <row r="152" spans="1:15" ht="15.75" customHeight="1" x14ac:dyDescent="0.2">
      <c r="A152" s="248" t="s">
        <v>1573</v>
      </c>
      <c r="B152" s="248" t="s">
        <v>1572</v>
      </c>
      <c r="C152" s="280" t="s">
        <v>220</v>
      </c>
      <c r="D152" s="180" t="s">
        <v>1564</v>
      </c>
      <c r="E152" s="168"/>
      <c r="F152" s="168">
        <v>38</v>
      </c>
      <c r="G152" s="168" t="s">
        <v>1078</v>
      </c>
      <c r="H152" s="168">
        <v>3369</v>
      </c>
      <c r="I152" s="168" t="s">
        <v>1579</v>
      </c>
      <c r="J152" s="168" t="s">
        <v>1263</v>
      </c>
      <c r="K152" s="234"/>
      <c r="L152" s="195" t="str">
        <f ca="1">IF(LEN($A152&amp;$D152)&lt;2,"",IF(ISBLANK($H152),"",$N152&amp;IF(ISBLANK($D152),"","|"&amp;IF(RIGHT($D152)=",",LEFT($D152,LEN($D152)-1),IF(RIGHT($D152,2)=", ",LEFT($D152,LEN($D152)-2),$D152)))&amp;"="&amp;$H152&amp;IF(OR(ISBLANK($J152),$J152="{{*}}"),"",O152)))</f>
        <v>AIRPORT_SHUTTLE_FEE_ADULT|FEE_AMT=3369</v>
      </c>
      <c r="M152" s="209">
        <f ca="1">IF(ISBLANK(L152),"",H152)</f>
        <v>3369</v>
      </c>
      <c r="N152" s="195" t="str">
        <f t="shared" ca="1" si="2"/>
        <v>AIRPORT_SHUTTLE_FEE_ADULT</v>
      </c>
      <c r="O152" s="209" t="str">
        <f>CONCATENATE("{{",$J152,"}}",IF(ISBLANK(J152),"",CONCATENATE(",",K152)))</f>
        <v>{{{{*}}}},</v>
      </c>
    </row>
    <row r="153" spans="1:15" ht="16" x14ac:dyDescent="0.2">
      <c r="A153" s="248"/>
      <c r="B153" s="248"/>
      <c r="C153" s="280"/>
      <c r="D153" s="193" t="s">
        <v>1565</v>
      </c>
      <c r="E153" s="168"/>
      <c r="F153" s="168">
        <v>38</v>
      </c>
      <c r="G153" s="168" t="s">
        <v>1078</v>
      </c>
      <c r="H153" s="168">
        <v>3370</v>
      </c>
      <c r="I153" s="168" t="s">
        <v>1580</v>
      </c>
      <c r="J153" s="168" t="s">
        <v>1583</v>
      </c>
      <c r="K153" s="234">
        <v>3369</v>
      </c>
      <c r="L153" s="195" t="str">
        <f ca="1">IF(LEN($A153&amp;$D153)&lt;2,"",IF(ISBLANK($H153),"",$N153&amp;IF(ISBLANK($D153),"","|"&amp;IF(RIGHT($D153)=",",LEFT($D153,LEN($D153)-1),IF(RIGHT($D153,2)=", ",LEFT($D153,LEN($D153)-2),$D153)))&amp;"="&amp;$H153&amp;IF(OR(ISBLANK($J153),$J153="{{*}}"),"",O153)))</f>
        <v>AIRPORT_SHUTTLE_FEE_ADULT|FEE_SCOPE_PER_PERSON=3370{{per person}},3369</v>
      </c>
      <c r="M153" s="209">
        <f ca="1">IF(ISBLANK(L153),"",H153)</f>
        <v>3370</v>
      </c>
      <c r="N153" s="195" t="str">
        <f t="shared" ca="1" si="2"/>
        <v>AIRPORT_SHUTTLE_FEE_ADULT</v>
      </c>
      <c r="O153" s="209" t="str">
        <f>CONCATENATE("{{",$J153,"}}",IF(ISBLANK(J153),"",CONCATENATE(",",K153)))</f>
        <v>{{per person}},3369</v>
      </c>
    </row>
    <row r="154" spans="1:15" ht="16" x14ac:dyDescent="0.2">
      <c r="A154" s="248"/>
      <c r="B154" s="248"/>
      <c r="C154" s="280"/>
      <c r="D154" s="193" t="s">
        <v>1566</v>
      </c>
      <c r="E154" s="168"/>
      <c r="F154" s="168">
        <v>38</v>
      </c>
      <c r="G154" s="168" t="s">
        <v>1078</v>
      </c>
      <c r="H154" s="168">
        <v>3370</v>
      </c>
      <c r="I154" s="168" t="s">
        <v>1580</v>
      </c>
      <c r="J154" s="168" t="s">
        <v>1582</v>
      </c>
      <c r="K154" s="234">
        <v>3369</v>
      </c>
      <c r="L154" s="195" t="str">
        <f ca="1">IF(LEN($A154&amp;$D154)&lt;2,"",IF(ISBLANK($H154),"",$N154&amp;IF(ISBLANK($D154),"","|"&amp;IF(RIGHT($D154)=",",LEFT($D154,LEN($D154)-1),IF(RIGHT($D154,2)=", ",LEFT($D154,LEN($D154)-2),$D154)))&amp;"="&amp;$H154&amp;IF(OR(ISBLANK($J154),$J154="{{*}}"),"",O154)))</f>
        <v>AIRPORT_SHUTTLE_FEE_ADULT|FEE_SCOPE_PER_ROOM=3370{{per room}},3369</v>
      </c>
      <c r="M154" s="209">
        <f ca="1">IF(ISBLANK(L154),"",H154)</f>
        <v>3370</v>
      </c>
      <c r="N154" s="195" t="str">
        <f t="shared" ca="1" si="2"/>
        <v>AIRPORT_SHUTTLE_FEE_ADULT</v>
      </c>
      <c r="O154" s="209" t="str">
        <f>CONCATENATE("{{",$J154,"}}",IF(ISBLANK(J154),"",CONCATENATE(",",K154)))</f>
        <v>{{per room}},3369</v>
      </c>
    </row>
    <row r="155" spans="1:15" ht="16" x14ac:dyDescent="0.2">
      <c r="A155" s="248"/>
      <c r="B155" s="248"/>
      <c r="C155" s="280"/>
      <c r="D155" s="193" t="s">
        <v>1567</v>
      </c>
      <c r="E155" s="168"/>
      <c r="F155" s="168">
        <v>38</v>
      </c>
      <c r="G155" s="168" t="s">
        <v>1078</v>
      </c>
      <c r="H155" s="168">
        <v>3370</v>
      </c>
      <c r="I155" s="168" t="s">
        <v>1580</v>
      </c>
      <c r="J155" s="168" t="s">
        <v>1581</v>
      </c>
      <c r="K155" s="234">
        <v>3369</v>
      </c>
      <c r="L155" s="195" t="str">
        <f ca="1">IF(LEN($A155&amp;$D155)&lt;2,"",IF(ISBLANK($H155),"",$N155&amp;IF(ISBLANK($D155),"","|"&amp;IF(RIGHT($D155)=",",LEFT($D155,LEN($D155)-1),IF(RIGHT($D155,2)=", ",LEFT($D155,LEN($D155)-2),$D155)))&amp;"="&amp;$H155&amp;IF(OR(ISBLANK($J155),$J155="{{*}}"),"",O155)))</f>
        <v>AIRPORT_SHUTTLE_FEE_ADULT|FEE_SCOPE_PER_VEHICLE=3370{{per vehicle}},3369</v>
      </c>
      <c r="M155" s="209">
        <f ca="1">IF(ISBLANK(L155),"",H155)</f>
        <v>3370</v>
      </c>
      <c r="N155" s="195" t="str">
        <f t="shared" ca="1" si="2"/>
        <v>AIRPORT_SHUTTLE_FEE_ADULT</v>
      </c>
      <c r="O155" s="209" t="str">
        <f>CONCATENATE("{{",$J155,"}}",IF(ISBLANK(J155),"",CONCATENATE(",",K155)))</f>
        <v>{{per vehicle}},3369</v>
      </c>
    </row>
    <row r="156" spans="1:15" ht="16" x14ac:dyDescent="0.2">
      <c r="A156" s="160"/>
      <c r="B156" s="160"/>
      <c r="C156" s="280"/>
      <c r="D156" s="193" t="s">
        <v>1577</v>
      </c>
      <c r="E156" s="168"/>
      <c r="F156" s="168">
        <v>38</v>
      </c>
      <c r="G156" s="168" t="s">
        <v>1078</v>
      </c>
      <c r="H156" s="168">
        <v>3733</v>
      </c>
      <c r="I156" s="168" t="s">
        <v>1584</v>
      </c>
      <c r="J156" s="168" t="s">
        <v>1585</v>
      </c>
      <c r="K156" s="234">
        <v>3369</v>
      </c>
      <c r="L156" s="195" t="str">
        <f ca="1">IF(LEN($A156&amp;$D156)&lt;2,"",IF(ISBLANK($H156),"",$N156&amp;IF(ISBLANK($D156),"","|"&amp;IF(RIGHT($D156)=",",LEFT($D156,LEN($D156)-1),IF(RIGHT($D156,2)=", ",LEFT($D156,LEN($D156)-2),$D156)))&amp;"="&amp;$H156&amp;IF(OR(ISBLANK($J156),$J156="{{*}}"),"",O156)))</f>
        <v>AIRPORT_SHUTTLE_FEE_ADULT|FEE_SCOPE_DURATION_ROUNDTRIP=3733{{roundtrip}},3369</v>
      </c>
      <c r="M156" s="209">
        <f ca="1">IF(ISBLANK(L156),"",H156)</f>
        <v>3733</v>
      </c>
      <c r="N156" s="195" t="str">
        <f t="shared" ca="1" si="2"/>
        <v>AIRPORT_SHUTTLE_FEE_ADULT</v>
      </c>
      <c r="O156" s="209" t="str">
        <f>CONCATENATE("{{",$J156,"}}",IF(ISBLANK(J156),"",CONCATENATE(",",K156)))</f>
        <v>{{roundtrip}},3369</v>
      </c>
    </row>
    <row r="157" spans="1:15" ht="16" x14ac:dyDescent="0.2">
      <c r="A157" s="160"/>
      <c r="B157" s="160"/>
      <c r="C157" s="280"/>
      <c r="D157" s="193" t="s">
        <v>1578</v>
      </c>
      <c r="E157" s="168"/>
      <c r="F157" s="168">
        <v>38</v>
      </c>
      <c r="G157" s="168" t="s">
        <v>1078</v>
      </c>
      <c r="H157" s="168">
        <v>3733</v>
      </c>
      <c r="I157" s="168" t="s">
        <v>1584</v>
      </c>
      <c r="J157" s="168" t="s">
        <v>1586</v>
      </c>
      <c r="K157" s="234">
        <v>3369</v>
      </c>
      <c r="L157" s="195" t="str">
        <f ca="1">IF(LEN($A157&amp;$D157)&lt;2,"",IF(ISBLANK($H157),"",$N157&amp;IF(ISBLANK($D157),"","|"&amp;IF(RIGHT($D157)=",",LEFT($D157,LEN($D157)-1),IF(RIGHT($D157,2)=", ",LEFT($D157,LEN($D157)-2),$D157)))&amp;"="&amp;$H157&amp;IF(OR(ISBLANK($J157),$J157="{{*}}"),"",O157)))</f>
        <v>AIRPORT_SHUTTLE_FEE_ADULT|FEE_SCOPE_DURATION_ONE_WAY=3733{{one way}},3369</v>
      </c>
      <c r="M157" s="209">
        <f ca="1">IF(ISBLANK(L157),"",H157)</f>
        <v>3733</v>
      </c>
      <c r="N157" s="195" t="str">
        <f t="shared" ca="1" si="2"/>
        <v>AIRPORT_SHUTTLE_FEE_ADULT</v>
      </c>
      <c r="O157" s="209" t="str">
        <f>CONCATENATE("{{",$J157,"}}",IF(ISBLANK(J157),"",CONCATENATE(",",K157)))</f>
        <v>{{one way}},3369</v>
      </c>
    </row>
    <row r="158" spans="1:15" ht="16" x14ac:dyDescent="0.2">
      <c r="A158" s="250" t="s">
        <v>1575</v>
      </c>
      <c r="B158" s="250" t="s">
        <v>1576</v>
      </c>
      <c r="C158" s="283" t="s">
        <v>220</v>
      </c>
      <c r="D158" s="188" t="s">
        <v>1568</v>
      </c>
      <c r="E158" s="251"/>
      <c r="F158" s="164">
        <v>38</v>
      </c>
      <c r="G158" s="164" t="s">
        <v>1078</v>
      </c>
      <c r="H158" s="164">
        <v>3735</v>
      </c>
      <c r="I158" s="164" t="s">
        <v>1589</v>
      </c>
      <c r="J158" s="164" t="s">
        <v>1263</v>
      </c>
      <c r="K158" s="236"/>
      <c r="L158" s="195" t="str">
        <f ca="1">IF(LEN($A158&amp;$D158)&lt;2,"",IF(ISBLANK($H158),"",$N158&amp;IF(ISBLANK($D158),"","|"&amp;IF(RIGHT($D158)=",",LEFT($D158,LEN($D158)-1),IF(RIGHT($D158,2)=", ",LEFT($D158,LEN($D158)-2),$D158)))&amp;"="&amp;$H158&amp;IF(OR(ISBLANK($J158),$J158="{{*}}"),"",O158)))</f>
        <v>AIRPORT_SHUTTLE_FEE_CHILD|FEE_CHILD_AMT=3735</v>
      </c>
      <c r="M158" s="209">
        <f ca="1">IF(ISBLANK(L158),"",H158)</f>
        <v>3735</v>
      </c>
      <c r="N158" s="195" t="str">
        <f t="shared" ca="1" si="2"/>
        <v>AIRPORT_SHUTTLE_FEE_CHILD</v>
      </c>
      <c r="O158" s="209" t="str">
        <f>CONCATENATE("{{",$J158,"}}",IF(ISBLANK(J158),"",CONCATENATE(",",K158)))</f>
        <v>{{{{*}}}},</v>
      </c>
    </row>
    <row r="159" spans="1:15" ht="16" x14ac:dyDescent="0.2">
      <c r="A159" s="250"/>
      <c r="B159" s="250"/>
      <c r="C159" s="283"/>
      <c r="D159" s="188" t="s">
        <v>1587</v>
      </c>
      <c r="E159" s="251"/>
      <c r="F159" s="164">
        <v>38</v>
      </c>
      <c r="G159" s="164" t="s">
        <v>1078</v>
      </c>
      <c r="H159" s="164">
        <v>3734</v>
      </c>
      <c r="I159" s="164" t="s">
        <v>1590</v>
      </c>
      <c r="J159" s="164" t="s">
        <v>1585</v>
      </c>
      <c r="K159" s="236"/>
      <c r="L159" s="195" t="str">
        <f ca="1">IF(LEN($A159&amp;$D159)&lt;2,"",IF(ISBLANK($H159),"",$N159&amp;IF(ISBLANK($D159),"","|"&amp;IF(RIGHT($D159)=",",LEFT($D159,LEN($D159)-1),IF(RIGHT($D159,2)=", ",LEFT($D159,LEN($D159)-2),$D159)))&amp;"="&amp;$H159&amp;IF(OR(ISBLANK($J159),$J159="{{*}}"),"",O159)))</f>
        <v>AIRPORT_SHUTTLE_FEE_CHILD|FEE_CHILD_DURATION_ROUNDTRIP=3734{{roundtrip}},</v>
      </c>
      <c r="M159" s="209">
        <f ca="1">IF(ISBLANK(L159),"",H159)</f>
        <v>3734</v>
      </c>
      <c r="N159" s="195" t="str">
        <f t="shared" ca="1" si="2"/>
        <v>AIRPORT_SHUTTLE_FEE_CHILD</v>
      </c>
      <c r="O159" s="209" t="str">
        <f>CONCATENATE("{{",$J159,"}}",IF(ISBLANK(J159),"",CONCATENATE(",",K159)))</f>
        <v>{{roundtrip}},</v>
      </c>
    </row>
    <row r="160" spans="1:15" ht="16" x14ac:dyDescent="0.2">
      <c r="A160" s="250"/>
      <c r="B160" s="250"/>
      <c r="C160" s="283"/>
      <c r="D160" s="188" t="s">
        <v>1588</v>
      </c>
      <c r="E160" s="251"/>
      <c r="F160" s="164">
        <v>38</v>
      </c>
      <c r="G160" s="164" t="s">
        <v>1078</v>
      </c>
      <c r="H160" s="164">
        <v>3734</v>
      </c>
      <c r="I160" s="164" t="s">
        <v>1590</v>
      </c>
      <c r="J160" s="164" t="s">
        <v>1586</v>
      </c>
      <c r="K160" s="236"/>
      <c r="L160" s="195" t="str">
        <f ca="1">IF(LEN($A160&amp;$D160)&lt;2,"",IF(ISBLANK($H160),"",$N160&amp;IF(ISBLANK($D160),"","|"&amp;IF(RIGHT($D160)=",",LEFT($D160,LEN($D160)-1),IF(RIGHT($D160,2)=", ",LEFT($D160,LEN($D160)-2),$D160)))&amp;"="&amp;$H160&amp;IF(OR(ISBLANK($J160),$J160="{{*}}"),"",O160)))</f>
        <v>AIRPORT_SHUTTLE_FEE_CHILD|FEE_CHILD_DURATION_ONE_WAY=3734{{one way}},</v>
      </c>
      <c r="M160" s="209">
        <f ca="1">IF(ISBLANK(L160),"",H160)</f>
        <v>3734</v>
      </c>
      <c r="N160" s="195" t="str">
        <f t="shared" ca="1" si="2"/>
        <v>AIRPORT_SHUTTLE_FEE_CHILD</v>
      </c>
      <c r="O160" s="209" t="str">
        <f>CONCATENATE("{{",$J160,"}}",IF(ISBLANK(J160),"",CONCATENATE(",",K160)))</f>
        <v>{{one way}},</v>
      </c>
    </row>
    <row r="161" spans="1:15" ht="16" x14ac:dyDescent="0.2">
      <c r="A161" s="250"/>
      <c r="B161" s="250"/>
      <c r="C161" s="283"/>
      <c r="D161" s="188" t="s">
        <v>1569</v>
      </c>
      <c r="E161" s="251"/>
      <c r="F161" s="164">
        <v>38</v>
      </c>
      <c r="G161" s="164" t="s">
        <v>1078</v>
      </c>
      <c r="H161" s="164">
        <v>3738</v>
      </c>
      <c r="I161" s="164" t="s">
        <v>1591</v>
      </c>
      <c r="J161" s="164" t="s">
        <v>1263</v>
      </c>
      <c r="K161" s="236"/>
      <c r="L161" s="195" t="str">
        <f ca="1">IF(LEN($A161&amp;$D161)&lt;2,"",IF(ISBLANK($H161),"",$N161&amp;IF(ISBLANK($D161),"","|"&amp;IF(RIGHT($D161)=",",LEFT($D161,LEN($D161)-1),IF(RIGHT($D161,2)=", ",LEFT($D161,LEN($D161)-2),$D161)))&amp;"="&amp;$H161&amp;IF(OR(ISBLANK($J161),$J161="{{*}}"),"",O161)))</f>
        <v>AIRPORT_SHUTTLE_FEE_CHILD|FEE_CHILD_MIN_AGE=3738</v>
      </c>
      <c r="M161" s="209">
        <f ca="1">IF(ISBLANK(L161),"",H161)</f>
        <v>3738</v>
      </c>
      <c r="N161" s="195" t="str">
        <f t="shared" ca="1" si="2"/>
        <v>AIRPORT_SHUTTLE_FEE_CHILD</v>
      </c>
      <c r="O161" s="209" t="str">
        <f>CONCATENATE("{{",$J161,"}}",IF(ISBLANK(J161),"",CONCATENATE(",",K161)))</f>
        <v>{{{{*}}}},</v>
      </c>
    </row>
    <row r="162" spans="1:15" ht="16" x14ac:dyDescent="0.2">
      <c r="A162" s="250"/>
      <c r="B162" s="250"/>
      <c r="C162" s="283"/>
      <c r="D162" s="188" t="s">
        <v>1570</v>
      </c>
      <c r="E162" s="251"/>
      <c r="F162" s="164">
        <v>38</v>
      </c>
      <c r="G162" s="164" t="s">
        <v>1078</v>
      </c>
      <c r="H162" s="164">
        <v>3739</v>
      </c>
      <c r="I162" s="164" t="s">
        <v>1592</v>
      </c>
      <c r="J162" s="164" t="s">
        <v>1263</v>
      </c>
      <c r="K162" s="236"/>
      <c r="L162" s="195" t="str">
        <f ca="1">IF(LEN($A162&amp;$D162)&lt;2,"",IF(ISBLANK($H162),"",$N162&amp;IF(ISBLANK($D162),"","|"&amp;IF(RIGHT($D162)=",",LEFT($D162,LEN($D162)-1),IF(RIGHT($D162,2)=", ",LEFT($D162,LEN($D162)-2),$D162)))&amp;"="&amp;$H162&amp;IF(OR(ISBLANK($J162),$J162="{{*}}"),"",O162)))</f>
        <v>AIRPORT_SHUTTLE_FEE_CHILD|FEE_CHILD_MAX_AGE=3739</v>
      </c>
      <c r="M162" s="209">
        <f ca="1">IF(ISBLANK(L162),"",H162)</f>
        <v>3739</v>
      </c>
      <c r="N162" s="195" t="str">
        <f t="shared" ca="1" si="2"/>
        <v>AIRPORT_SHUTTLE_FEE_CHILD</v>
      </c>
      <c r="O162" s="209" t="str">
        <f>CONCATENATE("{{",$J162,"}}",IF(ISBLANK(J162),"",CONCATENATE(",",K162)))</f>
        <v>{{{{*}}}},</v>
      </c>
    </row>
    <row r="163" spans="1:15" ht="16" x14ac:dyDescent="0.2">
      <c r="A163" s="248" t="s">
        <v>102</v>
      </c>
      <c r="B163" s="252" t="s">
        <v>103</v>
      </c>
      <c r="C163" s="280" t="s">
        <v>220</v>
      </c>
      <c r="D163" s="193" t="s">
        <v>639</v>
      </c>
      <c r="E163" s="248"/>
      <c r="F163" s="168">
        <v>6</v>
      </c>
      <c r="G163" s="168" t="s">
        <v>991</v>
      </c>
      <c r="H163" s="168">
        <v>2528</v>
      </c>
      <c r="I163" s="168" t="s">
        <v>1593</v>
      </c>
      <c r="J163" s="168"/>
      <c r="K163" s="234"/>
      <c r="L163" s="195" t="str">
        <f ca="1">IF(LEN($A163&amp;$D163)&lt;2,"",IF(ISBLANK($H163),"",$N163&amp;IF(ISBLANK($D163),"","|"&amp;IF(RIGHT($D163)=",",LEFT($D163,LEN($D163)-1),IF(RIGHT($D163,2)=", ",LEFT($D163,LEN($D163)-2),$D163)))&amp;"="&amp;$H163&amp;IF(OR(ISBLANK($J163),$J163="{{*}}"),"",O163)))</f>
        <v>AREA_SHUTTLE|FREE=2528</v>
      </c>
      <c r="M163" s="209">
        <f ca="1">IF(ISBLANK(L163),"",H163)</f>
        <v>2528</v>
      </c>
      <c r="N163" s="195" t="str">
        <f t="shared" ca="1" si="2"/>
        <v>AREA_SHUTTLE</v>
      </c>
      <c r="O163" s="209" t="str">
        <f>CONCATENATE("{{",$J163,"}}",IF(ISBLANK(J163),"",CONCATENATE(",",K163)))</f>
        <v>{{}}</v>
      </c>
    </row>
    <row r="164" spans="1:15" ht="16" x14ac:dyDescent="0.2">
      <c r="A164" s="248"/>
      <c r="B164" s="252"/>
      <c r="C164" s="280"/>
      <c r="D164" s="180" t="s">
        <v>114</v>
      </c>
      <c r="E164" s="248"/>
      <c r="F164" s="168">
        <v>6</v>
      </c>
      <c r="G164" s="168" t="s">
        <v>991</v>
      </c>
      <c r="H164" s="168">
        <v>2529</v>
      </c>
      <c r="I164" s="168" t="s">
        <v>1594</v>
      </c>
      <c r="J164" s="168"/>
      <c r="K164" s="234"/>
      <c r="L164" s="195" t="str">
        <f ca="1">IF(LEN($A164&amp;$D164)&lt;2,"",IF(ISBLANK($H164),"",$N164&amp;IF(ISBLANK($D164),"","|"&amp;IF(RIGHT($D164)=",",LEFT($D164,LEN($D164)-1),IF(RIGHT($D164,2)=", ",LEFT($D164,LEN($D164)-2),$D164)))&amp;"="&amp;$H164&amp;IF(OR(ISBLANK($J164),$J164="{{*}}"),"",O164)))</f>
        <v>AREA_SHUTTLE|SURCHARGE=2529</v>
      </c>
      <c r="M164" s="209">
        <f ca="1">IF(ISBLANK(L164),"",H164)</f>
        <v>2529</v>
      </c>
      <c r="N164" s="195" t="str">
        <f t="shared" ca="1" si="2"/>
        <v>AREA_SHUTTLE</v>
      </c>
      <c r="O164" s="209" t="str">
        <f>CONCATENATE("{{",$J164,"}}",IF(ISBLANK(J164),"",CONCATENATE(",",K164)))</f>
        <v>{{}}</v>
      </c>
    </row>
    <row r="165" spans="1:15" ht="16" x14ac:dyDescent="0.2">
      <c r="A165" s="248"/>
      <c r="B165" s="252"/>
      <c r="C165" s="280"/>
      <c r="D165" s="180" t="s">
        <v>1001</v>
      </c>
      <c r="E165" s="248"/>
      <c r="F165" s="168">
        <v>6</v>
      </c>
      <c r="G165" s="168" t="s">
        <v>991</v>
      </c>
      <c r="H165" s="168"/>
      <c r="I165" s="168"/>
      <c r="J165" s="168"/>
      <c r="K165" s="234"/>
      <c r="L165" s="195" t="str">
        <f>IF(LEN($A165&amp;$D165)&lt;2,"",IF(ISBLANK($H165),"",$N165&amp;IF(ISBLANK($D165),"","|"&amp;IF(RIGHT($D165)=",",LEFT($D165,LEN($D165)-1),IF(RIGHT($D165,2)=", ",LEFT($D165,LEN($D165)-2),$D165)))&amp;"="&amp;$H165&amp;IF(OR(ISBLANK($J165),$J165="{{*}}"),"",O165)))</f>
        <v/>
      </c>
      <c r="M165" s="209">
        <f>IF(ISBLANK(L165),"",H165)</f>
        <v>0</v>
      </c>
      <c r="N165" s="195" t="str">
        <f t="shared" ca="1" si="2"/>
        <v>AREA_SHUTTLE</v>
      </c>
      <c r="O165" s="209" t="str">
        <f>CONCATENATE("{{",$J165,"}}",IF(ISBLANK(J165),"",CONCATENATE(",",K165)))</f>
        <v>{{}}</v>
      </c>
    </row>
    <row r="166" spans="1:15" ht="16" x14ac:dyDescent="0.2">
      <c r="A166" s="250" t="s">
        <v>1598</v>
      </c>
      <c r="B166" s="253" t="s">
        <v>1599</v>
      </c>
      <c r="C166" s="283" t="s">
        <v>220</v>
      </c>
      <c r="D166" s="176" t="s">
        <v>1595</v>
      </c>
      <c r="E166" s="250"/>
      <c r="F166" s="164">
        <v>6</v>
      </c>
      <c r="G166" s="164" t="s">
        <v>991</v>
      </c>
      <c r="H166" s="164">
        <v>2530</v>
      </c>
      <c r="I166" s="164" t="s">
        <v>1599</v>
      </c>
      <c r="J166" s="164"/>
      <c r="K166" s="236"/>
      <c r="L166" s="195" t="str">
        <f ca="1">IF(LEN($A166&amp;$D166)&lt;2,"",IF(ISBLANK($H166),"",$N166&amp;IF(ISBLANK($D166),"","|"&amp;IF(RIGHT($D166)=",",LEFT($D166,LEN($D166)-1),IF(RIGHT($D166,2)=", ",LEFT($D166,LEN($D166)-2),$D166)))&amp;"="&amp;$H166&amp;IF(OR(ISBLANK($J166),$J166="{{*}}"),"",O166)))</f>
        <v>AREA_SHUTTLE_DISTANCE|DISTANCE=2530</v>
      </c>
      <c r="M166" s="209">
        <f ca="1">IF(ISBLANK(L166),"",H166)</f>
        <v>2530</v>
      </c>
      <c r="N166" s="195" t="str">
        <f t="shared" ca="1" si="2"/>
        <v>AREA_SHUTTLE_DISTANCE</v>
      </c>
      <c r="O166" s="209" t="str">
        <f>CONCATENATE("{{",$J166,"}}",IF(ISBLANK(J166),"",CONCATENATE(",",K166)))</f>
        <v>{{}}</v>
      </c>
    </row>
    <row r="167" spans="1:15" ht="16" x14ac:dyDescent="0.2">
      <c r="A167" s="250"/>
      <c r="B167" s="253"/>
      <c r="C167" s="283"/>
      <c r="D167" s="176" t="s">
        <v>1596</v>
      </c>
      <c r="E167" s="250"/>
      <c r="F167" s="164">
        <v>6</v>
      </c>
      <c r="G167" s="164" t="s">
        <v>991</v>
      </c>
      <c r="H167" s="164">
        <v>2531</v>
      </c>
      <c r="I167" s="164" t="s">
        <v>1600</v>
      </c>
      <c r="J167" s="164" t="s">
        <v>1601</v>
      </c>
      <c r="K167" s="236">
        <v>2350</v>
      </c>
      <c r="L167" s="195" t="str">
        <f ca="1">IF(LEN($A167&amp;$D167)&lt;2,"",IF(ISBLANK($H167),"",$N167&amp;IF(ISBLANK($D167),"","|"&amp;IF(RIGHT($D167)=",",LEFT($D167,LEN($D167)-1),IF(RIGHT($D167,2)=", ",LEFT($D167,LEN($D167)-2),$D167)))&amp;"="&amp;$H167&amp;IF(OR(ISBLANK($J167),$J167="{{*}}"),"",O167)))</f>
        <v>AREA_SHUTTLE_DISTANCE|DISTANCE_TYPE_MILES=2531{{km}},2350</v>
      </c>
      <c r="M167" s="209">
        <f ca="1">IF(ISBLANK(L167),"",H167)</f>
        <v>2531</v>
      </c>
      <c r="N167" s="195" t="str">
        <f t="shared" ca="1" si="2"/>
        <v>AREA_SHUTTLE_DISTANCE</v>
      </c>
      <c r="O167" s="209" t="str">
        <f>CONCATENATE("{{",$J167,"}}",IF(ISBLANK(J167),"",CONCATENATE(",",K167)))</f>
        <v>{{km}},2350</v>
      </c>
    </row>
    <row r="168" spans="1:15" ht="16" x14ac:dyDescent="0.2">
      <c r="A168" s="250"/>
      <c r="B168" s="253"/>
      <c r="C168" s="283"/>
      <c r="D168" s="176" t="s">
        <v>1597</v>
      </c>
      <c r="E168" s="250"/>
      <c r="F168" s="164">
        <v>6</v>
      </c>
      <c r="G168" s="164" t="s">
        <v>991</v>
      </c>
      <c r="H168" s="164">
        <v>2531</v>
      </c>
      <c r="I168" s="164" t="s">
        <v>1600</v>
      </c>
      <c r="J168" s="164" t="s">
        <v>1602</v>
      </c>
      <c r="K168" s="236">
        <v>2350</v>
      </c>
      <c r="L168" s="195" t="str">
        <f ca="1">IF(LEN($A168&amp;$D168)&lt;2,"",IF(ISBLANK($H168),"",$N168&amp;IF(ISBLANK($D168),"","|"&amp;IF(RIGHT($D168)=",",LEFT($D168,LEN($D168)-1),IF(RIGHT($D168,2)=", ",LEFT($D168,LEN($D168)-2),$D168)))&amp;"="&amp;$H168&amp;IF(OR(ISBLANK($J168),$J168="{{*}}"),"",O168)))</f>
        <v>AREA_SHUTTLE_DISTANCE|DISTANCE_TYPE_KM=2531{{mi}},2350</v>
      </c>
      <c r="M168" s="209">
        <f ca="1">IF(ISBLANK(L168),"",H168)</f>
        <v>2531</v>
      </c>
      <c r="N168" s="195" t="str">
        <f t="shared" ca="1" si="2"/>
        <v>AREA_SHUTTLE_DISTANCE</v>
      </c>
      <c r="O168" s="209" t="str">
        <f>CONCATENATE("{{",$J168,"}}",IF(ISBLANK(J168),"",CONCATENATE(",",K168)))</f>
        <v>{{mi}},2350</v>
      </c>
    </row>
    <row r="169" spans="1:15" ht="16" x14ac:dyDescent="0.2">
      <c r="A169" s="163"/>
      <c r="B169" s="159"/>
      <c r="C169" s="283"/>
      <c r="D169" s="176" t="s">
        <v>1604</v>
      </c>
      <c r="E169" s="163"/>
      <c r="F169" s="164">
        <v>6</v>
      </c>
      <c r="G169" s="164" t="s">
        <v>991</v>
      </c>
      <c r="H169" s="164">
        <v>2531</v>
      </c>
      <c r="I169" s="164" t="s">
        <v>1600</v>
      </c>
      <c r="J169" s="164" t="s">
        <v>1605</v>
      </c>
      <c r="K169" s="236">
        <v>2350</v>
      </c>
      <c r="L169" s="195" t="str">
        <f ca="1">IF(LEN($A169&amp;$D169)&lt;2,"",IF(ISBLANK($H169),"",$N169&amp;IF(ISBLANK($D169),"","|"&amp;IF(RIGHT($D169)=",",LEFT($D169,LEN($D169)-1),IF(RIGHT($D169,2)=", ",LEFT($D169,LEN($D169)-2),$D169)))&amp;"="&amp;$H169&amp;IF(OR(ISBLANK($J169),$J169="{{*}}"),"",O169)))</f>
        <v>AREA_SHUTTLE_DISTANCE|DISTANCE_TYPE_METERS=2531{{meters}},2350</v>
      </c>
      <c r="M169" s="209">
        <f ca="1">IF(ISBLANK(L169),"",H169)</f>
        <v>2531</v>
      </c>
      <c r="N169" s="195" t="str">
        <f t="shared" ca="1" si="2"/>
        <v>AREA_SHUTTLE_DISTANCE</v>
      </c>
      <c r="O169" s="209" t="str">
        <f>CONCATENATE("{{",$J169,"}}",IF(ISBLANK(J169),"",CONCATENATE(",",K169)))</f>
        <v>{{meters}},2350</v>
      </c>
    </row>
    <row r="170" spans="1:15" ht="16" x14ac:dyDescent="0.2">
      <c r="A170" s="248" t="s">
        <v>104</v>
      </c>
      <c r="B170" s="248" t="s">
        <v>105</v>
      </c>
      <c r="C170" s="279" t="s">
        <v>220</v>
      </c>
      <c r="D170" s="174" t="s">
        <v>639</v>
      </c>
      <c r="E170" s="248" t="s">
        <v>1044</v>
      </c>
      <c r="F170" s="35">
        <v>6</v>
      </c>
      <c r="G170" s="35" t="s">
        <v>991</v>
      </c>
      <c r="H170" s="41">
        <v>3861</v>
      </c>
      <c r="I170" s="41" t="s">
        <v>1039</v>
      </c>
      <c r="J170" s="108"/>
      <c r="K170" s="235"/>
      <c r="L170" s="195" t="str">
        <f ca="1">IF(LEN($A170&amp;$D170)&lt;2,"",IF(ISBLANK($H170),"",$N170&amp;IF(ISBLANK($D170),"","|"&amp;IF(RIGHT($D170)=",",LEFT($D170,LEN($D170)-1),IF(RIGHT($D170,2)=", ",LEFT($D170,LEN($D170)-2),$D170)))&amp;"="&amp;$H170&amp;IF(OR(ISBLANK($J170),$J170="{{*}}"),"",O170)))</f>
        <v>SELF_PARKING|FREE=3861</v>
      </c>
      <c r="M170" s="209">
        <f ca="1">IF(ISBLANK(L170),"",H170)</f>
        <v>3861</v>
      </c>
      <c r="N170" s="195" t="str">
        <f t="shared" ca="1" si="2"/>
        <v>SELF_PARKING</v>
      </c>
      <c r="O170" s="209" t="str">
        <f>CONCATENATE("{{",$J170,"}}",IF(ISBLANK(J170),"",CONCATENATE(",",K170)))</f>
        <v>{{}}</v>
      </c>
    </row>
    <row r="171" spans="1:15" ht="16" x14ac:dyDescent="0.2">
      <c r="A171" s="248"/>
      <c r="B171" s="248"/>
      <c r="C171" s="279"/>
      <c r="D171" s="174" t="s">
        <v>114</v>
      </c>
      <c r="E171" s="248"/>
      <c r="F171" s="35">
        <v>6</v>
      </c>
      <c r="G171" s="35" t="s">
        <v>991</v>
      </c>
      <c r="H171" s="41">
        <v>3862</v>
      </c>
      <c r="I171" s="41" t="s">
        <v>1040</v>
      </c>
      <c r="J171" s="108"/>
      <c r="K171" s="235"/>
      <c r="L171" s="195" t="str">
        <f ca="1">IF(LEN($A171&amp;$D171)&lt;2,"",IF(ISBLANK($H171),"",$N171&amp;IF(ISBLANK($D171),"","|"&amp;IF(RIGHT($D171)=",",LEFT($D171,LEN($D171)-1),IF(RIGHT($D171,2)=", ",LEFT($D171,LEN($D171)-2),$D171)))&amp;"="&amp;$H171&amp;IF(OR(ISBLANK($J171),$J171="{{*}}"),"",O171)))</f>
        <v>SELF_PARKING|SURCHARGE=3862</v>
      </c>
      <c r="M171" s="209">
        <f ca="1">IF(ISBLANK(L171),"",H171)</f>
        <v>3862</v>
      </c>
      <c r="N171" s="195" t="str">
        <f t="shared" ca="1" si="2"/>
        <v>SELF_PARKING</v>
      </c>
      <c r="O171" s="209" t="str">
        <f>CONCATENATE("{{",$J171,"}}",IF(ISBLANK(J171),"",CONCATENATE(",",K171)))</f>
        <v>{{}}</v>
      </c>
    </row>
    <row r="172" spans="1:15" ht="16" x14ac:dyDescent="0.2">
      <c r="A172" s="248"/>
      <c r="B172" s="248"/>
      <c r="C172" s="279"/>
      <c r="D172" s="184" t="s">
        <v>1066</v>
      </c>
      <c r="E172" s="248"/>
      <c r="F172" s="35">
        <v>38</v>
      </c>
      <c r="G172" s="35" t="s">
        <v>1078</v>
      </c>
      <c r="H172" s="35">
        <v>2632</v>
      </c>
      <c r="I172" s="35" t="s">
        <v>1076</v>
      </c>
      <c r="J172" s="113"/>
      <c r="K172" s="234"/>
      <c r="L172" s="195" t="str">
        <f ca="1">IF(LEN($A172&amp;$D172)&lt;2,"",IF(ISBLANK($H172),"",$N172&amp;IF(ISBLANK($D172),"","|"&amp;IF(RIGHT($D172)=",",LEFT($D172,LEN($D172)-1),IF(RIGHT($D172,2)=", ",LEFT($D172,LEN($D172)-2),$D172)))&amp;"="&amp;$H172&amp;IF(OR(ISBLANK($J172),$J172="{{*}}"),"",O172)))</f>
        <v>SELF_PARKING|SURCHARGE_AMT=2632</v>
      </c>
      <c r="M172" s="209">
        <f ca="1">IF(ISBLANK(L172),"",H172)</f>
        <v>2632</v>
      </c>
      <c r="N172" s="195" t="str">
        <f t="shared" ca="1" si="2"/>
        <v>SELF_PARKING</v>
      </c>
      <c r="O172" s="209" t="str">
        <f>CONCATENATE("{{",$J172,"}}",IF(ISBLANK(J172),"",CONCATENATE(",",K172)))</f>
        <v>{{}}</v>
      </c>
    </row>
    <row r="173" spans="1:15" ht="16" x14ac:dyDescent="0.2">
      <c r="A173" s="248"/>
      <c r="B173" s="248"/>
      <c r="C173" s="279"/>
      <c r="D173" s="180" t="s">
        <v>1041</v>
      </c>
      <c r="E173" s="248"/>
      <c r="F173" s="35">
        <v>38</v>
      </c>
      <c r="G173" s="35" t="s">
        <v>1078</v>
      </c>
      <c r="H173" s="35">
        <v>2634</v>
      </c>
      <c r="I173" s="35" t="s">
        <v>1077</v>
      </c>
      <c r="J173" s="113" t="s">
        <v>1258</v>
      </c>
      <c r="K173" s="234" t="s">
        <v>2515</v>
      </c>
      <c r="L173" s="195" t="str">
        <f ca="1">IF(LEN($A173&amp;$D173)&lt;2,"",IF(ISBLANK($H173),"",$N173&amp;IF(ISBLANK($D173),"","|"&amp;IF(RIGHT($D173)=",",LEFT($D173,LEN($D173)-1),IF(RIGHT($D173,2)=", ",LEFT($D173,LEN($D173)-2),$D173)))&amp;"="&amp;$H173&amp;IF(OR(ISBLANK($J173),$J173="{{*}}"),"",O173)))</f>
        <v>SELF_PARKING|SURCHARGE_PER_DAY=2634{{per day}},2632,3862</v>
      </c>
      <c r="M173" s="209">
        <f ca="1">IF(ISBLANK(L173),"",H173)</f>
        <v>2634</v>
      </c>
      <c r="N173" s="195" t="str">
        <f t="shared" ca="1" si="2"/>
        <v>SELF_PARKING</v>
      </c>
      <c r="O173" s="209" t="str">
        <f>CONCATENATE("{{",$J173,"}}",IF(ISBLANK(J173),"",CONCATENATE(",",K173)))</f>
        <v>{{per day}},2632,3862</v>
      </c>
    </row>
    <row r="174" spans="1:15" ht="16" x14ac:dyDescent="0.2">
      <c r="A174" s="248"/>
      <c r="B174" s="248"/>
      <c r="C174" s="279"/>
      <c r="D174" s="180" t="s">
        <v>1042</v>
      </c>
      <c r="E174" s="248"/>
      <c r="F174" s="35">
        <v>38</v>
      </c>
      <c r="G174" s="35" t="s">
        <v>1078</v>
      </c>
      <c r="H174" s="35">
        <v>2634</v>
      </c>
      <c r="I174" s="35" t="s">
        <v>1077</v>
      </c>
      <c r="J174" s="113" t="s">
        <v>1257</v>
      </c>
      <c r="K174" s="234" t="s">
        <v>2515</v>
      </c>
      <c r="L174" s="195" t="str">
        <f ca="1">IF(LEN($A174&amp;$D174)&lt;2,"",IF(ISBLANK($H174),"",$N174&amp;IF(ISBLANK($D174),"","|"&amp;IF(RIGHT($D174)=",",LEFT($D174,LEN($D174)-1),IF(RIGHT($D174,2)=", ",LEFT($D174,LEN($D174)-2),$D174)))&amp;"="&amp;$H174&amp;IF(OR(ISBLANK($J174),$J174="{{*}}"),"",O174)))</f>
        <v>SELF_PARKING|SURCHARGE_PER_NIGHT=2634{{per night}},2632,3862</v>
      </c>
      <c r="M174" s="209">
        <f ca="1">IF(ISBLANK(L174),"",H174)</f>
        <v>2634</v>
      </c>
      <c r="N174" s="195" t="str">
        <f t="shared" ca="1" si="2"/>
        <v>SELF_PARKING</v>
      </c>
      <c r="O174" s="209" t="str">
        <f>CONCATENATE("{{",$J174,"}}",IF(ISBLANK(J174),"",CONCATENATE(",",K174)))</f>
        <v>{{per night}},2632,3862</v>
      </c>
    </row>
    <row r="175" spans="1:15" ht="16" x14ac:dyDescent="0.2">
      <c r="A175" s="248"/>
      <c r="B175" s="248"/>
      <c r="C175" s="279"/>
      <c r="D175" s="180" t="s">
        <v>1043</v>
      </c>
      <c r="E175" s="248"/>
      <c r="F175" s="35">
        <v>38</v>
      </c>
      <c r="G175" s="35" t="s">
        <v>1078</v>
      </c>
      <c r="H175" s="35">
        <v>2634</v>
      </c>
      <c r="I175" s="35" t="s">
        <v>1077</v>
      </c>
      <c r="J175" s="113" t="s">
        <v>1256</v>
      </c>
      <c r="K175" s="234" t="s">
        <v>2515</v>
      </c>
      <c r="L175" s="195" t="str">
        <f ca="1">IF(LEN($A175&amp;$D175)&lt;2,"",IF(ISBLANK($H175),"",$N175&amp;IF(ISBLANK($D175),"","|"&amp;IF(RIGHT($D175)=",",LEFT($D175,LEN($D175)-1),IF(RIGHT($D175,2)=", ",LEFT($D175,LEN($D175)-2),$D175)))&amp;"="&amp;$H175&amp;IF(OR(ISBLANK($J175),$J175="{{*}}"),"",O175)))</f>
        <v>SELF_PARKING|SURCHARGE_PER_STAY=2634{{per stay}},2632,3862</v>
      </c>
      <c r="M175" s="209">
        <f ca="1">IF(ISBLANK(L175),"",H175)</f>
        <v>2634</v>
      </c>
      <c r="N175" s="195" t="str">
        <f t="shared" ca="1" si="2"/>
        <v>SELF_PARKING</v>
      </c>
      <c r="O175" s="209" t="str">
        <f>CONCATENATE("{{",$J175,"}}",IF(ISBLANK(J175),"",CONCATENATE(",",K175)))</f>
        <v>{{per stay}},2632,3862</v>
      </c>
    </row>
    <row r="176" spans="1:15" ht="16" x14ac:dyDescent="0.2">
      <c r="A176" s="248"/>
      <c r="B176" s="248"/>
      <c r="C176" s="279"/>
      <c r="D176" s="180" t="s">
        <v>106</v>
      </c>
      <c r="E176" s="248"/>
      <c r="F176" s="35">
        <v>38</v>
      </c>
      <c r="G176" s="35" t="s">
        <v>1078</v>
      </c>
      <c r="H176" s="35">
        <v>2634</v>
      </c>
      <c r="I176" s="35" t="s">
        <v>1077</v>
      </c>
      <c r="J176" s="113" t="s">
        <v>1259</v>
      </c>
      <c r="K176" s="234" t="s">
        <v>2515</v>
      </c>
      <c r="L176" s="195" t="str">
        <f ca="1">IF(LEN($A176&amp;$D176)&lt;2,"",IF(ISBLANK($H176),"",$N176&amp;IF(ISBLANK($D176),"","|"&amp;IF(RIGHT($D176)=",",LEFT($D176,LEN($D176)-1),IF(RIGHT($D176,2)=", ",LEFT($D176,LEN($D176)-2),$D176)))&amp;"="&amp;$H176&amp;IF(OR(ISBLANK($J176),$J176="{{*}}"),"",O176)))</f>
        <v>SELF_PARKING|SURCHARGE_PER_WEEK =2634{{per week}},2632,3862</v>
      </c>
      <c r="M176" s="209">
        <f ca="1">IF(ISBLANK(L176),"",H176)</f>
        <v>2634</v>
      </c>
      <c r="N176" s="195" t="str">
        <f t="shared" ca="1" si="2"/>
        <v>SELF_PARKING</v>
      </c>
      <c r="O176" s="209" t="str">
        <f>CONCATENATE("{{",$J176,"}}",IF(ISBLANK(J176),"",CONCATENATE(",",K176)))</f>
        <v>{{per week}},2632,3862</v>
      </c>
    </row>
    <row r="177" spans="1:15" ht="16" x14ac:dyDescent="0.2">
      <c r="A177" s="249" t="s">
        <v>107</v>
      </c>
      <c r="B177" s="249" t="s">
        <v>108</v>
      </c>
      <c r="C177" s="277" t="s">
        <v>220</v>
      </c>
      <c r="D177" s="52" t="s">
        <v>639</v>
      </c>
      <c r="E177" s="249" t="s">
        <v>1045</v>
      </c>
      <c r="F177" s="36">
        <v>6</v>
      </c>
      <c r="G177" s="36" t="s">
        <v>991</v>
      </c>
      <c r="H177" s="36">
        <v>3863</v>
      </c>
      <c r="I177" s="36" t="s">
        <v>1046</v>
      </c>
      <c r="J177" s="52"/>
      <c r="K177" s="238"/>
      <c r="L177" s="195" t="str">
        <f ca="1">IF(LEN($A177&amp;$D177)&lt;2,"",IF(ISBLANK($H177),"",$N177&amp;IF(ISBLANK($D177),"","|"&amp;IF(RIGHT($D177)=",",LEFT($D177,LEN($D177)-1),IF(RIGHT($D177,2)=", ",LEFT($D177,LEN($D177)-2),$D177)))&amp;"="&amp;$H177&amp;IF(OR(ISBLANK($J177),$J177="{{*}}"),"",O177)))</f>
        <v>VALET_PARKING|FREE=3863</v>
      </c>
      <c r="M177" s="209">
        <f ca="1">IF(ISBLANK(L177),"",H177)</f>
        <v>3863</v>
      </c>
      <c r="N177" s="195" t="str">
        <f t="shared" ca="1" si="2"/>
        <v>VALET_PARKING</v>
      </c>
      <c r="O177" s="209" t="str">
        <f>CONCATENATE("{{",$J177,"}}",IF(ISBLANK(J177),"",CONCATENATE(",",K177)))</f>
        <v>{{}}</v>
      </c>
    </row>
    <row r="178" spans="1:15" ht="16" x14ac:dyDescent="0.2">
      <c r="A178" s="249"/>
      <c r="B178" s="249"/>
      <c r="C178" s="277"/>
      <c r="D178" s="52" t="s">
        <v>114</v>
      </c>
      <c r="E178" s="249"/>
      <c r="F178" s="36">
        <v>6</v>
      </c>
      <c r="G178" s="36" t="s">
        <v>991</v>
      </c>
      <c r="H178" s="36">
        <v>3864</v>
      </c>
      <c r="I178" s="36" t="s">
        <v>1047</v>
      </c>
      <c r="J178" s="52"/>
      <c r="K178" s="238"/>
      <c r="L178" s="195" t="str">
        <f ca="1">IF(LEN($A178&amp;$D178)&lt;2,"",IF(ISBLANK($H178),"",$N178&amp;IF(ISBLANK($D178),"","|"&amp;IF(RIGHT($D178)=",",LEFT($D178,LEN($D178)-1),IF(RIGHT($D178,2)=", ",LEFT($D178,LEN($D178)-2),$D178)))&amp;"="&amp;$H178&amp;IF(OR(ISBLANK($J178),$J178="{{*}}"),"",O178)))</f>
        <v>VALET_PARKING|SURCHARGE=3864</v>
      </c>
      <c r="M178" s="209">
        <f ca="1">IF(ISBLANK(L178),"",H178)</f>
        <v>3864</v>
      </c>
      <c r="N178" s="195" t="str">
        <f t="shared" ca="1" si="2"/>
        <v>VALET_PARKING</v>
      </c>
      <c r="O178" s="209" t="str">
        <f>CONCATENATE("{{",$J178,"}}",IF(ISBLANK(J178),"",CONCATENATE(",",K178)))</f>
        <v>{{}}</v>
      </c>
    </row>
    <row r="179" spans="1:15" ht="16" x14ac:dyDescent="0.2">
      <c r="A179" s="249"/>
      <c r="B179" s="249"/>
      <c r="C179" s="277"/>
      <c r="D179" s="52" t="s">
        <v>1066</v>
      </c>
      <c r="E179" s="249"/>
      <c r="F179" s="49">
        <v>38</v>
      </c>
      <c r="G179" s="49" t="s">
        <v>1078</v>
      </c>
      <c r="H179" s="45">
        <v>2636</v>
      </c>
      <c r="I179" s="45" t="s">
        <v>1079</v>
      </c>
      <c r="J179" s="52"/>
      <c r="K179" s="238"/>
      <c r="L179" s="195" t="str">
        <f ca="1">IF(LEN($A179&amp;$D179)&lt;2,"",IF(ISBLANK($H179),"",$N179&amp;IF(ISBLANK($D179),"","|"&amp;IF(RIGHT($D179)=",",LEFT($D179,LEN($D179)-1),IF(RIGHT($D179,2)=", ",LEFT($D179,LEN($D179)-2),$D179)))&amp;"="&amp;$H179&amp;IF(OR(ISBLANK($J179),$J179="{{*}}"),"",O179)))</f>
        <v>VALET_PARKING|SURCHARGE_AMT=2636</v>
      </c>
      <c r="M179" s="209">
        <f ca="1">IF(ISBLANK(L179),"",H179)</f>
        <v>2636</v>
      </c>
      <c r="N179" s="195" t="str">
        <f t="shared" ca="1" si="2"/>
        <v>VALET_PARKING</v>
      </c>
      <c r="O179" s="209" t="str">
        <f>CONCATENATE("{{",$J179,"}}",IF(ISBLANK(J179),"",CONCATENATE(",",K179)))</f>
        <v>{{}}</v>
      </c>
    </row>
    <row r="180" spans="1:15" ht="16" x14ac:dyDescent="0.2">
      <c r="A180" s="249"/>
      <c r="B180" s="249"/>
      <c r="C180" s="277"/>
      <c r="D180" s="52" t="s">
        <v>1041</v>
      </c>
      <c r="E180" s="249"/>
      <c r="F180" s="49">
        <v>38</v>
      </c>
      <c r="G180" s="49" t="s">
        <v>1078</v>
      </c>
      <c r="H180" s="31">
        <v>2638</v>
      </c>
      <c r="I180" s="31" t="s">
        <v>1080</v>
      </c>
      <c r="J180" s="120" t="s">
        <v>1258</v>
      </c>
      <c r="K180" s="244" t="s">
        <v>2516</v>
      </c>
      <c r="L180" s="195" t="str">
        <f ca="1">IF(LEN($A180&amp;$D180)&lt;2,"",IF(ISBLANK($H180),"",$N180&amp;IF(ISBLANK($D180),"","|"&amp;IF(RIGHT($D180)=",",LEFT($D180,LEN($D180)-1),IF(RIGHT($D180,2)=", ",LEFT($D180,LEN($D180)-2),$D180)))&amp;"="&amp;$H180&amp;IF(OR(ISBLANK($J180),$J180="{{*}}"),"",O180)))</f>
        <v>VALET_PARKING|SURCHARGE_PER_DAY=2638{{per day}},2636,3864</v>
      </c>
      <c r="M180" s="209">
        <f ca="1">IF(ISBLANK(L180),"",H180)</f>
        <v>2638</v>
      </c>
      <c r="N180" s="195" t="str">
        <f t="shared" ca="1" si="2"/>
        <v>VALET_PARKING</v>
      </c>
      <c r="O180" s="209" t="str">
        <f>CONCATENATE("{{",$J180,"}}",IF(ISBLANK(J180),"",CONCATENATE(",",K180)))</f>
        <v>{{per day}},2636,3864</v>
      </c>
    </row>
    <row r="181" spans="1:15" ht="16" x14ac:dyDescent="0.2">
      <c r="A181" s="249"/>
      <c r="B181" s="249"/>
      <c r="C181" s="277"/>
      <c r="D181" s="52" t="s">
        <v>1042</v>
      </c>
      <c r="E181" s="249"/>
      <c r="F181" s="49">
        <v>38</v>
      </c>
      <c r="G181" s="49" t="s">
        <v>1078</v>
      </c>
      <c r="H181" s="31">
        <v>2638</v>
      </c>
      <c r="I181" s="31" t="s">
        <v>1080</v>
      </c>
      <c r="J181" s="120" t="s">
        <v>1257</v>
      </c>
      <c r="K181" s="244" t="s">
        <v>2516</v>
      </c>
      <c r="L181" s="195" t="str">
        <f ca="1">IF(LEN($A181&amp;$D181)&lt;2,"",IF(ISBLANK($H181),"",$N181&amp;IF(ISBLANK($D181),"","|"&amp;IF(RIGHT($D181)=",",LEFT($D181,LEN($D181)-1),IF(RIGHT($D181,2)=", ",LEFT($D181,LEN($D181)-2),$D181)))&amp;"="&amp;$H181&amp;IF(OR(ISBLANK($J181),$J181="{{*}}"),"",O181)))</f>
        <v>VALET_PARKING|SURCHARGE_PER_NIGHT=2638{{per night}},2636,3864</v>
      </c>
      <c r="M181" s="209">
        <f ca="1">IF(ISBLANK(L181),"",H181)</f>
        <v>2638</v>
      </c>
      <c r="N181" s="195" t="str">
        <f t="shared" ca="1" si="2"/>
        <v>VALET_PARKING</v>
      </c>
      <c r="O181" s="209" t="str">
        <f>CONCATENATE("{{",$J181,"}}",IF(ISBLANK(J181),"",CONCATENATE(",",K181)))</f>
        <v>{{per night}},2636,3864</v>
      </c>
    </row>
    <row r="182" spans="1:15" ht="16" x14ac:dyDescent="0.2">
      <c r="A182" s="249"/>
      <c r="B182" s="249"/>
      <c r="C182" s="277"/>
      <c r="D182" s="52" t="s">
        <v>1043</v>
      </c>
      <c r="E182" s="249"/>
      <c r="F182" s="49">
        <v>38</v>
      </c>
      <c r="G182" s="49" t="s">
        <v>1078</v>
      </c>
      <c r="H182" s="31">
        <v>2638</v>
      </c>
      <c r="I182" s="31" t="s">
        <v>1080</v>
      </c>
      <c r="J182" s="120" t="s">
        <v>1256</v>
      </c>
      <c r="K182" s="244" t="s">
        <v>2516</v>
      </c>
      <c r="L182" s="195" t="str">
        <f ca="1">IF(LEN($A182&amp;$D182)&lt;2,"",IF(ISBLANK($H182),"",$N182&amp;IF(ISBLANK($D182),"","|"&amp;IF(RIGHT($D182)=",",LEFT($D182,LEN($D182)-1),IF(RIGHT($D182,2)=", ",LEFT($D182,LEN($D182)-2),$D182)))&amp;"="&amp;$H182&amp;IF(OR(ISBLANK($J182),$J182="{{*}}"),"",O182)))</f>
        <v>VALET_PARKING|SURCHARGE_PER_STAY=2638{{per stay}},2636,3864</v>
      </c>
      <c r="M182" s="209">
        <f ca="1">IF(ISBLANK(L182),"",H182)</f>
        <v>2638</v>
      </c>
      <c r="N182" s="195" t="str">
        <f t="shared" ca="1" si="2"/>
        <v>VALET_PARKING</v>
      </c>
      <c r="O182" s="209" t="str">
        <f>CONCATENATE("{{",$J182,"}}",IF(ISBLANK(J182),"",CONCATENATE(",",K182)))</f>
        <v>{{per stay}},2636,3864</v>
      </c>
    </row>
    <row r="183" spans="1:15" ht="16" x14ac:dyDescent="0.2">
      <c r="A183" s="249"/>
      <c r="B183" s="249"/>
      <c r="C183" s="277"/>
      <c r="D183" s="52" t="s">
        <v>1603</v>
      </c>
      <c r="E183" s="249"/>
      <c r="F183" s="49">
        <v>38</v>
      </c>
      <c r="G183" s="49" t="s">
        <v>1078</v>
      </c>
      <c r="H183" s="31">
        <v>2638</v>
      </c>
      <c r="I183" s="31" t="s">
        <v>1080</v>
      </c>
      <c r="J183" s="120" t="s">
        <v>1259</v>
      </c>
      <c r="K183" s="244" t="s">
        <v>2516</v>
      </c>
      <c r="L183" s="195" t="str">
        <f ca="1">IF(LEN($A183&amp;$D183)&lt;2,"",IF(ISBLANK($H183),"",$N183&amp;IF(ISBLANK($D183),"","|"&amp;IF(RIGHT($D183)=",",LEFT($D183,LEN($D183)-1),IF(RIGHT($D183,2)=", ",LEFT($D183,LEN($D183)-2),$D183)))&amp;"="&amp;$H183&amp;IF(OR(ISBLANK($J183),$J183="{{*}}"),"",O183)))</f>
        <v>VALET_PARKING|SURCHARGE_PER_WEEK=2638{{per week}},2636,3864</v>
      </c>
      <c r="M183" s="209">
        <f ca="1">IF(ISBLANK(L183),"",H183)</f>
        <v>2638</v>
      </c>
      <c r="N183" s="195" t="str">
        <f t="shared" ca="1" si="2"/>
        <v>VALET_PARKING</v>
      </c>
      <c r="O183" s="209" t="str">
        <f>CONCATENATE("{{",$J183,"}}",IF(ISBLANK(J183),"",CONCATENATE(",",K183)))</f>
        <v>{{per week}},2636,3864</v>
      </c>
    </row>
    <row r="184" spans="1:15" ht="16" x14ac:dyDescent="0.2">
      <c r="A184" s="248" t="s">
        <v>195</v>
      </c>
      <c r="B184" s="248" t="s">
        <v>109</v>
      </c>
      <c r="C184" s="280" t="s">
        <v>220</v>
      </c>
      <c r="D184" s="180" t="s">
        <v>639</v>
      </c>
      <c r="E184" s="248"/>
      <c r="F184" s="35">
        <v>6</v>
      </c>
      <c r="G184" s="35" t="s">
        <v>991</v>
      </c>
      <c r="H184" s="35">
        <v>4421</v>
      </c>
      <c r="I184" s="35" t="s">
        <v>1526</v>
      </c>
      <c r="J184" s="113"/>
      <c r="K184" s="234"/>
      <c r="L184" s="195" t="str">
        <f ca="1">IF(LEN($A184&amp;$D184)&lt;2,"",IF(ISBLANK($H184),"",$N184&amp;IF(ISBLANK($D184),"","|"&amp;IF(RIGHT($D184)=",",LEFT($D184,LEN($D184)-1),IF(RIGHT($D184,2)=", ",LEFT($D184,LEN($D184)-2),$D184)))&amp;"="&amp;$H184&amp;IF(OR(ISBLANK($J184),$J184="{{*}}"),"",O184)))</f>
        <v>SKI_SHUTTLE|FREE=4421</v>
      </c>
      <c r="M184" s="209">
        <f ca="1">IF(ISBLANK(L184),"",H184)</f>
        <v>4421</v>
      </c>
      <c r="N184" s="195" t="str">
        <f t="shared" ca="1" si="2"/>
        <v>SKI_SHUTTLE</v>
      </c>
      <c r="O184" s="209" t="str">
        <f>CONCATENATE("{{",$J184,"}}",IF(ISBLANK(J184),"",CONCATENATE(",",K184)))</f>
        <v>{{}}</v>
      </c>
    </row>
    <row r="185" spans="1:15" ht="16" x14ac:dyDescent="0.2">
      <c r="A185" s="248"/>
      <c r="B185" s="248"/>
      <c r="C185" s="280"/>
      <c r="D185" s="180" t="s">
        <v>110</v>
      </c>
      <c r="E185" s="248"/>
      <c r="F185" s="35">
        <v>6</v>
      </c>
      <c r="G185" s="35" t="s">
        <v>991</v>
      </c>
      <c r="H185" s="35">
        <v>4422</v>
      </c>
      <c r="I185" s="35" t="s">
        <v>1527</v>
      </c>
      <c r="J185" s="113"/>
      <c r="K185" s="234"/>
      <c r="L185" s="195" t="str">
        <f ca="1">IF(LEN($A185&amp;$D185)&lt;2,"",IF(ISBLANK($H185),"",$N185&amp;IF(ISBLANK($D185),"","|"&amp;IF(RIGHT($D185)=",",LEFT($D185,LEN($D185)-1),IF(RIGHT($D185,2)=", ",LEFT($D185,LEN($D185)-2),$D185)))&amp;"="&amp;$H185&amp;IF(OR(ISBLANK($J185),$J185="{{*}}"),"",O185)))</f>
        <v>SKI_SHUTTLE|SURCHARGE =4422</v>
      </c>
      <c r="M185" s="209">
        <f ca="1">IF(ISBLANK(L185),"",H185)</f>
        <v>4422</v>
      </c>
      <c r="N185" s="195" t="str">
        <f t="shared" ca="1" si="2"/>
        <v>SKI_SHUTTLE</v>
      </c>
      <c r="O185" s="209" t="str">
        <f>CONCATENATE("{{",$J185,"}}",IF(ISBLANK(J185),"",CONCATENATE(",",K185)))</f>
        <v>{{}}</v>
      </c>
    </row>
    <row r="186" spans="1:15" ht="16" x14ac:dyDescent="0.2">
      <c r="A186" s="249" t="s">
        <v>196</v>
      </c>
      <c r="B186" s="249" t="s">
        <v>111</v>
      </c>
      <c r="C186" s="278" t="s">
        <v>220</v>
      </c>
      <c r="D186" s="52" t="s">
        <v>639</v>
      </c>
      <c r="E186" s="249"/>
      <c r="F186" s="52">
        <v>6</v>
      </c>
      <c r="G186" s="52" t="s">
        <v>991</v>
      </c>
      <c r="H186" s="36">
        <v>4450</v>
      </c>
      <c r="I186" s="36" t="s">
        <v>1528</v>
      </c>
      <c r="J186" s="52"/>
      <c r="K186" s="238"/>
      <c r="L186" s="195" t="str">
        <f ca="1">IF(LEN($A186&amp;$D186)&lt;2,"",IF(ISBLANK($H186),"",$N186&amp;IF(ISBLANK($D186),"","|"&amp;IF(RIGHT($D186)=",",LEFT($D186,LEN($D186)-1),IF(RIGHT($D186,2)=", ",LEFT($D186,LEN($D186)-2),$D186)))&amp;"="&amp;$H186&amp;IF(OR(ISBLANK($J186),$J186="{{*}}"),"",O186)))</f>
        <v>EXTENDED_PARKING|FREE=4450</v>
      </c>
      <c r="M186" s="209">
        <f ca="1">IF(ISBLANK(L186),"",H186)</f>
        <v>4450</v>
      </c>
      <c r="N186" s="195" t="str">
        <f t="shared" ca="1" si="2"/>
        <v>EXTENDED_PARKING</v>
      </c>
      <c r="O186" s="209" t="str">
        <f>CONCATENATE("{{",$J186,"}}",IF(ISBLANK(J186),"",CONCATENATE(",",K186)))</f>
        <v>{{}}</v>
      </c>
    </row>
    <row r="187" spans="1:15" ht="16" x14ac:dyDescent="0.2">
      <c r="A187" s="249"/>
      <c r="B187" s="249"/>
      <c r="C187" s="278"/>
      <c r="D187" s="52" t="s">
        <v>110</v>
      </c>
      <c r="E187" s="249"/>
      <c r="F187" s="52">
        <v>6</v>
      </c>
      <c r="G187" s="52" t="s">
        <v>991</v>
      </c>
      <c r="H187" s="36">
        <v>4451</v>
      </c>
      <c r="I187" s="36" t="s">
        <v>1529</v>
      </c>
      <c r="J187" s="52"/>
      <c r="K187" s="238"/>
      <c r="L187" s="195" t="str">
        <f ca="1">IF(LEN($A187&amp;$D187)&lt;2,"",IF(ISBLANK($H187),"",$N187&amp;IF(ISBLANK($D187),"","|"&amp;IF(RIGHT($D187)=",",LEFT($D187,LEN($D187)-1),IF(RIGHT($D187,2)=", ",LEFT($D187,LEN($D187)-2),$D187)))&amp;"="&amp;$H187&amp;IF(OR(ISBLANK($J187),$J187="{{*}}"),"",O187)))</f>
        <v>EXTENDED_PARKING|SURCHARGE =4451</v>
      </c>
      <c r="M187" s="209">
        <f ca="1">IF(ISBLANK(L187),"",H187)</f>
        <v>4451</v>
      </c>
      <c r="N187" s="195" t="str">
        <f t="shared" ca="1" si="2"/>
        <v>EXTENDED_PARKING</v>
      </c>
      <c r="O187" s="209" t="str">
        <f>CONCATENATE("{{",$J187,"}}",IF(ISBLANK(J187),"",CONCATENATE(",",K187)))</f>
        <v>{{}}</v>
      </c>
    </row>
    <row r="188" spans="1:15" ht="16" x14ac:dyDescent="0.2">
      <c r="A188" s="248" t="s">
        <v>198</v>
      </c>
      <c r="B188" s="248" t="s">
        <v>112</v>
      </c>
      <c r="C188" s="280" t="s">
        <v>221</v>
      </c>
      <c r="D188" s="180" t="s">
        <v>1694</v>
      </c>
      <c r="E188" s="248"/>
      <c r="F188" s="168">
        <v>6</v>
      </c>
      <c r="G188" s="168" t="s">
        <v>991</v>
      </c>
      <c r="H188" s="35">
        <v>4455</v>
      </c>
      <c r="I188" s="35" t="s">
        <v>1530</v>
      </c>
      <c r="J188" s="113"/>
      <c r="K188" s="234"/>
      <c r="L188" s="195" t="str">
        <f ca="1">IF(LEN($A188&amp;$D188)&lt;2,"",IF(ISBLANK($H188),"",$N188&amp;IF(ISBLANK($D188),"","|"&amp;IF(RIGHT($D188)=",",LEFT($D188,LEN($D188)-1),IF(RIGHT($D188,2)=", ",LEFT($D188,LEN($D188)-2),$D188)))&amp;"="&amp;$H188&amp;IF(OR(ISBLANK($J188),$J188="{{*}}"),"",O188)))</f>
        <v>OFFSITE_PARKING|DISCOUNT_RATES_AVAILABLE=4455</v>
      </c>
      <c r="M188" s="209">
        <f ca="1">IF(ISBLANK(L188),"",H188)</f>
        <v>4455</v>
      </c>
      <c r="N188" s="195" t="str">
        <f t="shared" ca="1" si="2"/>
        <v>OFFSITE_PARKING</v>
      </c>
      <c r="O188" s="209" t="str">
        <f>CONCATENATE("{{",$J188,"}}",IF(ISBLANK(J188),"",CONCATENATE(",",K188)))</f>
        <v>{{}}</v>
      </c>
    </row>
    <row r="189" spans="1:15" ht="16" x14ac:dyDescent="0.2">
      <c r="A189" s="248"/>
      <c r="B189" s="248"/>
      <c r="C189" s="280"/>
      <c r="D189" s="180" t="s">
        <v>197</v>
      </c>
      <c r="E189" s="248"/>
      <c r="F189" s="168">
        <v>6</v>
      </c>
      <c r="G189" s="168" t="s">
        <v>991</v>
      </c>
      <c r="H189" s="35">
        <v>4456</v>
      </c>
      <c r="I189" s="35" t="s">
        <v>1531</v>
      </c>
      <c r="J189" s="113"/>
      <c r="K189" s="234"/>
      <c r="L189" s="195" t="str">
        <f ca="1">IF(LEN($A189&amp;$D189)&lt;2,"",IF(ISBLANK($H189),"",$N189&amp;IF(ISBLANK($D189),"","|"&amp;IF(RIGHT($D189)=",",LEFT($D189,LEN($D189)-1),IF(RIGHT($D189,2)=", ",LEFT($D189,LEN($D189)-2),$D189)))&amp;"="&amp;$H189&amp;IF(OR(ISBLANK($J189),$J189="{{*}}"),"",O189)))</f>
        <v>OFFSITE_PARKING|RESERVATIONS_REQUIRED=4456</v>
      </c>
      <c r="M189" s="209">
        <f ca="1">IF(ISBLANK(L189),"",H189)</f>
        <v>4456</v>
      </c>
      <c r="N189" s="195" t="str">
        <f t="shared" ca="1" si="2"/>
        <v>OFFSITE_PARKING</v>
      </c>
      <c r="O189" s="209" t="str">
        <f>CONCATENATE("{{",$J189,"}}",IF(ISBLANK(J189),"",CONCATENATE(",",K189)))</f>
        <v>{{}}</v>
      </c>
    </row>
    <row r="190" spans="1:15" s="47" customFormat="1" ht="16" x14ac:dyDescent="0.2">
      <c r="A190" s="254" t="s">
        <v>199</v>
      </c>
      <c r="B190" s="254" t="s">
        <v>113</v>
      </c>
      <c r="C190" s="278" t="s">
        <v>220</v>
      </c>
      <c r="D190" s="171" t="s">
        <v>639</v>
      </c>
      <c r="E190" s="254"/>
      <c r="F190" s="52">
        <v>6</v>
      </c>
      <c r="G190" s="52" t="s">
        <v>991</v>
      </c>
      <c r="H190" s="161">
        <v>4452</v>
      </c>
      <c r="I190" s="37" t="s">
        <v>1532</v>
      </c>
      <c r="J190" s="105"/>
      <c r="K190" s="240"/>
      <c r="L190" s="195" t="str">
        <f ca="1">IF(LEN($A190&amp;$D190)&lt;2,"",IF(ISBLANK($H190),"",$N190&amp;IF(ISBLANK($D190),"","|"&amp;IF(RIGHT($D190)=",",LEFT($D190,LEN($D190)-1),IF(RIGHT($D190,2)=", ",LEFT($D190,LEN($D190)-2),$D190)))&amp;"="&amp;$H190&amp;IF(OR(ISBLANK($J190),$J190="{{*}}"),"",O190)))</f>
        <v>RV_PARKING|FREE=4452</v>
      </c>
      <c r="M190" s="209">
        <f ca="1">IF(ISBLANK(L190),"",H190)</f>
        <v>4452</v>
      </c>
      <c r="N190" s="195" t="str">
        <f t="shared" ca="1" si="2"/>
        <v>RV_PARKING</v>
      </c>
      <c r="O190" s="209" t="str">
        <f>CONCATENATE("{{",$J190,"}}",IF(ISBLANK(J190),"",CONCATENATE(",",K190)))</f>
        <v>{{}}</v>
      </c>
    </row>
    <row r="191" spans="1:15" s="47" customFormat="1" ht="16" x14ac:dyDescent="0.2">
      <c r="A191" s="254"/>
      <c r="B191" s="254"/>
      <c r="C191" s="278"/>
      <c r="D191" s="48" t="s">
        <v>114</v>
      </c>
      <c r="E191" s="254"/>
      <c r="F191" s="52">
        <v>6</v>
      </c>
      <c r="G191" s="52" t="s">
        <v>991</v>
      </c>
      <c r="H191" s="52">
        <v>4453</v>
      </c>
      <c r="I191" s="48" t="s">
        <v>1533</v>
      </c>
      <c r="J191" s="48"/>
      <c r="K191" s="241"/>
      <c r="L191" s="195" t="str">
        <f ca="1">IF(LEN($A191&amp;$D191)&lt;2,"",IF(ISBLANK($H191),"",$N191&amp;IF(ISBLANK($D191),"","|"&amp;IF(RIGHT($D191)=",",LEFT($D191,LEN($D191)-1),IF(RIGHT($D191,2)=", ",LEFT($D191,LEN($D191)-2),$D191)))&amp;"="&amp;$H191&amp;IF(OR(ISBLANK($J191),$J191="{{*}}"),"",O191)))</f>
        <v>RV_PARKING|SURCHARGE=4453</v>
      </c>
      <c r="M191" s="209">
        <f ca="1">IF(ISBLANK(L191),"",H191)</f>
        <v>4453</v>
      </c>
      <c r="N191" s="195" t="str">
        <f t="shared" ca="1" si="2"/>
        <v>RV_PARKING</v>
      </c>
      <c r="O191" s="209" t="str">
        <f>CONCATENATE("{{",$J191,"}}",IF(ISBLANK(J191),"",CONCATENATE(",",K191)))</f>
        <v>{{}}</v>
      </c>
    </row>
    <row r="192" spans="1:15" ht="16" x14ac:dyDescent="0.2">
      <c r="A192" s="39" t="s">
        <v>200</v>
      </c>
      <c r="B192" s="39" t="s">
        <v>115</v>
      </c>
      <c r="C192" s="279" t="s">
        <v>221</v>
      </c>
      <c r="D192" s="180"/>
      <c r="E192" s="39"/>
      <c r="F192" s="35">
        <v>11</v>
      </c>
      <c r="G192" s="35" t="s">
        <v>1010</v>
      </c>
      <c r="H192" s="35">
        <v>2554</v>
      </c>
      <c r="I192" s="35" t="s">
        <v>1534</v>
      </c>
      <c r="J192" s="113"/>
      <c r="K192" s="234"/>
      <c r="L192" s="195" t="str">
        <f ca="1">IF(LEN($A192&amp;$D192)&lt;2,"",IF(ISBLANK($H192),"",$N192&amp;IF(ISBLANK($D192),"","|"&amp;IF(RIGHT($D192)=",",LEFT($D192,LEN($D192)-1),IF(RIGHT($D192,2)=", ",LEFT($D192,LEN($D192)-2),$D192)))&amp;"="&amp;$H192&amp;IF(OR(ISBLANK($J192),$J192="{{*}}"),"",O192)))</f>
        <v>PARKING_HEIGHT_RESTRICTIONS=2554</v>
      </c>
      <c r="M192" s="209">
        <f ca="1">IF(ISBLANK(L192),"",H192)</f>
        <v>2554</v>
      </c>
      <c r="N192" s="195" t="str">
        <f t="shared" ca="1" si="2"/>
        <v>PARKING_HEIGHT_RESTRICTIONS</v>
      </c>
      <c r="O192" s="209" t="str">
        <f>CONCATENATE("{{",$J192,"}}",IF(ISBLANK(J192),"",CONCATENATE(",",K192)))</f>
        <v>{{}}</v>
      </c>
    </row>
    <row r="193" spans="1:15" ht="30" x14ac:dyDescent="0.2">
      <c r="A193" s="38" t="s">
        <v>201</v>
      </c>
      <c r="B193" s="38" t="s">
        <v>116</v>
      </c>
      <c r="C193" s="277" t="s">
        <v>221</v>
      </c>
      <c r="D193" s="52"/>
      <c r="E193" s="38"/>
      <c r="F193" s="52">
        <v>6</v>
      </c>
      <c r="G193" s="52" t="s">
        <v>991</v>
      </c>
      <c r="H193" s="36">
        <v>3761</v>
      </c>
      <c r="I193" s="36" t="s">
        <v>1535</v>
      </c>
      <c r="J193" s="52"/>
      <c r="K193" s="238"/>
      <c r="L193" s="195" t="str">
        <f ca="1">IF(LEN($A193&amp;$D193)&lt;2,"",IF(ISBLANK($H193),"",$N193&amp;IF(ISBLANK($D193),"","|"&amp;IF(RIGHT($D193)=",",LEFT($D193,LEN($D193)-1),IF(RIGHT($D193,2)=", ",LEFT($D193,LEN($D193)-2),$D193)))&amp;"="&amp;$H193&amp;IF(OR(ISBLANK($J193),$J193="{{*}}"),"",O193)))</f>
        <v>PARKING_LIMITED_SPACES_AVAILABLE=3761</v>
      </c>
      <c r="M193" s="209">
        <f ca="1">IF(ISBLANK(L193),"",H193)</f>
        <v>3761</v>
      </c>
      <c r="N193" s="195" t="str">
        <f t="shared" ca="1" si="2"/>
        <v>PARKING_LIMITED_SPACES_AVAILABLE</v>
      </c>
      <c r="O193" s="209" t="str">
        <f>CONCATENATE("{{",$J193,"}}",IF(ISBLANK(J193),"",CONCATENATE(",",K193)))</f>
        <v>{{}}</v>
      </c>
    </row>
    <row r="194" spans="1:15" ht="16" x14ac:dyDescent="0.2">
      <c r="A194" s="39" t="s">
        <v>202</v>
      </c>
      <c r="B194" s="39" t="s">
        <v>117</v>
      </c>
      <c r="C194" s="279" t="s">
        <v>221</v>
      </c>
      <c r="D194" s="180"/>
      <c r="E194" s="39"/>
      <c r="F194" s="168">
        <v>6</v>
      </c>
      <c r="G194" s="168" t="s">
        <v>991</v>
      </c>
      <c r="H194" s="35">
        <v>4454</v>
      </c>
      <c r="I194" s="35" t="s">
        <v>1536</v>
      </c>
      <c r="J194" s="113"/>
      <c r="K194" s="234"/>
      <c r="L194" s="195" t="str">
        <f ca="1">IF(LEN($A194&amp;$D194)&lt;2,"",IF(ISBLANK($H194),"",$N194&amp;IF(ISBLANK($D194),"","|"&amp;IF(RIGHT($D194)=",",LEFT($D194,LEN($D194)-1),IF(RIGHT($D194,2)=", ",LEFT($D194,LEN($D194)-2),$D194)))&amp;"="&amp;$H194&amp;IF(OR(ISBLANK($J194),$J194="{{*}}"),"",O194)))</f>
        <v>FREE_PARKING_NEARBY=4454</v>
      </c>
      <c r="M194" s="209">
        <f ca="1">IF(ISBLANK(L194),"",H194)</f>
        <v>4454</v>
      </c>
      <c r="N194" s="195" t="str">
        <f t="shared" ca="1" si="2"/>
        <v>FREE_PARKING_NEARBY</v>
      </c>
      <c r="O194" s="209" t="str">
        <f>CONCATENATE("{{",$J194,"}}",IF(ISBLANK(J194),"",CONCATENATE(",",K194)))</f>
        <v>{{}}</v>
      </c>
    </row>
    <row r="195" spans="1:15" ht="16" x14ac:dyDescent="0.2">
      <c r="A195" s="38" t="s">
        <v>203</v>
      </c>
      <c r="B195" s="38" t="s">
        <v>118</v>
      </c>
      <c r="C195" s="278" t="s">
        <v>220</v>
      </c>
      <c r="D195" s="52" t="s">
        <v>639</v>
      </c>
      <c r="E195" s="38"/>
      <c r="F195" s="36">
        <v>6</v>
      </c>
      <c r="G195" s="36" t="s">
        <v>991</v>
      </c>
      <c r="H195" s="36">
        <v>4428</v>
      </c>
      <c r="I195" s="36" t="s">
        <v>1537</v>
      </c>
      <c r="J195" s="52"/>
      <c r="K195" s="238"/>
      <c r="L195" s="195" t="str">
        <f ca="1">IF(LEN($A195&amp;$D195)&lt;2,"",IF(ISBLANK($H195),"",$N195&amp;IF(ISBLANK($D195),"","|"&amp;IF(RIGHT($D195)=",",LEFT($D195,LEN($D195)-1),IF(RIGHT($D195,2)=", ",LEFT($D195,LEN($D195)-2),$D195)))&amp;"="&amp;$H195&amp;IF(OR(ISBLANK($J195),$J195="{{*}}"),"",O195)))</f>
        <v>BEACH_SHUTTLE|FREE=4428</v>
      </c>
      <c r="M195" s="209">
        <f ca="1">IF(ISBLANK(L195),"",H195)</f>
        <v>4428</v>
      </c>
      <c r="N195" s="195" t="str">
        <f t="shared" ca="1" si="2"/>
        <v>BEACH_SHUTTLE</v>
      </c>
      <c r="O195" s="209" t="str">
        <f>CONCATENATE("{{",$J195,"}}",IF(ISBLANK(J195),"",CONCATENATE(",",K195)))</f>
        <v>{{}}</v>
      </c>
    </row>
    <row r="196" spans="1:15" ht="16" x14ac:dyDescent="0.2">
      <c r="A196" s="162"/>
      <c r="B196" s="162"/>
      <c r="C196" s="278"/>
      <c r="D196" s="52" t="s">
        <v>114</v>
      </c>
      <c r="E196" s="162"/>
      <c r="F196" s="52">
        <v>6</v>
      </c>
      <c r="G196" s="52" t="s">
        <v>991</v>
      </c>
      <c r="H196" s="52">
        <v>4429</v>
      </c>
      <c r="I196" s="52" t="s">
        <v>1538</v>
      </c>
      <c r="J196" s="52"/>
      <c r="K196" s="238"/>
      <c r="L196" s="195" t="str">
        <f ca="1">IF(LEN($A196&amp;$D196)&lt;2,"",IF(ISBLANK($H196),"",$N196&amp;IF(ISBLANK($D196),"","|"&amp;IF(RIGHT($D196)=",",LEFT($D196,LEN($D196)-1),IF(RIGHT($D196,2)=", ",LEFT($D196,LEN($D196)-2),$D196)))&amp;"="&amp;$H196&amp;IF(OR(ISBLANK($J196),$J196="{{*}}"),"",O196)))</f>
        <v>BEACH_SHUTTLE|SURCHARGE=4429</v>
      </c>
      <c r="M196" s="209">
        <f ca="1">IF(ISBLANK(L196),"",H196)</f>
        <v>4429</v>
      </c>
      <c r="N196" s="195" t="str">
        <f t="shared" ca="1" si="2"/>
        <v>BEACH_SHUTTLE</v>
      </c>
      <c r="O196" s="209" t="str">
        <f>CONCATENATE("{{",$J196,"}}",IF(ISBLANK(J196),"",CONCATENATE(",",K196)))</f>
        <v>{{}}</v>
      </c>
    </row>
    <row r="197" spans="1:15" ht="16" x14ac:dyDescent="0.2">
      <c r="A197" s="248" t="s">
        <v>204</v>
      </c>
      <c r="B197" s="248" t="s">
        <v>119</v>
      </c>
      <c r="C197" s="279" t="s">
        <v>220</v>
      </c>
      <c r="D197" s="180" t="s">
        <v>639</v>
      </c>
      <c r="E197" s="248"/>
      <c r="F197" s="168">
        <v>6</v>
      </c>
      <c r="G197" s="168" t="s">
        <v>991</v>
      </c>
      <c r="H197" s="35">
        <v>2944</v>
      </c>
      <c r="I197" s="35" t="s">
        <v>1539</v>
      </c>
      <c r="J197" s="113"/>
      <c r="K197" s="234"/>
      <c r="L197" s="195" t="str">
        <f ca="1">IF(LEN($A197&amp;$D197)&lt;2,"",IF(ISBLANK($H197),"",$N197&amp;IF(ISBLANK($D197),"","|"&amp;IF(RIGHT($D197)=",",LEFT($D197,LEN($D197)-1),IF(RIGHT($D197,2)=", ",LEFT($D197,LEN($D197)-2),$D197)))&amp;"="&amp;$H197&amp;IF(OR(ISBLANK($J197),$J197="{{*}}"),"",O197)))</f>
        <v>CRUISE_TERMINAL_SHUTTLE|FREE=2944</v>
      </c>
      <c r="M197" s="209">
        <f ca="1">IF(ISBLANK(L197),"",H197)</f>
        <v>2944</v>
      </c>
      <c r="N197" s="195" t="str">
        <f t="shared" ref="N197:N253" ca="1" si="3">IF(ISBLANK($A197),
IF(ISBLANK(OFFSET($A197,-1,0)),
IF(ISBLANK(OFFSET($A197,-2,0)),
IF(ISBLANK(OFFSET($A197,-3,0)),
IF(ISBLANK(OFFSET($A197,-4,0)),
IF(ISBLANK(OFFSET($A197,-5,0)),
IF(ISBLANK(OFFSET($A197,-6,0)),
IF(ISBLANK(OFFSET($A197,-7,0)),
IF(ISBLANK(OFFSET($A197,-8,0)),
IF(ISBLANK(OFFSET($A197,-9,0)),
IF(ISBLANK(OFFSET($A197,-10,0)),
IF(ISBLANK(OFFSET($A197,-11,0)),
IF(ISBLANK(OFFSET($A197,-12,0)),
IF(ISBLANK(OFFSET($A197,-13,0)),
IF(ISBLANK(OFFSET($A197,-14,0)),
IF(ISBLANK(OFFSET($A197,-15,0)),
IF(ISBLANK(OFFSET($A197,-16,0)),
IF(ISBLANK(OFFSET($A197,-17,0)),
IF(ISBLANK(OFFSET($A197,-18,0)),
IF(ISBLANK(OFFSET($A197,-19,0)),
IF(ISBLANK(OFFSET($A197,-20,0)),
IF(ISBLANK(OFFSET($A197,-21,0)),
IF(ISBLANK(OFFSET($A197,-22,0)),
IF(ISBLANK(OFFSET($A197,-23,0)),
IF(ISBLANK(OFFSET($A197,-24,0)),
IF(ISBLANK(OFFSET($A197,-25,0)),
"Error(contact Michael Davies)",
OFFSET($A197,-25,0)),
OFFSET($A197,-24,0)),
OFFSET($A197,-23,0)),
OFFSET($A197,-22,0)),
OFFSET($A197,-21,0)),
OFFSET($A197,-20,0)),
OFFSET($A197,-19,0)),
OFFSET($A197,-18,0)),
OFFSET($A197,-17,0)),
OFFSET($A197,-16,0)),
OFFSET($A197,-15,0)),
OFFSET($A197,-14,0)),
OFFSET($A197,-13,0)),
OFFSET($A197,-12,0)),
OFFSET($A197,-11,0)),
OFFSET($A197,-10,0)),
OFFSET($A197,-9,0)),
OFFSET($A197,-8,0)),
OFFSET($A197,-7,0)),
OFFSET($A197,-6,0)),
OFFSET($A197,-5,0)),
OFFSET($A197,-4,0)),
OFFSET($A197,-3,0)),
OFFSET($A197,-2,0)),
OFFSET($A197,-1,0)),
$A197)</f>
        <v>CRUISE_TERMINAL_SHUTTLE</v>
      </c>
      <c r="O197" s="209" t="str">
        <f t="shared" ref="O197:O253" si="4">CONCATENATE("{{",$J197,"}}",IF(ISBLANK(J197),"",CONCATENATE(",",K197)))</f>
        <v>{{}}</v>
      </c>
    </row>
    <row r="198" spans="1:15" ht="16" x14ac:dyDescent="0.2">
      <c r="A198" s="248"/>
      <c r="B198" s="248"/>
      <c r="C198" s="279"/>
      <c r="D198" s="180" t="s">
        <v>114</v>
      </c>
      <c r="E198" s="248"/>
      <c r="F198" s="168">
        <v>6</v>
      </c>
      <c r="G198" s="168" t="s">
        <v>991</v>
      </c>
      <c r="H198" s="168">
        <v>2945</v>
      </c>
      <c r="I198" s="168" t="s">
        <v>1540</v>
      </c>
      <c r="J198" s="168"/>
      <c r="K198" s="234"/>
      <c r="L198" s="195" t="str">
        <f ca="1">IF(LEN($A198&amp;$D198)&lt;2,"",IF(ISBLANK($H198),"",$N198&amp;IF(ISBLANK($D198),"","|"&amp;IF(RIGHT($D198)=",",LEFT($D198,LEN($D198)-1),IF(RIGHT($D198,2)=", ",LEFT($D198,LEN($D198)-2),$D198)))&amp;"="&amp;$H198&amp;IF(OR(ISBLANK($J198),$J198="{{*}}"),"",O198)))</f>
        <v>CRUISE_TERMINAL_SHUTTLE|SURCHARGE=2945</v>
      </c>
      <c r="M198" s="209">
        <f ca="1">IF(ISBLANK(L198),"",H198)</f>
        <v>2945</v>
      </c>
      <c r="N198" s="195" t="str">
        <f t="shared" ca="1" si="3"/>
        <v>CRUISE_TERMINAL_SHUTTLE</v>
      </c>
      <c r="O198" s="209" t="str">
        <f t="shared" si="4"/>
        <v>{{}}</v>
      </c>
    </row>
    <row r="199" spans="1:15" ht="16" x14ac:dyDescent="0.2">
      <c r="A199" s="248"/>
      <c r="B199" s="248"/>
      <c r="C199" s="279"/>
      <c r="D199" s="180" t="s">
        <v>120</v>
      </c>
      <c r="E199" s="248"/>
      <c r="F199" s="35">
        <v>11</v>
      </c>
      <c r="G199" s="35" t="s">
        <v>1010</v>
      </c>
      <c r="H199" s="35">
        <v>3930</v>
      </c>
      <c r="I199" s="35" t="s">
        <v>1557</v>
      </c>
      <c r="J199" s="113"/>
      <c r="K199" s="234"/>
      <c r="L199" s="195" t="str">
        <f ca="1">IF(LEN($A199&amp;$D199)&lt;2,"",IF(ISBLANK($H199),"",$N199&amp;IF(ISBLANK($D199),"","|"&amp;IF(RIGHT($D199)=",",LEFT($D199,LEN($D199)-1),IF(RIGHT($D199,2)=", ",LEFT($D199,LEN($D199)-2),$D199)))&amp;"="&amp;$H199&amp;IF(OR(ISBLANK($J199),$J199="{{*}}"),"",O199)))</f>
        <v>CRUISE_TERMINAL_SHUTTLE|CONTACT_PROPERTY_PRIOR_TO_ARRIVAL  =3930</v>
      </c>
      <c r="M199" s="209">
        <f ca="1">IF(ISBLANK(L199),"",H199)</f>
        <v>3930</v>
      </c>
      <c r="N199" s="195" t="str">
        <f t="shared" ca="1" si="3"/>
        <v>CRUISE_TERMINAL_SHUTTLE</v>
      </c>
      <c r="O199" s="209" t="str">
        <f t="shared" si="4"/>
        <v>{{}}</v>
      </c>
    </row>
    <row r="200" spans="1:15" ht="16" x14ac:dyDescent="0.2">
      <c r="A200" s="249" t="s">
        <v>205</v>
      </c>
      <c r="B200" s="249" t="s">
        <v>121</v>
      </c>
      <c r="C200" s="278" t="s">
        <v>220</v>
      </c>
      <c r="D200" s="52" t="s">
        <v>639</v>
      </c>
      <c r="E200" s="249"/>
      <c r="F200" s="52">
        <v>6</v>
      </c>
      <c r="G200" s="52" t="s">
        <v>991</v>
      </c>
      <c r="H200" s="36">
        <v>2946</v>
      </c>
      <c r="I200" s="36" t="s">
        <v>1541</v>
      </c>
      <c r="J200" s="52"/>
      <c r="K200" s="238"/>
      <c r="L200" s="195" t="str">
        <f ca="1">IF(LEN($A200&amp;$D200)&lt;2,"",IF(ISBLANK($H200),"",$N200&amp;IF(ISBLANK($D200),"","|"&amp;IF(RIGHT($D200)=",",LEFT($D200,LEN($D200)-1),IF(RIGHT($D200,2)=", ",LEFT($D200,LEN($D200)-2),$D200)))&amp;"="&amp;$H200&amp;IF(OR(ISBLANK($J200),$J200="{{*}}"),"",O200)))</f>
        <v>FERRY_TERMINAL_SHUTTLE|FREE=2946</v>
      </c>
      <c r="M200" s="209">
        <f ca="1">IF(ISBLANK(L200),"",H200)</f>
        <v>2946</v>
      </c>
      <c r="N200" s="195" t="str">
        <f t="shared" ca="1" si="3"/>
        <v>FERRY_TERMINAL_SHUTTLE</v>
      </c>
      <c r="O200" s="209" t="str">
        <f t="shared" si="4"/>
        <v>{{}}</v>
      </c>
    </row>
    <row r="201" spans="1:15" ht="16" x14ac:dyDescent="0.2">
      <c r="A201" s="249"/>
      <c r="B201" s="249"/>
      <c r="C201" s="278"/>
      <c r="D201" s="52" t="s">
        <v>114</v>
      </c>
      <c r="E201" s="249"/>
      <c r="F201" s="52">
        <v>6</v>
      </c>
      <c r="G201" s="52" t="s">
        <v>991</v>
      </c>
      <c r="H201" s="52">
        <v>2947</v>
      </c>
      <c r="I201" s="52" t="s">
        <v>1542</v>
      </c>
      <c r="J201" s="52"/>
      <c r="K201" s="238"/>
      <c r="L201" s="195" t="str">
        <f ca="1">IF(LEN($A201&amp;$D201)&lt;2,"",IF(ISBLANK($H201),"",$N201&amp;IF(ISBLANK($D201),"","|"&amp;IF(RIGHT($D201)=",",LEFT($D201,LEN($D201)-1),IF(RIGHT($D201,2)=", ",LEFT($D201,LEN($D201)-2),$D201)))&amp;"="&amp;$H201&amp;IF(OR(ISBLANK($J201),$J201="{{*}}"),"",O201)))</f>
        <v>FERRY_TERMINAL_SHUTTLE|SURCHARGE=2947</v>
      </c>
      <c r="M201" s="209">
        <f ca="1">IF(ISBLANK(L201),"",H201)</f>
        <v>2947</v>
      </c>
      <c r="N201" s="195" t="str">
        <f t="shared" ca="1" si="3"/>
        <v>FERRY_TERMINAL_SHUTTLE</v>
      </c>
      <c r="O201" s="209" t="str">
        <f t="shared" si="4"/>
        <v>{{}}</v>
      </c>
    </row>
    <row r="202" spans="1:15" ht="16" x14ac:dyDescent="0.2">
      <c r="A202" s="249"/>
      <c r="B202" s="249"/>
      <c r="C202" s="278"/>
      <c r="D202" s="176" t="s">
        <v>120</v>
      </c>
      <c r="E202" s="249"/>
      <c r="F202" s="36">
        <v>11</v>
      </c>
      <c r="G202" s="36" t="s">
        <v>1010</v>
      </c>
      <c r="H202" s="36">
        <v>3931</v>
      </c>
      <c r="I202" s="36" t="s">
        <v>1558</v>
      </c>
      <c r="J202" s="52"/>
      <c r="K202" s="238"/>
      <c r="L202" s="195" t="str">
        <f ca="1">IF(LEN($A202&amp;$D202)&lt;2,"",IF(ISBLANK($H202),"",$N202&amp;IF(ISBLANK($D202),"","|"&amp;IF(RIGHT($D202)=",",LEFT($D202,LEN($D202)-1),IF(RIGHT($D202,2)=", ",LEFT($D202,LEN($D202)-2),$D202)))&amp;"="&amp;$H202&amp;IF(OR(ISBLANK($J202),$J202="{{*}}"),"",O202)))</f>
        <v>FERRY_TERMINAL_SHUTTLE|CONTACT_PROPERTY_PRIOR_TO_ARRIVAL  =3931</v>
      </c>
      <c r="M202" s="209">
        <f ca="1">IF(ISBLANK(L202),"",H202)</f>
        <v>3931</v>
      </c>
      <c r="N202" s="195" t="str">
        <f t="shared" ca="1" si="3"/>
        <v>FERRY_TERMINAL_SHUTTLE</v>
      </c>
      <c r="O202" s="209" t="str">
        <f t="shared" si="4"/>
        <v>{{}}</v>
      </c>
    </row>
    <row r="203" spans="1:15" ht="30" x14ac:dyDescent="0.2">
      <c r="A203" s="39" t="s">
        <v>206</v>
      </c>
      <c r="B203" s="39" t="s">
        <v>122</v>
      </c>
      <c r="C203" s="279" t="s">
        <v>221</v>
      </c>
      <c r="D203" s="180"/>
      <c r="E203" s="39"/>
      <c r="F203" s="168">
        <v>6</v>
      </c>
      <c r="G203" s="168" t="s">
        <v>991</v>
      </c>
      <c r="H203" s="35">
        <v>2072</v>
      </c>
      <c r="I203" s="35" t="s">
        <v>1543</v>
      </c>
      <c r="J203" s="113"/>
      <c r="K203" s="234"/>
      <c r="L203" s="195" t="str">
        <f ca="1">IF(LEN($A203&amp;$D203)&lt;2,"",IF(ISBLANK($H203),"",$N203&amp;IF(ISBLANK($D203),"","|"&amp;IF(RIGHT($D203)=",",LEFT($D203,LEN($D203)-1),IF(RIGHT($D203,2)=", ",LEFT($D203,LEN($D203)-2),$D203)))&amp;"="&amp;$H203&amp;IF(OR(ISBLANK($J203),$J203="{{*}}"),"",O203)))</f>
        <v>LIMO_OR_TOWNCAR_SERVICE=2072</v>
      </c>
      <c r="M203" s="209">
        <f ca="1">IF(ISBLANK(L203),"",H203)</f>
        <v>2072</v>
      </c>
      <c r="N203" s="195" t="str">
        <f t="shared" ca="1" si="3"/>
        <v>LIMO_OR_TOWNCAR_SERVICE</v>
      </c>
      <c r="O203" s="209" t="str">
        <f t="shared" si="4"/>
        <v>{{}}</v>
      </c>
    </row>
    <row r="204" spans="1:15" ht="16" x14ac:dyDescent="0.2">
      <c r="A204" s="38" t="s">
        <v>207</v>
      </c>
      <c r="B204" s="38" t="s">
        <v>123</v>
      </c>
      <c r="C204" s="278" t="s">
        <v>220</v>
      </c>
      <c r="D204" s="52" t="s">
        <v>639</v>
      </c>
      <c r="E204" s="38"/>
      <c r="F204" s="52">
        <v>6</v>
      </c>
      <c r="G204" s="52" t="s">
        <v>991</v>
      </c>
      <c r="H204" s="36">
        <v>2948</v>
      </c>
      <c r="I204" s="36" t="s">
        <v>1544</v>
      </c>
      <c r="J204" s="52"/>
      <c r="K204" s="238"/>
      <c r="L204" s="195" t="str">
        <f ca="1">IF(LEN($A204&amp;$D204)&lt;2,"",IF(ISBLANK($H204),"",$N204&amp;IF(ISBLANK($D204),"","|"&amp;IF(RIGHT($D204)=",",LEFT($D204,LEN($D204)-1),IF(RIGHT($D204,2)=", ",LEFT($D204,LEN($D204)-2),$D204)))&amp;"="&amp;$H204&amp;IF(OR(ISBLANK($J204),$J204="{{*}}"),"",O204)))</f>
        <v>SHOPPING_CENTER_SHUTTLE|FREE=2948</v>
      </c>
      <c r="M204" s="209">
        <f ca="1">IF(ISBLANK(L204),"",H204)</f>
        <v>2948</v>
      </c>
      <c r="N204" s="195" t="str">
        <f t="shared" ca="1" si="3"/>
        <v>SHOPPING_CENTER_SHUTTLE</v>
      </c>
      <c r="O204" s="209" t="str">
        <f t="shared" si="4"/>
        <v>{{}}</v>
      </c>
    </row>
    <row r="205" spans="1:15" ht="16" x14ac:dyDescent="0.2">
      <c r="A205" s="162"/>
      <c r="B205" s="162"/>
      <c r="C205" s="278"/>
      <c r="D205" s="52" t="s">
        <v>114</v>
      </c>
      <c r="E205" s="162"/>
      <c r="F205" s="52">
        <v>6</v>
      </c>
      <c r="G205" s="52" t="s">
        <v>991</v>
      </c>
      <c r="H205" s="52">
        <v>2949</v>
      </c>
      <c r="I205" s="52" t="s">
        <v>1545</v>
      </c>
      <c r="J205" s="52"/>
      <c r="K205" s="238"/>
      <c r="L205" s="195" t="str">
        <f ca="1">IF(LEN($A205&amp;$D205)&lt;2,"",IF(ISBLANK($H205),"",$N205&amp;IF(ISBLANK($D205),"","|"&amp;IF(RIGHT($D205)=",",LEFT($D205,LEN($D205)-1),IF(RIGHT($D205,2)=", ",LEFT($D205,LEN($D205)-2),$D205)))&amp;"="&amp;$H205&amp;IF(OR(ISBLANK($J205),$J205="{{*}}"),"",O205)))</f>
        <v>SHOPPING_CENTER_SHUTTLE|SURCHARGE=2949</v>
      </c>
      <c r="M205" s="209">
        <f ca="1">IF(ISBLANK(L205),"",H205)</f>
        <v>2949</v>
      </c>
      <c r="N205" s="195" t="str">
        <f t="shared" ca="1" si="3"/>
        <v>SHOPPING_CENTER_SHUTTLE</v>
      </c>
      <c r="O205" s="209" t="str">
        <f t="shared" si="4"/>
        <v>{{}}</v>
      </c>
    </row>
    <row r="206" spans="1:15" ht="16" x14ac:dyDescent="0.2">
      <c r="A206" s="39" t="s">
        <v>208</v>
      </c>
      <c r="B206" s="39" t="s">
        <v>124</v>
      </c>
      <c r="C206" s="280" t="s">
        <v>220</v>
      </c>
      <c r="D206" s="180" t="s">
        <v>639</v>
      </c>
      <c r="E206" s="39"/>
      <c r="F206" s="168">
        <v>6</v>
      </c>
      <c r="G206" s="168" t="s">
        <v>991</v>
      </c>
      <c r="H206" s="35">
        <v>2950</v>
      </c>
      <c r="I206" s="35" t="s">
        <v>1546</v>
      </c>
      <c r="J206" s="113"/>
      <c r="K206" s="234"/>
      <c r="L206" s="195" t="str">
        <f ca="1">IF(LEN($A206&amp;$D206)&lt;2,"",IF(ISBLANK($H206),"",$N206&amp;IF(ISBLANK($D206),"","|"&amp;IF(RIGHT($D206)=",",LEFT($D206,LEN($D206)-1),IF(RIGHT($D206,2)=", ",LEFT($D206,LEN($D206)-2),$D206)))&amp;"="&amp;$H206&amp;IF(OR(ISBLANK($J206),$J206="{{*}}"),"",O206)))</f>
        <v>THEME_PARK_SHUTTLE|FREE=2950</v>
      </c>
      <c r="M206" s="209">
        <f ca="1">IF(ISBLANK(L206),"",H206)</f>
        <v>2950</v>
      </c>
      <c r="N206" s="195" t="str">
        <f t="shared" ca="1" si="3"/>
        <v>THEME_PARK_SHUTTLE</v>
      </c>
      <c r="O206" s="209" t="str">
        <f t="shared" si="4"/>
        <v>{{}}</v>
      </c>
    </row>
    <row r="207" spans="1:15" ht="16" x14ac:dyDescent="0.2">
      <c r="A207" s="160"/>
      <c r="B207" s="160"/>
      <c r="C207" s="280"/>
      <c r="D207" s="180" t="s">
        <v>114</v>
      </c>
      <c r="E207" s="160"/>
      <c r="F207" s="168">
        <v>6</v>
      </c>
      <c r="G207" s="168" t="s">
        <v>991</v>
      </c>
      <c r="H207" s="168">
        <v>2951</v>
      </c>
      <c r="I207" s="168" t="s">
        <v>1547</v>
      </c>
      <c r="J207" s="168"/>
      <c r="K207" s="234"/>
      <c r="L207" s="195" t="str">
        <f ca="1">IF(LEN($A207&amp;$D207)&lt;2,"",IF(ISBLANK($H207),"",$N207&amp;IF(ISBLANK($D207),"","|"&amp;IF(RIGHT($D207)=",",LEFT($D207,LEN($D207)-1),IF(RIGHT($D207,2)=", ",LEFT($D207,LEN($D207)-2),$D207)))&amp;"="&amp;$H207&amp;IF(OR(ISBLANK($J207),$J207="{{*}}"),"",O207)))</f>
        <v>THEME_PARK_SHUTTLE|SURCHARGE=2951</v>
      </c>
      <c r="M207" s="209">
        <f ca="1">IF(ISBLANK(L207),"",H207)</f>
        <v>2951</v>
      </c>
      <c r="N207" s="195" t="str">
        <f t="shared" ca="1" si="3"/>
        <v>THEME_PARK_SHUTTLE</v>
      </c>
      <c r="O207" s="209" t="str">
        <f t="shared" si="4"/>
        <v>{{}}</v>
      </c>
    </row>
    <row r="208" spans="1:15" ht="16" x14ac:dyDescent="0.2">
      <c r="A208" s="249" t="s">
        <v>209</v>
      </c>
      <c r="B208" s="249" t="s">
        <v>125</v>
      </c>
      <c r="C208" s="278" t="s">
        <v>220</v>
      </c>
      <c r="D208" s="52" t="s">
        <v>639</v>
      </c>
      <c r="E208" s="249"/>
      <c r="F208" s="52">
        <v>6</v>
      </c>
      <c r="G208" s="52" t="s">
        <v>991</v>
      </c>
      <c r="H208" s="36">
        <v>2416</v>
      </c>
      <c r="I208" s="36" t="s">
        <v>1548</v>
      </c>
      <c r="J208" s="52"/>
      <c r="K208" s="238"/>
      <c r="L208" s="195" t="str">
        <f ca="1">IF(LEN($A208&amp;$D208)&lt;2,"",IF(ISBLANK($H208),"",$N208&amp;IF(ISBLANK($D208),"","|"&amp;IF(RIGHT($D208)=",",LEFT($D208,LEN($D208)-1),IF(RIGHT($D208,2)=", ",LEFT($D208,LEN($D208)-2),$D208)))&amp;"="&amp;$H208&amp;IF(OR(ISBLANK($J208),$J208="{{*}}"),"",O208)))</f>
        <v>TRAIN_STATION_PICKUP_SERVICE|FREE=2416</v>
      </c>
      <c r="M208" s="209">
        <f ca="1">IF(ISBLANK(L208),"",H208)</f>
        <v>2416</v>
      </c>
      <c r="N208" s="195" t="str">
        <f t="shared" ca="1" si="3"/>
        <v>TRAIN_STATION_PICKUP_SERVICE</v>
      </c>
      <c r="O208" s="209" t="str">
        <f t="shared" si="4"/>
        <v>{{}}</v>
      </c>
    </row>
    <row r="209" spans="1:15" ht="16" x14ac:dyDescent="0.2">
      <c r="A209" s="249"/>
      <c r="B209" s="249"/>
      <c r="C209" s="278"/>
      <c r="D209" s="52" t="s">
        <v>114</v>
      </c>
      <c r="E209" s="249"/>
      <c r="F209" s="52">
        <v>6</v>
      </c>
      <c r="G209" s="52" t="s">
        <v>991</v>
      </c>
      <c r="H209" s="52">
        <v>4010</v>
      </c>
      <c r="I209" s="52" t="s">
        <v>1549</v>
      </c>
      <c r="J209" s="52"/>
      <c r="K209" s="238"/>
      <c r="L209" s="195" t="str">
        <f ca="1">IF(LEN($A209&amp;$D209)&lt;2,"",IF(ISBLANK($H209),"",$N209&amp;IF(ISBLANK($D209),"","|"&amp;IF(RIGHT($D209)=",",LEFT($D209,LEN($D209)-1),IF(RIGHT($D209,2)=", ",LEFT($D209,LEN($D209)-2),$D209)))&amp;"="&amp;$H209&amp;IF(OR(ISBLANK($J209),$J209="{{*}}"),"",O209)))</f>
        <v>TRAIN_STATION_PICKUP_SERVICE|SURCHARGE=4010</v>
      </c>
      <c r="M209" s="209">
        <f ca="1">IF(ISBLANK(L209),"",H209)</f>
        <v>4010</v>
      </c>
      <c r="N209" s="195" t="str">
        <f t="shared" ca="1" si="3"/>
        <v>TRAIN_STATION_PICKUP_SERVICE</v>
      </c>
      <c r="O209" s="209" t="str">
        <f t="shared" si="4"/>
        <v>{{}}</v>
      </c>
    </row>
    <row r="210" spans="1:15" ht="16" x14ac:dyDescent="0.2">
      <c r="A210" s="249"/>
      <c r="B210" s="249"/>
      <c r="C210" s="278"/>
      <c r="D210" s="176" t="s">
        <v>120</v>
      </c>
      <c r="E210" s="249"/>
      <c r="F210" s="52">
        <v>6</v>
      </c>
      <c r="G210" s="52" t="s">
        <v>991</v>
      </c>
      <c r="H210" s="36">
        <v>3932</v>
      </c>
      <c r="I210" s="36" t="s">
        <v>1559</v>
      </c>
      <c r="J210" s="52"/>
      <c r="K210" s="238"/>
      <c r="L210" s="195" t="str">
        <f ca="1">IF(LEN($A210&amp;$D210)&lt;2,"",IF(ISBLANK($H210),"",$N210&amp;IF(ISBLANK($D210),"","|"&amp;IF(RIGHT($D210)=",",LEFT($D210,LEN($D210)-1),IF(RIGHT($D210,2)=", ",LEFT($D210,LEN($D210)-2),$D210)))&amp;"="&amp;$H210&amp;IF(OR(ISBLANK($J210),$J210="{{*}}"),"",O210)))</f>
        <v>TRAIN_STATION_PICKUP_SERVICE|CONTACT_PROPERTY_PRIOR_TO_ARRIVAL  =3932</v>
      </c>
      <c r="M210" s="209">
        <f ca="1">IF(ISBLANK(L210),"",H210)</f>
        <v>3932</v>
      </c>
      <c r="N210" s="195" t="str">
        <f t="shared" ca="1" si="3"/>
        <v>TRAIN_STATION_PICKUP_SERVICE</v>
      </c>
      <c r="O210" s="209" t="str">
        <f t="shared" si="4"/>
        <v>{{}}</v>
      </c>
    </row>
    <row r="211" spans="1:15" ht="16" x14ac:dyDescent="0.2">
      <c r="A211" s="248" t="s">
        <v>210</v>
      </c>
      <c r="B211" s="248" t="s">
        <v>126</v>
      </c>
      <c r="C211" s="280" t="s">
        <v>220</v>
      </c>
      <c r="D211" s="180" t="s">
        <v>1695</v>
      </c>
      <c r="E211" s="248"/>
      <c r="F211" s="168">
        <v>6</v>
      </c>
      <c r="G211" s="168" t="s">
        <v>991</v>
      </c>
      <c r="H211" s="168">
        <v>4115</v>
      </c>
      <c r="I211" s="168" t="s">
        <v>1560</v>
      </c>
      <c r="J211" s="113" t="s">
        <v>1609</v>
      </c>
      <c r="K211" s="234"/>
      <c r="L211" s="195" t="str">
        <f ca="1">IF(LEN($A211&amp;$D211)&lt;2,"",IF(ISBLANK($H211),"",$N211&amp;IF(ISBLANK($D211),"","|"&amp;IF(RIGHT($D211)=",",LEFT($D211,LEN($D211)-1),IF(RIGHT($D211,2)=", ",LEFT($D211,LEN($D211)-2),$D211)))&amp;"="&amp;$H211&amp;IF(OR(ISBLANK($J211),$J211="{{*}}"),"",O211)))</f>
        <v>MUST_CONTACT_PROPERTY_FOR_PICKUP|ONARRIVAL=4115{{on arrival}},</v>
      </c>
      <c r="M211" s="209">
        <f ca="1">IF(ISBLANK(L211),"",H211)</f>
        <v>4115</v>
      </c>
      <c r="N211" s="195" t="str">
        <f t="shared" ca="1" si="3"/>
        <v>MUST_CONTACT_PROPERTY_FOR_PICKUP</v>
      </c>
      <c r="O211" s="209" t="str">
        <f t="shared" si="4"/>
        <v>{{on arrival}},</v>
      </c>
    </row>
    <row r="212" spans="1:15" ht="16" x14ac:dyDescent="0.2">
      <c r="A212" s="248"/>
      <c r="B212" s="248"/>
      <c r="C212" s="280"/>
      <c r="D212" s="180" t="s">
        <v>1606</v>
      </c>
      <c r="E212" s="248"/>
      <c r="F212" s="168">
        <v>6</v>
      </c>
      <c r="G212" s="168" t="s">
        <v>991</v>
      </c>
      <c r="H212" s="168">
        <v>4115</v>
      </c>
      <c r="I212" s="168" t="s">
        <v>1560</v>
      </c>
      <c r="J212" s="168" t="s">
        <v>1610</v>
      </c>
      <c r="K212" s="234"/>
      <c r="L212" s="195" t="str">
        <f ca="1">IF(LEN($A212&amp;$D212)&lt;2,"",IF(ISBLANK($H212),"",$N212&amp;IF(ISBLANK($D212),"","|"&amp;IF(RIGHT($D212)=",",LEFT($D212,LEN($D212)-1),IF(RIGHT($D212,2)=", ",LEFT($D212,LEN($D212)-2),$D212)))&amp;"="&amp;$H212&amp;IF(OR(ISBLANK($J212),$J212="{{*}}"),"",O212)))</f>
        <v>MUST_CONTACT_PROPERTY_FOR_PICKUP|24_HOURS_PRIOR_TO_ARRIVAL=4115{{24 hours prior to arrival}},</v>
      </c>
      <c r="M212" s="209">
        <f ca="1">IF(ISBLANK(L212),"",H212)</f>
        <v>4115</v>
      </c>
      <c r="N212" s="195" t="str">
        <f t="shared" ca="1" si="3"/>
        <v>MUST_CONTACT_PROPERTY_FOR_PICKUP</v>
      </c>
      <c r="O212" s="209" t="str">
        <f t="shared" si="4"/>
        <v>{{24 hours prior to arrival}},</v>
      </c>
    </row>
    <row r="213" spans="1:15" ht="16" x14ac:dyDescent="0.2">
      <c r="A213" s="248"/>
      <c r="B213" s="248"/>
      <c r="C213" s="280"/>
      <c r="D213" s="180" t="s">
        <v>1607</v>
      </c>
      <c r="E213" s="248"/>
      <c r="F213" s="168">
        <v>6</v>
      </c>
      <c r="G213" s="168" t="s">
        <v>991</v>
      </c>
      <c r="H213" s="168">
        <v>4115</v>
      </c>
      <c r="I213" s="168" t="s">
        <v>1560</v>
      </c>
      <c r="J213" s="168" t="s">
        <v>1611</v>
      </c>
      <c r="K213" s="234"/>
      <c r="L213" s="195" t="str">
        <f ca="1">IF(LEN($A213&amp;$D213)&lt;2,"",IF(ISBLANK($H213),"",$N213&amp;IF(ISBLANK($D213),"","|"&amp;IF(RIGHT($D213)=",",LEFT($D213,LEN($D213)-1),IF(RIGHT($D213,2)=", ",LEFT($D213,LEN($D213)-2),$D213)))&amp;"="&amp;$H213&amp;IF(OR(ISBLANK($J213),$J213="{{*}}"),"",O213)))</f>
        <v>MUST_CONTACT_PROPERTY_FOR_PICKUP|48_HOURS_PRIOR_TO_ARRIVAL=4115{{48 hours prior to arrival}},</v>
      </c>
      <c r="M213" s="209">
        <f ca="1">IF(ISBLANK(L213),"",H213)</f>
        <v>4115</v>
      </c>
      <c r="N213" s="195" t="str">
        <f t="shared" ca="1" si="3"/>
        <v>MUST_CONTACT_PROPERTY_FOR_PICKUP</v>
      </c>
      <c r="O213" s="209" t="str">
        <f t="shared" si="4"/>
        <v>{{48 hours prior to arrival}},</v>
      </c>
    </row>
    <row r="214" spans="1:15" ht="16" x14ac:dyDescent="0.2">
      <c r="A214" s="248"/>
      <c r="B214" s="248"/>
      <c r="C214" s="280"/>
      <c r="D214" s="180" t="s">
        <v>1608</v>
      </c>
      <c r="E214" s="248"/>
      <c r="F214" s="168">
        <v>6</v>
      </c>
      <c r="G214" s="168" t="s">
        <v>991</v>
      </c>
      <c r="H214" s="168">
        <v>4115</v>
      </c>
      <c r="I214" s="168" t="s">
        <v>1560</v>
      </c>
      <c r="J214" s="168" t="s">
        <v>1612</v>
      </c>
      <c r="K214" s="234"/>
      <c r="L214" s="195" t="str">
        <f ca="1">IF(LEN($A214&amp;$D214)&lt;2,"",IF(ISBLANK($H214),"",$N214&amp;IF(ISBLANK($D214),"","|"&amp;IF(RIGHT($D214)=",",LEFT($D214,LEN($D214)-1),IF(RIGHT($D214,2)=", ",LEFT($D214,LEN($D214)-2),$D214)))&amp;"="&amp;$H214&amp;IF(OR(ISBLANK($J214),$J214="{{*}}"),"",O214)))</f>
        <v>MUST_CONTACT_PROPERTY_FOR_PICKUP|72_HOURS_PRIOR_TO_ARRIVAL=4115{{72 hours prior to arrival}},</v>
      </c>
      <c r="M214" s="209">
        <f ca="1">IF(ISBLANK(L214),"",H214)</f>
        <v>4115</v>
      </c>
      <c r="N214" s="195" t="str">
        <f t="shared" ca="1" si="3"/>
        <v>MUST_CONTACT_PROPERTY_FOR_PICKUP</v>
      </c>
      <c r="O214" s="209" t="str">
        <f t="shared" si="4"/>
        <v>{{72 hours prior to arrival}},</v>
      </c>
    </row>
    <row r="215" spans="1:15" ht="16" x14ac:dyDescent="0.2">
      <c r="A215" s="38" t="s">
        <v>213</v>
      </c>
      <c r="B215" s="38" t="s">
        <v>165</v>
      </c>
      <c r="C215" s="278" t="s">
        <v>220</v>
      </c>
      <c r="D215" s="52" t="s">
        <v>639</v>
      </c>
      <c r="E215" s="38"/>
      <c r="F215" s="36">
        <v>6</v>
      </c>
      <c r="G215" s="36" t="s">
        <v>991</v>
      </c>
      <c r="H215" s="36">
        <v>2942</v>
      </c>
      <c r="I215" s="36" t="s">
        <v>1550</v>
      </c>
      <c r="J215" s="52"/>
      <c r="K215" s="238"/>
      <c r="L215" s="195" t="str">
        <f ca="1">IF(LEN($A215&amp;$D215)&lt;2,"",IF(ISBLANK($H215),"",$N215&amp;IF(ISBLANK($D215),"","|"&amp;IF(RIGHT($D215)=",",LEFT($D215,LEN($D215)-1),IF(RIGHT($D215,2)=", ",LEFT($D215,LEN($D215)-2),$D215)))&amp;"="&amp;$H215&amp;IF(OR(ISBLANK($J215),$J215="{{*}}"),"",O215)))</f>
        <v>CASINO_SHUTTLE|FREE=2942</v>
      </c>
      <c r="M215" s="209">
        <f ca="1">IF(ISBLANK(L215),"",H215)</f>
        <v>2942</v>
      </c>
      <c r="N215" s="195" t="str">
        <f t="shared" ca="1" si="3"/>
        <v>CASINO_SHUTTLE</v>
      </c>
      <c r="O215" s="209" t="str">
        <f t="shared" si="4"/>
        <v>{{}}</v>
      </c>
    </row>
    <row r="216" spans="1:15" ht="16" x14ac:dyDescent="0.2">
      <c r="A216" s="38"/>
      <c r="B216" s="38"/>
      <c r="C216" s="278"/>
      <c r="D216" s="52" t="s">
        <v>114</v>
      </c>
      <c r="E216" s="38"/>
      <c r="F216" s="36">
        <v>6</v>
      </c>
      <c r="G216" s="36" t="s">
        <v>991</v>
      </c>
      <c r="H216" s="36">
        <v>2943</v>
      </c>
      <c r="I216" s="36" t="s">
        <v>1551</v>
      </c>
      <c r="J216" s="52"/>
      <c r="K216" s="238"/>
      <c r="L216" s="195" t="str">
        <f ca="1">IF(LEN($A216&amp;$D216)&lt;2,"",IF(ISBLANK($H216),"",$N216&amp;IF(ISBLANK($D216),"","|"&amp;IF(RIGHT($D216)=",",LEFT($D216,LEN($D216)-1),IF(RIGHT($D216,2)=", ",LEFT($D216,LEN($D216)-2),$D216)))&amp;"="&amp;$H216&amp;IF(OR(ISBLANK($J216),$J216="{{*}}"),"",O216)))</f>
        <v>CASINO_SHUTTLE|SURCHARGE=2943</v>
      </c>
      <c r="M216" s="209">
        <f ca="1">IF(ISBLANK(L216),"",H216)</f>
        <v>2943</v>
      </c>
      <c r="N216" s="195" t="str">
        <f t="shared" ca="1" si="3"/>
        <v>CASINO_SHUTTLE</v>
      </c>
      <c r="O216" s="209" t="str">
        <f t="shared" si="4"/>
        <v>{{}}</v>
      </c>
    </row>
    <row r="217" spans="1:15" ht="16" x14ac:dyDescent="0.2">
      <c r="A217" s="162"/>
      <c r="B217" s="162"/>
      <c r="C217" s="277"/>
      <c r="D217" s="52"/>
      <c r="E217" s="162"/>
      <c r="F217" s="52"/>
      <c r="G217" s="52"/>
      <c r="H217" s="52"/>
      <c r="I217" s="52"/>
      <c r="J217" s="52"/>
      <c r="K217" s="238"/>
      <c r="L217" s="195" t="str">
        <f>IF(LEN($A217&amp;$D217)&lt;2,"",IF(ISBLANK($H217),"",$N217&amp;IF(ISBLANK($D217),"","|"&amp;IF(RIGHT($D217)=",",LEFT($D217,LEN($D217)-1),IF(RIGHT($D217,2)=", ",LEFT($D217,LEN($D217)-2),$D217)))&amp;"="&amp;$H217&amp;IF(OR(ISBLANK($J217),$J217="{{*}}"),"",O217)))</f>
        <v/>
      </c>
      <c r="M217" s="209">
        <f>IF(ISBLANK(L217),"",H217)</f>
        <v>0</v>
      </c>
      <c r="N217" s="195" t="str">
        <f t="shared" ca="1" si="3"/>
        <v>CASINO_SHUTTLE</v>
      </c>
      <c r="O217" s="209" t="str">
        <f t="shared" si="4"/>
        <v>{{}}</v>
      </c>
    </row>
    <row r="218" spans="1:15" ht="16" x14ac:dyDescent="0.2">
      <c r="A218" s="28" t="s">
        <v>128</v>
      </c>
      <c r="B218" s="38"/>
      <c r="C218" s="277"/>
      <c r="D218" s="52"/>
      <c r="E218" s="38"/>
      <c r="F218" s="36"/>
      <c r="G218" s="36"/>
      <c r="H218" s="36"/>
      <c r="I218" s="36"/>
      <c r="J218" s="52"/>
      <c r="K218" s="238"/>
      <c r="L218" s="195" t="e">
        <f>IF(LEN(#REF!&amp;$D218)&lt;2,"",IF(ISBLANK($H218),"",$N218&amp;IF(ISBLANK($D218),"","|"&amp;IF(RIGHT($D218)=",",LEFT($D218,LEN($D218)-1),IF(RIGHT($D218,2)=", ",LEFT($D218,LEN($D218)-2),$D218)))&amp;"="&amp;$H218&amp;IF(OR(ISBLANK($J218),$J218="{{*}}"),"",O218)))</f>
        <v>#REF!</v>
      </c>
      <c r="M218" s="209">
        <f>IF(ISBLANK(L218),"",H218)</f>
        <v>0</v>
      </c>
      <c r="N218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18" s="209" t="str">
        <f t="shared" si="4"/>
        <v>{{}}</v>
      </c>
    </row>
    <row r="219" spans="1:15" ht="16" x14ac:dyDescent="0.2">
      <c r="A219" s="33" t="s">
        <v>0</v>
      </c>
      <c r="B219" s="33" t="s">
        <v>1</v>
      </c>
      <c r="C219" s="33" t="s">
        <v>2561</v>
      </c>
      <c r="D219" s="32" t="s">
        <v>2</v>
      </c>
      <c r="E219" s="33" t="s">
        <v>3</v>
      </c>
      <c r="F219" s="32"/>
      <c r="G219" s="32"/>
      <c r="H219" s="32"/>
      <c r="I219" s="32"/>
      <c r="J219" s="32"/>
      <c r="K219" s="233"/>
      <c r="L219" s="195" t="str">
        <f>IF(LEN($A219&amp;$D219)&lt;2,"",IF(ISBLANK($H219),"",$N219&amp;IF(ISBLANK($D219),"","|"&amp;IF(RIGHT($D219)=",",LEFT($D219,LEN($D219)-1),IF(RIGHT($D219,2)=", ",LEFT($D219,LEN($D219)-2),$D219)))&amp;"="&amp;$H219&amp;IF(OR(ISBLANK($J219),$J219="{{*}}"),"",O219)))</f>
        <v/>
      </c>
      <c r="M219" s="209">
        <f>IF(ISBLANK(L219),"",H219)</f>
        <v>0</v>
      </c>
      <c r="N219" s="195" t="str">
        <f t="shared" ca="1" si="3"/>
        <v>Code</v>
      </c>
      <c r="O219" s="209" t="str">
        <f t="shared" si="4"/>
        <v>{{}}</v>
      </c>
    </row>
    <row r="220" spans="1:15" ht="16" x14ac:dyDescent="0.2">
      <c r="A220" s="39" t="s">
        <v>127</v>
      </c>
      <c r="B220" s="39" t="s">
        <v>129</v>
      </c>
      <c r="C220" s="279" t="s">
        <v>221</v>
      </c>
      <c r="D220" s="180"/>
      <c r="E220" s="39"/>
      <c r="F220" s="35">
        <v>6</v>
      </c>
      <c r="G220" s="35" t="s">
        <v>991</v>
      </c>
      <c r="H220" s="35">
        <v>2014</v>
      </c>
      <c r="I220" s="35" t="s">
        <v>1048</v>
      </c>
      <c r="J220" s="113"/>
      <c r="K220" s="234"/>
      <c r="L220" s="195" t="str">
        <f ca="1">IF(LEN($A220&amp;$D220)&lt;2,"",IF(ISBLANK($H220),"",$N220&amp;IF(ISBLANK($D220),"","|"&amp;IF(RIGHT($D220)=",",LEFT($D220,LEN($D220)-1),IF(RIGHT($D220,2)=", ",LEFT($D220,LEN($D220)-2),$D220)))&amp;"="&amp;$H220&amp;IF(OR(ISBLANK($J220),$J220="{{*}}"),"",O220)))</f>
        <v>POOL_CHILDRENS=2014</v>
      </c>
      <c r="M220" s="209">
        <f ca="1">IF(ISBLANK(L220),"",H220)</f>
        <v>2014</v>
      </c>
      <c r="N220" s="195" t="str">
        <f t="shared" ca="1" si="3"/>
        <v>POOL_CHILDRENS</v>
      </c>
      <c r="O220" s="209" t="str">
        <f t="shared" si="4"/>
        <v>{{}}</v>
      </c>
    </row>
    <row r="221" spans="1:15" ht="16" x14ac:dyDescent="0.2">
      <c r="A221" s="249" t="s">
        <v>130</v>
      </c>
      <c r="B221" s="249" t="s">
        <v>131</v>
      </c>
      <c r="C221" s="277" t="s">
        <v>220</v>
      </c>
      <c r="D221" s="52" t="s">
        <v>44</v>
      </c>
      <c r="E221" s="249" t="s">
        <v>132</v>
      </c>
      <c r="F221" s="31">
        <v>6</v>
      </c>
      <c r="G221" s="31" t="s">
        <v>991</v>
      </c>
      <c r="H221" s="31">
        <v>2820</v>
      </c>
      <c r="I221" s="31" t="s">
        <v>1051</v>
      </c>
      <c r="J221" s="120" t="s">
        <v>1263</v>
      </c>
      <c r="K221" s="239"/>
      <c r="L221" s="195" t="str">
        <f ca="1">IF(LEN($A221&amp;$D221)&lt;2,"",IF(ISBLANK($H221),"",$N221&amp;IF(ISBLANK($D221),"","|"&amp;IF(RIGHT($D221)=",",LEFT($D221,LEN($D221)-1),IF(RIGHT($D221,2)=", ",LEFT($D221,LEN($D221)-2),$D221)))&amp;"="&amp;$H221&amp;IF(OR(ISBLANK($J221),$J221="{{*}}"),"",O221)))</f>
        <v>POOL_INDOOR|MULTIPLE=2820</v>
      </c>
      <c r="M221" s="209">
        <f ca="1">IF(ISBLANK(L221),"",H221)</f>
        <v>2820</v>
      </c>
      <c r="N221" s="195" t="str">
        <f t="shared" ca="1" si="3"/>
        <v>POOL_INDOOR</v>
      </c>
      <c r="O221" s="209" t="str">
        <f t="shared" si="4"/>
        <v>{{{{*}}}},</v>
      </c>
    </row>
    <row r="222" spans="1:15" ht="16" x14ac:dyDescent="0.2">
      <c r="A222" s="249"/>
      <c r="B222" s="249"/>
      <c r="C222" s="277"/>
      <c r="D222" s="52" t="s">
        <v>1016</v>
      </c>
      <c r="E222" s="249"/>
      <c r="F222" s="36">
        <v>6</v>
      </c>
      <c r="G222" s="36" t="s">
        <v>991</v>
      </c>
      <c r="H222" s="36">
        <v>14</v>
      </c>
      <c r="I222" s="36" t="s">
        <v>1049</v>
      </c>
      <c r="J222" s="52"/>
      <c r="K222" s="238"/>
      <c r="L222" s="195" t="str">
        <f ca="1">IF(LEN($A222&amp;$D222)&lt;2,"",IF(ISBLANK($H222),"",$N222&amp;IF(ISBLANK($D222),"","|"&amp;IF(RIGHT($D222)=",",LEFT($D222,LEN($D222)-1),IF(RIGHT($D222,2)=", ",LEFT($D222,LEN($D222)-2),$D222)))&amp;"="&amp;$H222&amp;IF(OR(ISBLANK($J222),$J222="{{*}}"),"",O222)))</f>
        <v>POOL_INDOOR|SINGULAR=14</v>
      </c>
      <c r="M222" s="209">
        <f ca="1">IF(ISBLANK(L222),"",H222)</f>
        <v>14</v>
      </c>
      <c r="N222" s="195" t="str">
        <f t="shared" ca="1" si="3"/>
        <v>POOL_INDOOR</v>
      </c>
      <c r="O222" s="209" t="str">
        <f t="shared" si="4"/>
        <v>{{}}</v>
      </c>
    </row>
    <row r="223" spans="1:15" ht="16" x14ac:dyDescent="0.2">
      <c r="A223" s="248" t="s">
        <v>133</v>
      </c>
      <c r="B223" s="248" t="s">
        <v>134</v>
      </c>
      <c r="C223" s="279" t="s">
        <v>220</v>
      </c>
      <c r="D223" s="180" t="s">
        <v>44</v>
      </c>
      <c r="E223" s="248" t="s">
        <v>135</v>
      </c>
      <c r="F223" s="41">
        <v>6</v>
      </c>
      <c r="G223" s="41" t="s">
        <v>991</v>
      </c>
      <c r="H223" s="41">
        <v>2821</v>
      </c>
      <c r="I223" s="41" t="s">
        <v>1052</v>
      </c>
      <c r="J223" s="121" t="s">
        <v>1263</v>
      </c>
      <c r="K223" s="242"/>
      <c r="L223" s="195" t="str">
        <f ca="1">IF(LEN($A223&amp;$D223)&lt;2,"",IF(ISBLANK($H223),"",$N223&amp;IF(ISBLANK($D223),"","|"&amp;IF(RIGHT($D223)=",",LEFT($D223,LEN($D223)-1),IF(RIGHT($D223,2)=", ",LEFT($D223,LEN($D223)-2),$D223)))&amp;"="&amp;$H223&amp;IF(OR(ISBLANK($J223),$J223="{{*}}"),"",O223)))</f>
        <v>POOL_OUTDOOR|MULTIPLE=2821</v>
      </c>
      <c r="M223" s="209">
        <f ca="1">IF(ISBLANK(L223),"",H223)</f>
        <v>2821</v>
      </c>
      <c r="N223" s="195" t="str">
        <f t="shared" ca="1" si="3"/>
        <v>POOL_OUTDOOR</v>
      </c>
      <c r="O223" s="209" t="str">
        <f t="shared" si="4"/>
        <v>{{{{*}}}},</v>
      </c>
    </row>
    <row r="224" spans="1:15" ht="16" x14ac:dyDescent="0.2">
      <c r="A224" s="248"/>
      <c r="B224" s="248"/>
      <c r="C224" s="279"/>
      <c r="D224" s="180" t="s">
        <v>1016</v>
      </c>
      <c r="E224" s="248"/>
      <c r="F224" s="35">
        <v>6</v>
      </c>
      <c r="G224" s="35" t="s">
        <v>991</v>
      </c>
      <c r="H224" s="35">
        <v>24</v>
      </c>
      <c r="I224" s="35" t="s">
        <v>1050</v>
      </c>
      <c r="J224" s="113"/>
      <c r="K224" s="234"/>
      <c r="L224" s="195" t="str">
        <f ca="1">IF(LEN($A224&amp;$D224)&lt;2,"",IF(ISBLANK($H224),"",$N224&amp;IF(ISBLANK($D224),"","|"&amp;IF(RIGHT($D224)=",",LEFT($D224,LEN($D224)-1),IF(RIGHT($D224,2)=", ",LEFT($D224,LEN($D224)-2),$D224)))&amp;"="&amp;$H224&amp;IF(OR(ISBLANK($J224),$J224="{{*}}"),"",O224)))</f>
        <v>POOL_OUTDOOR|SINGULAR=24</v>
      </c>
      <c r="M224" s="209">
        <f ca="1">IF(ISBLANK(L224),"",H224)</f>
        <v>24</v>
      </c>
      <c r="N224" s="195" t="str">
        <f t="shared" ca="1" si="3"/>
        <v>POOL_OUTDOOR</v>
      </c>
      <c r="O224" s="209" t="str">
        <f t="shared" si="4"/>
        <v>{{}}</v>
      </c>
    </row>
    <row r="225" spans="1:15" ht="16" x14ac:dyDescent="0.2">
      <c r="A225" s="249" t="s">
        <v>136</v>
      </c>
      <c r="B225" s="249" t="s">
        <v>137</v>
      </c>
      <c r="C225" s="277" t="s">
        <v>220</v>
      </c>
      <c r="D225" s="52" t="s">
        <v>44</v>
      </c>
      <c r="E225" s="249" t="s">
        <v>138</v>
      </c>
      <c r="F225" s="52">
        <v>6</v>
      </c>
      <c r="G225" s="52" t="s">
        <v>991</v>
      </c>
      <c r="H225" s="36">
        <v>3914</v>
      </c>
      <c r="I225" s="36" t="s">
        <v>1556</v>
      </c>
      <c r="J225" s="52"/>
      <c r="K225" s="238"/>
      <c r="L225" s="195" t="str">
        <f ca="1">IF(LEN($A225&amp;$D225)&lt;2,"",IF(ISBLANK($H225),"",$N225&amp;IF(ISBLANK($D225),"","|"&amp;IF(RIGHT($D225)=",",LEFT($D225,LEN($D225)-1),IF(RIGHT($D225,2)=", ",LEFT($D225,LEN($D225)-2),$D225)))&amp;"="&amp;$H225&amp;IF(OR(ISBLANK($J225),$J225="{{*}}"),"",O225)))</f>
        <v>POOLSIDE_BAR|MULTIPLE=3914</v>
      </c>
      <c r="M225" s="209">
        <f ca="1">IF(ISBLANK(L225),"",H225)</f>
        <v>3914</v>
      </c>
      <c r="N225" s="195" t="str">
        <f t="shared" ca="1" si="3"/>
        <v>POOLSIDE_BAR</v>
      </c>
      <c r="O225" s="209" t="str">
        <f t="shared" si="4"/>
        <v>{{}}</v>
      </c>
    </row>
    <row r="226" spans="1:15" ht="16" x14ac:dyDescent="0.2">
      <c r="A226" s="249"/>
      <c r="B226" s="249"/>
      <c r="C226" s="277"/>
      <c r="D226" s="52" t="s">
        <v>1016</v>
      </c>
      <c r="E226" s="249"/>
      <c r="F226" s="52">
        <v>6</v>
      </c>
      <c r="G226" s="52" t="s">
        <v>991</v>
      </c>
      <c r="H226" s="36">
        <v>400</v>
      </c>
      <c r="I226" s="36" t="s">
        <v>137</v>
      </c>
      <c r="J226" s="52"/>
      <c r="K226" s="238"/>
      <c r="L226" s="195" t="str">
        <f ca="1">IF(LEN($A226&amp;$D226)&lt;2,"",IF(ISBLANK($H226),"",$N226&amp;IF(ISBLANK($D226),"","|"&amp;IF(RIGHT($D226)=",",LEFT($D226,LEN($D226)-1),IF(RIGHT($D226,2)=", ",LEFT($D226,LEN($D226)-2),$D226)))&amp;"="&amp;$H226&amp;IF(OR(ISBLANK($J226),$J226="{{*}}"),"",O226)))</f>
        <v>POOLSIDE_BAR|SINGULAR=400</v>
      </c>
      <c r="M226" s="209">
        <f ca="1">IF(ISBLANK(L226),"",H226)</f>
        <v>400</v>
      </c>
      <c r="N226" s="195" t="str">
        <f t="shared" ca="1" si="3"/>
        <v>POOLSIDE_BAR</v>
      </c>
      <c r="O226" s="209" t="str">
        <f t="shared" si="4"/>
        <v>{{}}</v>
      </c>
    </row>
    <row r="227" spans="1:15" ht="16" x14ac:dyDescent="0.2">
      <c r="A227" s="38"/>
      <c r="B227" s="38"/>
      <c r="C227" s="277"/>
      <c r="D227" s="52"/>
      <c r="E227" s="38"/>
      <c r="F227" s="36"/>
      <c r="G227" s="36"/>
      <c r="H227" s="36"/>
      <c r="I227" s="36"/>
      <c r="J227" s="52"/>
      <c r="K227" s="238"/>
      <c r="L227" s="195" t="str">
        <f>IF(LEN($A227&amp;$D227)&lt;2,"",IF(ISBLANK($H227),"",$N227&amp;IF(ISBLANK($D227),"","|"&amp;IF(RIGHT($D227)=",",LEFT($D227,LEN($D227)-1),IF(RIGHT($D227,2)=", ",LEFT($D227,LEN($D227)-2),$D227)))&amp;"="&amp;$H227&amp;IF(OR(ISBLANK($J227),$J227="{{*}}"),"",O227)))</f>
        <v/>
      </c>
      <c r="M227" s="209">
        <f>IF(ISBLANK(L227),"",H227)</f>
        <v>0</v>
      </c>
      <c r="N227" s="195" t="str">
        <f t="shared" ca="1" si="3"/>
        <v>POOLSIDE_BAR</v>
      </c>
      <c r="O227" s="209" t="str">
        <f t="shared" si="4"/>
        <v>{{}}</v>
      </c>
    </row>
    <row r="228" spans="1:15" ht="16" x14ac:dyDescent="0.2">
      <c r="A228" s="28" t="s">
        <v>140</v>
      </c>
      <c r="B228" s="38"/>
      <c r="C228" s="277"/>
      <c r="D228" s="52"/>
      <c r="E228" s="38"/>
      <c r="F228" s="36"/>
      <c r="G228" s="36"/>
      <c r="H228" s="36"/>
      <c r="I228" s="36"/>
      <c r="J228" s="52"/>
      <c r="K228" s="238"/>
      <c r="L228" s="195" t="e">
        <f>IF(LEN(#REF!&amp;$D228)&lt;2,"",IF(ISBLANK($H228),"",$N228&amp;IF(ISBLANK($D228),"","|"&amp;IF(RIGHT($D228)=",",LEFT($D228,LEN($D228)-1),IF(RIGHT($D228,2)=", ",LEFT($D228,LEN($D228)-2),$D228)))&amp;"="&amp;$H228&amp;IF(OR(ISBLANK($J228),$J228="{{*}}"),"",O228)))</f>
        <v>#REF!</v>
      </c>
      <c r="M228" s="209">
        <f>IF(ISBLANK(L228),"",H228)</f>
        <v>0</v>
      </c>
      <c r="N228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28" s="209" t="str">
        <f t="shared" si="4"/>
        <v>{{}}</v>
      </c>
    </row>
    <row r="229" spans="1:15" ht="16" x14ac:dyDescent="0.2">
      <c r="A229" s="33" t="s">
        <v>0</v>
      </c>
      <c r="B229" s="33" t="s">
        <v>1</v>
      </c>
      <c r="C229" s="33" t="s">
        <v>2561</v>
      </c>
      <c r="D229" s="32" t="s">
        <v>2</v>
      </c>
      <c r="E229" s="33" t="s">
        <v>3</v>
      </c>
      <c r="F229" s="32"/>
      <c r="G229" s="32"/>
      <c r="H229" s="32"/>
      <c r="I229" s="32"/>
      <c r="J229" s="32"/>
      <c r="K229" s="233"/>
      <c r="L229" s="195" t="str">
        <f>IF(LEN($A229&amp;$D229)&lt;2,"",IF(ISBLANK($H229),"",$N229&amp;IF(ISBLANK($D229),"","|"&amp;IF(RIGHT($D229)=",",LEFT($D229,LEN($D229)-1),IF(RIGHT($D229,2)=", ",LEFT($D229,LEN($D229)-2),$D229)))&amp;"="&amp;$H229&amp;IF(OR(ISBLANK($J229),$J229="{{*}}"),"",O229)))</f>
        <v/>
      </c>
      <c r="M229" s="209">
        <f>IF(ISBLANK(L229),"",H229)</f>
        <v>0</v>
      </c>
      <c r="N229" s="195" t="str">
        <f t="shared" ca="1" si="3"/>
        <v>Code</v>
      </c>
      <c r="O229" s="209" t="str">
        <f t="shared" si="4"/>
        <v>{{}}</v>
      </c>
    </row>
    <row r="230" spans="1:15" ht="16" x14ac:dyDescent="0.2">
      <c r="A230" s="248" t="s">
        <v>139</v>
      </c>
      <c r="B230" s="248" t="s">
        <v>141</v>
      </c>
      <c r="C230" s="279" t="s">
        <v>220</v>
      </c>
      <c r="D230" s="180" t="s">
        <v>1696</v>
      </c>
      <c r="E230" s="248" t="s">
        <v>143</v>
      </c>
      <c r="F230" s="41">
        <v>6</v>
      </c>
      <c r="G230" s="41" t="s">
        <v>991</v>
      </c>
      <c r="H230" s="35">
        <v>2080</v>
      </c>
      <c r="I230" s="35" t="s">
        <v>1053</v>
      </c>
      <c r="J230" s="113"/>
      <c r="K230" s="234"/>
      <c r="L230" s="195" t="str">
        <f ca="1">IF(LEN($A230&amp;$D230)&lt;2,"",IF(ISBLANK($H230),"",$N230&amp;IF(ISBLANK($D230),"","|"&amp;IF(RIGHT($D230)=",",LEFT($D230,LEN($D230)-1),IF(RIGHT($D230,2)=", ",LEFT($D230,LEN($D230)-2),$D230)))&amp;"="&amp;$H230&amp;IF(OR(ISBLANK($J230),$J230="{{*}}"),"",O230)))</f>
        <v>BEACH_ACCESS|ON_PRIVATE_BEACH=2080</v>
      </c>
      <c r="M230" s="209">
        <f ca="1">IF(ISBLANK(L230),"",H230)</f>
        <v>2080</v>
      </c>
      <c r="N230" s="195" t="str">
        <f t="shared" ca="1" si="3"/>
        <v>BEACH_ACCESS</v>
      </c>
      <c r="O230" s="209" t="str">
        <f t="shared" si="4"/>
        <v>{{}}</v>
      </c>
    </row>
    <row r="231" spans="1:15" ht="16" x14ac:dyDescent="0.2">
      <c r="A231" s="248"/>
      <c r="B231" s="248"/>
      <c r="C231" s="279"/>
      <c r="D231" s="180" t="s">
        <v>1697</v>
      </c>
      <c r="E231" s="248"/>
      <c r="F231" s="41">
        <v>6</v>
      </c>
      <c r="G231" s="41" t="s">
        <v>991</v>
      </c>
      <c r="H231" s="35">
        <v>5015</v>
      </c>
      <c r="I231" s="35" t="s">
        <v>1054</v>
      </c>
      <c r="J231" s="113"/>
      <c r="K231" s="234"/>
      <c r="L231" s="195" t="str">
        <f ca="1">IF(LEN($A231&amp;$D231)&lt;2,"",IF(ISBLANK($H231),"",$N231&amp;IF(ISBLANK($D231),"","|"&amp;IF(RIGHT($D231)=",",LEFT($D231,LEN($D231)-1),IF(RIGHT($D231,2)=", ",LEFT($D231,LEN($D231)-2),$D231)))&amp;"="&amp;$H231&amp;IF(OR(ISBLANK($J231),$J231="{{*}}"),"",O231)))</f>
        <v>BEACH_ACCESS|NEAR_PRIVATE_BEACH=5015</v>
      </c>
      <c r="M231" s="209">
        <f ca="1">IF(ISBLANK(L231),"",H231)</f>
        <v>5015</v>
      </c>
      <c r="N231" s="195" t="str">
        <f t="shared" ca="1" si="3"/>
        <v>BEACH_ACCESS</v>
      </c>
      <c r="O231" s="209" t="str">
        <f t="shared" si="4"/>
        <v>{{}}</v>
      </c>
    </row>
    <row r="232" spans="1:15" ht="16" x14ac:dyDescent="0.2">
      <c r="A232" s="248"/>
      <c r="B232" s="248"/>
      <c r="C232" s="279"/>
      <c r="D232" s="180" t="s">
        <v>1698</v>
      </c>
      <c r="E232" s="248"/>
      <c r="F232" s="41">
        <v>14</v>
      </c>
      <c r="G232" s="41" t="s">
        <v>1057</v>
      </c>
      <c r="H232" s="35">
        <v>48</v>
      </c>
      <c r="I232" s="35" t="s">
        <v>1055</v>
      </c>
      <c r="J232" s="113"/>
      <c r="K232" s="234"/>
      <c r="L232" s="195" t="str">
        <f ca="1">IF(LEN($A232&amp;$D232)&lt;2,"",IF(ISBLANK($H232),"",$N232&amp;IF(ISBLANK($D232),"","|"&amp;IF(RIGHT($D232)=",",LEFT($D232,LEN($D232)-1),IF(RIGHT($D232,2)=", ",LEFT($D232,LEN($D232)-2),$D232)))&amp;"="&amp;$H232&amp;IF(OR(ISBLANK($J232),$J232="{{*}}"),"",O232)))</f>
        <v>BEACH_ACCESS|ON_PUBLIC_BEACH=48</v>
      </c>
      <c r="M232" s="209">
        <f ca="1">IF(ISBLANK(L232),"",H232)</f>
        <v>48</v>
      </c>
      <c r="N232" s="195" t="str">
        <f t="shared" ca="1" si="3"/>
        <v>BEACH_ACCESS</v>
      </c>
      <c r="O232" s="209" t="str">
        <f t="shared" si="4"/>
        <v>{{}}</v>
      </c>
    </row>
    <row r="233" spans="1:15" ht="16" x14ac:dyDescent="0.2">
      <c r="A233" s="248"/>
      <c r="B233" s="248"/>
      <c r="C233" s="279"/>
      <c r="D233" s="180" t="s">
        <v>142</v>
      </c>
      <c r="E233" s="248"/>
      <c r="F233" s="41">
        <v>14</v>
      </c>
      <c r="G233" s="41" t="s">
        <v>1057</v>
      </c>
      <c r="H233" s="35">
        <v>2113</v>
      </c>
      <c r="I233" s="35" t="s">
        <v>1056</v>
      </c>
      <c r="J233" s="113"/>
      <c r="K233" s="234"/>
      <c r="L233" s="195" t="str">
        <f ca="1">IF(LEN($A233&amp;$D233)&lt;2,"",IF(ISBLANK($H233),"",$N233&amp;IF(ISBLANK($D233),"","|"&amp;IF(RIGHT($D233)=",",LEFT($D233,LEN($D233)-1),IF(RIGHT($D233,2)=", ",LEFT($D233,LEN($D233)-2),$D233)))&amp;"="&amp;$H233&amp;IF(OR(ISBLANK($J233),$J233="{{*}}"),"",O233)))</f>
        <v>BEACH_ACCESS|NEAR_PUBLIC_BEACH=2113</v>
      </c>
      <c r="M233" s="209">
        <f ca="1">IF(ISBLANK(L233),"",H233)</f>
        <v>2113</v>
      </c>
      <c r="N233" s="195" t="str">
        <f t="shared" ca="1" si="3"/>
        <v>BEACH_ACCESS</v>
      </c>
      <c r="O233" s="209" t="str">
        <f t="shared" si="4"/>
        <v>{{}}</v>
      </c>
    </row>
    <row r="234" spans="1:15" ht="16" x14ac:dyDescent="0.2">
      <c r="A234" s="249" t="s">
        <v>144</v>
      </c>
      <c r="B234" s="249" t="s">
        <v>145</v>
      </c>
      <c r="C234" s="277" t="s">
        <v>220</v>
      </c>
      <c r="D234" s="52" t="s">
        <v>1699</v>
      </c>
      <c r="E234" s="249"/>
      <c r="F234" s="36">
        <v>10</v>
      </c>
      <c r="G234" s="36" t="s">
        <v>140</v>
      </c>
      <c r="H234" s="36">
        <v>3778</v>
      </c>
      <c r="I234" s="36" t="s">
        <v>1555</v>
      </c>
      <c r="J234" s="52"/>
      <c r="K234" s="238"/>
      <c r="L234" s="195" t="str">
        <f ca="1">IF(LEN($A234&amp;$D234)&lt;2,"",IF(ISBLANK($H234),"",$N234&amp;IF(ISBLANK($D234),"","|"&amp;IF(RIGHT($D234)=",",LEFT($D234,LEN($D234)-1),IF(RIGHT($D234,2)=", ",LEFT($D234,LEN($D234)-2),$D234)))&amp;"="&amp;$H234&amp;IF(OR(ISBLANK($J234),$J234="{{*}}"),"",O234)))</f>
        <v>BICYCLE_RENTALS|ONSITE_FREE=3778</v>
      </c>
      <c r="M234" s="209">
        <f ca="1">IF(ISBLANK(L234),"",H234)</f>
        <v>3778</v>
      </c>
      <c r="N234" s="195" t="str">
        <f t="shared" ca="1" si="3"/>
        <v>BICYCLE_RENTALS</v>
      </c>
      <c r="O234" s="209" t="str">
        <f t="shared" si="4"/>
        <v>{{}}</v>
      </c>
    </row>
    <row r="235" spans="1:15" ht="16" x14ac:dyDescent="0.2">
      <c r="A235" s="249"/>
      <c r="B235" s="249"/>
      <c r="C235" s="277"/>
      <c r="D235" s="52" t="s">
        <v>1700</v>
      </c>
      <c r="E235" s="249"/>
      <c r="F235" s="36">
        <v>10</v>
      </c>
      <c r="G235" s="36" t="s">
        <v>140</v>
      </c>
      <c r="H235" s="36">
        <v>3801</v>
      </c>
      <c r="I235" s="36" t="s">
        <v>1553</v>
      </c>
      <c r="J235" s="52"/>
      <c r="K235" s="238"/>
      <c r="L235" s="195" t="str">
        <f ca="1">IF(LEN($A235&amp;$D235)&lt;2,"",IF(ISBLANK($H235),"",$N235&amp;IF(ISBLANK($D235),"","|"&amp;IF(RIGHT($D235)=",",LEFT($D235,LEN($D235)-1),IF(RIGHT($D235,2)=", ",LEFT($D235,LEN($D235)-2),$D235)))&amp;"="&amp;$H235&amp;IF(OR(ISBLANK($J235),$J235="{{*}}"),"",O235)))</f>
        <v>BICYCLE_RENTALS|ONSITE_SURCHARGE=3801</v>
      </c>
      <c r="M235" s="209">
        <f ca="1">IF(ISBLANK(L235),"",H235)</f>
        <v>3801</v>
      </c>
      <c r="N235" s="195" t="str">
        <f t="shared" ca="1" si="3"/>
        <v>BICYCLE_RENTALS</v>
      </c>
      <c r="O235" s="209" t="str">
        <f t="shared" si="4"/>
        <v>{{}}</v>
      </c>
    </row>
    <row r="236" spans="1:15" ht="16" x14ac:dyDescent="0.2">
      <c r="A236" s="249"/>
      <c r="B236" s="249"/>
      <c r="C236" s="277"/>
      <c r="D236" s="52" t="s">
        <v>1701</v>
      </c>
      <c r="E236" s="249"/>
      <c r="F236" s="36">
        <v>10</v>
      </c>
      <c r="G236" s="36" t="s">
        <v>140</v>
      </c>
      <c r="H236" s="36">
        <v>3807</v>
      </c>
      <c r="I236" s="36" t="s">
        <v>1554</v>
      </c>
      <c r="J236" s="52"/>
      <c r="K236" s="238"/>
      <c r="L236" s="195" t="str">
        <f ca="1">IF(LEN($A236&amp;$D236)&lt;2,"",IF(ISBLANK($H236),"",$N236&amp;IF(ISBLANK($D236),"","|"&amp;IF(RIGHT($D236)=",",LEFT($D236,LEN($D236)-1),IF(RIGHT($D236,2)=", ",LEFT($D236,LEN($D236)-2),$D236)))&amp;"="&amp;$H236&amp;IF(OR(ISBLANK($J236),$J236="{{*}}"),"",O236)))</f>
        <v>BICYCLE_RENTALS|NEARBY_FREE=3807</v>
      </c>
      <c r="M236" s="209">
        <f ca="1">IF(ISBLANK(L236),"",H236)</f>
        <v>3807</v>
      </c>
      <c r="N236" s="195" t="str">
        <f t="shared" ca="1" si="3"/>
        <v>BICYCLE_RENTALS</v>
      </c>
      <c r="O236" s="209" t="str">
        <f t="shared" si="4"/>
        <v>{{}}</v>
      </c>
    </row>
    <row r="237" spans="1:15" ht="16" x14ac:dyDescent="0.2">
      <c r="A237" s="249"/>
      <c r="B237" s="249"/>
      <c r="C237" s="277"/>
      <c r="D237" s="52" t="s">
        <v>146</v>
      </c>
      <c r="E237" s="249"/>
      <c r="F237" s="36">
        <v>10</v>
      </c>
      <c r="G237" s="36" t="s">
        <v>140</v>
      </c>
      <c r="H237" s="31">
        <v>115</v>
      </c>
      <c r="I237" s="31" t="s">
        <v>1552</v>
      </c>
      <c r="J237" s="31"/>
      <c r="K237" s="237"/>
      <c r="L237" s="195" t="str">
        <f ca="1">IF(LEN($A237&amp;$D237)&lt;2,"",IF(ISBLANK($H237),"",$N237&amp;IF(ISBLANK($D237),"","|"&amp;IF(RIGHT($D237)=",",LEFT($D237,LEN($D237)-1),IF(RIGHT($D237,2)=", ",LEFT($D237,LEN($D237)-2),$D237)))&amp;"="&amp;$H237&amp;IF(OR(ISBLANK($J237),$J237="{{*}}"),"",O237)))</f>
        <v>BICYCLE_RENTALS|NEARBY_SURCHARGE=115</v>
      </c>
      <c r="M237" s="209">
        <f ca="1">IF(ISBLANK(L237),"",H237)</f>
        <v>115</v>
      </c>
      <c r="N237" s="195" t="str">
        <f t="shared" ca="1" si="3"/>
        <v>BICYCLE_RENTALS</v>
      </c>
      <c r="O237" s="209" t="str">
        <f t="shared" si="4"/>
        <v>{{}}</v>
      </c>
    </row>
    <row r="238" spans="1:15" ht="16" x14ac:dyDescent="0.2">
      <c r="A238" s="39" t="s">
        <v>147</v>
      </c>
      <c r="B238" s="39" t="s">
        <v>148</v>
      </c>
      <c r="C238" s="279" t="s">
        <v>221</v>
      </c>
      <c r="D238" s="180" t="s">
        <v>149</v>
      </c>
      <c r="E238" s="39" t="s">
        <v>150</v>
      </c>
      <c r="F238" s="35">
        <v>10</v>
      </c>
      <c r="G238" s="35" t="s">
        <v>140</v>
      </c>
      <c r="H238" s="35">
        <v>3833</v>
      </c>
      <c r="I238" s="35" t="s">
        <v>1059</v>
      </c>
      <c r="J238" s="113"/>
      <c r="K238" s="234"/>
      <c r="L238" s="195" t="str">
        <f ca="1">IF(LEN($A238&amp;$D238)&lt;2,"",IF(ISBLANK($H238),"",$N238&amp;IF(ISBLANK($D238),"","|"&amp;IF(RIGHT($D238)=",",LEFT($D238,LEN($D238)-1),IF(RIGHT($D238,2)=", ",LEFT($D238,LEN($D238)-2),$D238)))&amp;"="&amp;$H238&amp;IF(OR(ISBLANK($J238),$J238="{{*}}"),"",O238)))</f>
        <v>SCUBA|ONSITE=3833</v>
      </c>
      <c r="M238" s="209">
        <f ca="1">IF(ISBLANK(L238),"",H238)</f>
        <v>3833</v>
      </c>
      <c r="N238" s="195" t="str">
        <f t="shared" ca="1" si="3"/>
        <v>SCUBA</v>
      </c>
      <c r="O238" s="209" t="str">
        <f t="shared" si="4"/>
        <v>{{}}</v>
      </c>
    </row>
    <row r="239" spans="1:15" ht="16" x14ac:dyDescent="0.2">
      <c r="A239" s="249" t="s">
        <v>151</v>
      </c>
      <c r="B239" s="249" t="s">
        <v>152</v>
      </c>
      <c r="C239" s="277" t="s">
        <v>220</v>
      </c>
      <c r="D239" s="52" t="s">
        <v>149</v>
      </c>
      <c r="E239" s="249" t="s">
        <v>153</v>
      </c>
      <c r="F239" s="36">
        <v>6</v>
      </c>
      <c r="G239" s="36" t="s">
        <v>991</v>
      </c>
      <c r="H239" s="36">
        <v>2617</v>
      </c>
      <c r="I239" s="36" t="s">
        <v>1246</v>
      </c>
      <c r="J239" s="52"/>
      <c r="K239" s="238"/>
      <c r="L239" s="195" t="str">
        <f ca="1">IF(LEN($A239&amp;$D239)&lt;2,"",IF(ISBLANK($H239),"",$N239&amp;IF(ISBLANK($D239),"","|"&amp;IF(RIGHT($D239)=",",LEFT($D239,LEN($D239)-1),IF(RIGHT($D239,2)=", ",LEFT($D239,LEN($D239)-2),$D239)))&amp;"="&amp;$H239&amp;IF(OR(ISBLANK($J239),$J239="{{*}}"),"",O239)))</f>
        <v>GOLFING|ONSITE=2617</v>
      </c>
      <c r="M239" s="209">
        <f ca="1">IF(ISBLANK(L239),"",H239)</f>
        <v>2617</v>
      </c>
      <c r="N239" s="195" t="str">
        <f t="shared" ca="1" si="3"/>
        <v>GOLFING</v>
      </c>
      <c r="O239" s="209" t="str">
        <f t="shared" si="4"/>
        <v>{{}}</v>
      </c>
    </row>
    <row r="240" spans="1:15" ht="16" x14ac:dyDescent="0.2">
      <c r="A240" s="249"/>
      <c r="B240" s="249"/>
      <c r="C240" s="277"/>
      <c r="D240" s="52" t="s">
        <v>1058</v>
      </c>
      <c r="E240" s="249"/>
      <c r="F240" s="36">
        <v>14</v>
      </c>
      <c r="G240" s="36" t="s">
        <v>1057</v>
      </c>
      <c r="H240" s="36">
        <v>4022</v>
      </c>
      <c r="I240" s="36" t="s">
        <v>1060</v>
      </c>
      <c r="J240" s="52"/>
      <c r="K240" s="238"/>
      <c r="L240" s="195" t="str">
        <f ca="1">IF(LEN($A240&amp;$D240)&lt;2,"",IF(ISBLANK($H240),"",$N240&amp;IF(ISBLANK($D240),"","|"&amp;IF(RIGHT($D240)=",",LEFT($D240,LEN($D240)-1),IF(RIGHT($D240,2)=", ",LEFT($D240,LEN($D240)-2),$D240)))&amp;"="&amp;$H240&amp;IF(OR(ISBLANK($J240),$J240="{{*}}"),"",O240)))</f>
        <v>GOLFING|ADJACENT=4022</v>
      </c>
      <c r="M240" s="209">
        <f ca="1">IF(ISBLANK(L240),"",H240)</f>
        <v>4022</v>
      </c>
      <c r="N240" s="195" t="str">
        <f t="shared" ca="1" si="3"/>
        <v>GOLFING</v>
      </c>
      <c r="O240" s="209" t="str">
        <f t="shared" si="4"/>
        <v>{{}}</v>
      </c>
    </row>
    <row r="241" spans="1:15" ht="16" x14ac:dyDescent="0.2">
      <c r="A241" s="248" t="s">
        <v>154</v>
      </c>
      <c r="B241" s="248" t="s">
        <v>155</v>
      </c>
      <c r="C241" s="279" t="s">
        <v>220</v>
      </c>
      <c r="D241" s="180" t="s">
        <v>44</v>
      </c>
      <c r="E241" s="248" t="s">
        <v>156</v>
      </c>
      <c r="F241" s="35">
        <v>6</v>
      </c>
      <c r="G241" s="35" t="s">
        <v>991</v>
      </c>
      <c r="H241" s="35">
        <v>3374</v>
      </c>
      <c r="I241" s="35" t="s">
        <v>1062</v>
      </c>
      <c r="J241" s="113" t="s">
        <v>1263</v>
      </c>
      <c r="K241" s="234"/>
      <c r="L241" s="195" t="str">
        <f ca="1">IF(LEN($A241&amp;$D241)&lt;2,"",IF(ISBLANK($H241),"",$N241&amp;IF(ISBLANK($D241),"","|"&amp;IF(RIGHT($D241)=",",LEFT($D241,LEN($D241)-1),IF(RIGHT($D241,2)=", ",LEFT($D241,LEN($D241)-2),$D241)))&amp;"="&amp;$H241&amp;IF(OR(ISBLANK($J241),$J241="{{*}}"),"",O241)))</f>
        <v>TENNIS_INDOOR|MULTIPLE=3374</v>
      </c>
      <c r="M241" s="209">
        <f ca="1">IF(ISBLANK(L241),"",H241)</f>
        <v>3374</v>
      </c>
      <c r="N241" s="195" t="str">
        <f t="shared" ca="1" si="3"/>
        <v>TENNIS_INDOOR</v>
      </c>
      <c r="O241" s="209" t="str">
        <f t="shared" si="4"/>
        <v>{{{{*}}}},</v>
      </c>
    </row>
    <row r="242" spans="1:15" ht="16" x14ac:dyDescent="0.2">
      <c r="A242" s="248"/>
      <c r="B242" s="248"/>
      <c r="C242" s="279"/>
      <c r="D242" s="180" t="s">
        <v>1061</v>
      </c>
      <c r="E242" s="248"/>
      <c r="F242" s="35">
        <v>6</v>
      </c>
      <c r="G242" s="35" t="s">
        <v>991</v>
      </c>
      <c r="H242" s="94">
        <v>3373</v>
      </c>
      <c r="I242" s="94" t="s">
        <v>1063</v>
      </c>
      <c r="J242" s="113"/>
      <c r="K242" s="234"/>
      <c r="L242" s="195" t="str">
        <f ca="1">IF(LEN($A242&amp;$D242)&lt;2,"",IF(ISBLANK($H242),"",$N242&amp;IF(ISBLANK($D242),"","|"&amp;IF(RIGHT($D242)=",",LEFT($D242,LEN($D242)-1),IF(RIGHT($D242,2)=", ",LEFT($D242,LEN($D242)-2),$D242)))&amp;"="&amp;$H242&amp;IF(OR(ISBLANK($J242),$J242="{{*}}"),"",O242)))</f>
        <v>TENNIS_INDOOR|SINGLE=3373</v>
      </c>
      <c r="M242" s="209">
        <f ca="1">IF(ISBLANK(L242),"",H242)</f>
        <v>3373</v>
      </c>
      <c r="N242" s="195" t="str">
        <f t="shared" ca="1" si="3"/>
        <v>TENNIS_INDOOR</v>
      </c>
      <c r="O242" s="209" t="str">
        <f t="shared" si="4"/>
        <v>{{}}</v>
      </c>
    </row>
    <row r="243" spans="1:15" ht="16" x14ac:dyDescent="0.2">
      <c r="A243" s="249" t="s">
        <v>157</v>
      </c>
      <c r="B243" s="249" t="s">
        <v>158</v>
      </c>
      <c r="C243" s="277" t="s">
        <v>220</v>
      </c>
      <c r="D243" s="52" t="s">
        <v>1702</v>
      </c>
      <c r="E243" s="249" t="s">
        <v>159</v>
      </c>
      <c r="F243" s="36">
        <v>6</v>
      </c>
      <c r="G243" s="36" t="s">
        <v>991</v>
      </c>
      <c r="H243" s="36">
        <v>3376</v>
      </c>
      <c r="I243" s="36" t="s">
        <v>1065</v>
      </c>
      <c r="J243" s="52" t="s">
        <v>1263</v>
      </c>
      <c r="K243" s="238"/>
      <c r="L243" s="195" t="str">
        <f ca="1">IF(LEN($A243&amp;$D243)&lt;2,"",IF(ISBLANK($H243),"",$N243&amp;IF(ISBLANK($D243),"","|"&amp;IF(RIGHT($D243)=",",LEFT($D243,LEN($D243)-1),IF(RIGHT($D243,2)=", ",LEFT($D243,LEN($D243)-2),$D243)))&amp;"="&amp;$H243&amp;IF(OR(ISBLANK($J243),$J243="{{*}}"),"",O243)))</f>
        <v>TENNIS_OUTDOOR|MULTIPLE_ONSITE=3376</v>
      </c>
      <c r="M243" s="209">
        <f ca="1">IF(ISBLANK(L243),"",H243)</f>
        <v>3376</v>
      </c>
      <c r="N243" s="195" t="str">
        <f t="shared" ca="1" si="3"/>
        <v>TENNIS_OUTDOOR</v>
      </c>
      <c r="O243" s="209" t="str">
        <f t="shared" si="4"/>
        <v>{{{{*}}}},</v>
      </c>
    </row>
    <row r="244" spans="1:15" ht="16" x14ac:dyDescent="0.2">
      <c r="A244" s="249"/>
      <c r="B244" s="249"/>
      <c r="C244" s="277"/>
      <c r="D244" s="52" t="s">
        <v>1061</v>
      </c>
      <c r="E244" s="249"/>
      <c r="F244" s="36">
        <v>6</v>
      </c>
      <c r="G244" s="36" t="s">
        <v>991</v>
      </c>
      <c r="H244" s="36">
        <v>3375</v>
      </c>
      <c r="I244" s="36" t="s">
        <v>1064</v>
      </c>
      <c r="J244" s="52"/>
      <c r="K244" s="238"/>
      <c r="L244" s="195" t="str">
        <f ca="1">IF(LEN($A244&amp;$D244)&lt;2,"",IF(ISBLANK($H244),"",$N244&amp;IF(ISBLANK($D244),"","|"&amp;IF(RIGHT($D244)=",",LEFT($D244,LEN($D244)-1),IF(RIGHT($D244,2)=", ",LEFT($D244,LEN($D244)-2),$D244)))&amp;"="&amp;$H244&amp;IF(OR(ISBLANK($J244),$J244="{{*}}"),"",O244)))</f>
        <v>TENNIS_OUTDOOR|SINGLE=3375</v>
      </c>
      <c r="M244" s="209">
        <f ca="1">IF(ISBLANK(L244),"",H244)</f>
        <v>3375</v>
      </c>
      <c r="N244" s="195" t="str">
        <f t="shared" ca="1" si="3"/>
        <v>TENNIS_OUTDOOR</v>
      </c>
      <c r="O244" s="209" t="str">
        <f t="shared" si="4"/>
        <v>{{}}</v>
      </c>
    </row>
    <row r="245" spans="1:15" ht="16" x14ac:dyDescent="0.2">
      <c r="A245" s="39" t="s">
        <v>160</v>
      </c>
      <c r="B245" s="39" t="s">
        <v>161</v>
      </c>
      <c r="C245" s="279"/>
      <c r="D245" s="180"/>
      <c r="E245" s="39"/>
      <c r="F245" s="35">
        <v>6</v>
      </c>
      <c r="G245" s="35" t="s">
        <v>991</v>
      </c>
      <c r="H245" s="35">
        <v>2082</v>
      </c>
      <c r="I245" s="35" t="s">
        <v>1613</v>
      </c>
      <c r="J245" s="113"/>
      <c r="K245" s="234"/>
      <c r="L245" s="195" t="str">
        <f ca="1">IF(LEN($A245&amp;$D245)&lt;2,"",IF(ISBLANK($H245),"",$N245&amp;IF(ISBLANK($D245),"","|"&amp;IF(RIGHT($D245)=",",LEFT($D245,LEN($D245)-1),IF(RIGHT($D245,2)=", ",LEFT($D245,LEN($D245)-2),$D245)))&amp;"="&amp;$H245&amp;IF(OR(ISBLANK($J245),$J245="{{*}}"),"",O245)))</f>
        <v>SKI_IN_OUT_ACCESS=2082</v>
      </c>
      <c r="M245" s="209">
        <f ca="1">IF(ISBLANK(L245),"",H245)</f>
        <v>2082</v>
      </c>
      <c r="N245" s="195" t="str">
        <f t="shared" ca="1" si="3"/>
        <v>SKI_IN_OUT_ACCESS</v>
      </c>
      <c r="O245" s="209" t="str">
        <f t="shared" si="4"/>
        <v>{{}}</v>
      </c>
    </row>
    <row r="246" spans="1:15" ht="16" x14ac:dyDescent="0.2">
      <c r="A246" s="38"/>
      <c r="B246" s="38"/>
      <c r="C246" s="277"/>
      <c r="D246" s="52"/>
      <c r="E246" s="38"/>
      <c r="F246" s="36"/>
      <c r="G246" s="36"/>
      <c r="H246" s="36"/>
      <c r="I246" s="36"/>
      <c r="J246" s="52"/>
      <c r="K246" s="238"/>
      <c r="L246" s="195" t="str">
        <f>IF(LEN($A246&amp;$D246)&lt;2,"",IF(ISBLANK($H246),"",$N246&amp;IF(ISBLANK($D246),"","|"&amp;IF(RIGHT($D246)=",",LEFT($D246,LEN($D246)-1),IF(RIGHT($D246,2)=", ",LEFT($D246,LEN($D246)-2),$D246)))&amp;"="&amp;$H246&amp;IF(OR(ISBLANK($J246),$J246="{{*}}"),"",O246)))</f>
        <v/>
      </c>
      <c r="M246" s="209">
        <f>IF(ISBLANK(L246),"",H246)</f>
        <v>0</v>
      </c>
      <c r="N246" s="195" t="str">
        <f t="shared" ca="1" si="3"/>
        <v>SKI_IN_OUT_ACCESS</v>
      </c>
      <c r="O246" s="209" t="str">
        <f t="shared" si="4"/>
        <v>{{}}</v>
      </c>
    </row>
    <row r="247" spans="1:15" ht="16" x14ac:dyDescent="0.2">
      <c r="A247" s="28" t="s">
        <v>163</v>
      </c>
      <c r="B247" s="33" t="s">
        <v>1</v>
      </c>
      <c r="C247" s="33" t="s">
        <v>2561</v>
      </c>
      <c r="D247" s="32" t="s">
        <v>2</v>
      </c>
      <c r="E247" s="33" t="s">
        <v>3</v>
      </c>
      <c r="F247" s="36"/>
      <c r="G247" s="36"/>
      <c r="H247" s="36"/>
      <c r="I247" s="36"/>
      <c r="J247" s="52"/>
      <c r="K247" s="238"/>
      <c r="L247" s="195" t="e">
        <f>IF(LEN(#REF!&amp;$D247)&lt;2,"",IF(ISBLANK($H247),"",$N247&amp;IF(ISBLANK($D247),"","|"&amp;IF(RIGHT($D247)=",",LEFT($D247,LEN($D247)-1),IF(RIGHT($D247,2)=", ",LEFT($D247,LEN($D247)-2),$D247)))&amp;"="&amp;$H247&amp;IF(OR(ISBLANK($J247),$J247="{{*}}"),"",O247)))</f>
        <v>#REF!</v>
      </c>
      <c r="M247" s="209">
        <f>IF(ISBLANK(L247),"",H247)</f>
        <v>0</v>
      </c>
      <c r="N247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47" s="209" t="str">
        <f t="shared" si="4"/>
        <v>{{}}</v>
      </c>
    </row>
    <row r="248" spans="1:15" ht="16" x14ac:dyDescent="0.2">
      <c r="A248" s="39" t="s">
        <v>162</v>
      </c>
      <c r="B248" s="39" t="s">
        <v>164</v>
      </c>
      <c r="C248" s="279" t="s">
        <v>221</v>
      </c>
      <c r="D248" s="180" t="s">
        <v>149</v>
      </c>
      <c r="E248" s="39"/>
      <c r="F248" s="35">
        <v>6</v>
      </c>
      <c r="G248" s="35" t="s">
        <v>991</v>
      </c>
      <c r="H248" s="35">
        <v>2112</v>
      </c>
      <c r="I248" s="35" t="s">
        <v>164</v>
      </c>
      <c r="J248" s="113"/>
      <c r="K248" s="234"/>
      <c r="L248" s="195" t="str">
        <f ca="1">IF(LEN($A248&amp;$D248)&lt;2,"",IF(ISBLANK($H248),"",$N248&amp;IF(ISBLANK($D248),"","|"&amp;IF(RIGHT($D248)=",",LEFT($D248,LEN($D248)-1),IF(RIGHT($D248,2)=", ",LEFT($D248,LEN($D248)-2),$D248)))&amp;"="&amp;$H248&amp;IF(OR(ISBLANK($J248),$J248="{{*}}"),"",O248)))</f>
        <v>CASINO|ONSITE=2112</v>
      </c>
      <c r="M248" s="209">
        <f ca="1">IF(ISBLANK(L248),"",H248)</f>
        <v>2112</v>
      </c>
      <c r="N248" s="195" t="str">
        <f t="shared" ca="1" si="3"/>
        <v>CASINO</v>
      </c>
      <c r="O248" s="209" t="str">
        <f t="shared" si="4"/>
        <v>{{}}</v>
      </c>
    </row>
    <row r="249" spans="1:15" ht="16" x14ac:dyDescent="0.2">
      <c r="A249" s="38" t="s">
        <v>166</v>
      </c>
      <c r="B249" s="38" t="s">
        <v>167</v>
      </c>
      <c r="C249" s="277" t="s">
        <v>221</v>
      </c>
      <c r="D249" s="52"/>
      <c r="E249" s="38"/>
      <c r="F249" s="36">
        <v>6</v>
      </c>
      <c r="G249" s="36" t="s">
        <v>991</v>
      </c>
      <c r="H249" s="36">
        <v>385</v>
      </c>
      <c r="I249" s="36" t="s">
        <v>167</v>
      </c>
      <c r="J249" s="52"/>
      <c r="K249" s="238"/>
      <c r="L249" s="195" t="str">
        <f ca="1">IF(LEN($A249&amp;$D249)&lt;2,"",IF(ISBLANK($H249),"",$N249&amp;IF(ISBLANK($D249),"","|"&amp;IF(RIGHT($D249)=",",LEFT($D249,LEN($D249)-1),IF(RIGHT($D249,2)=", ",LEFT($D249,LEN($D249)-2),$D249)))&amp;"="&amp;$H249&amp;IF(OR(ISBLANK($J249),$J249="{{*}}"),"",O249)))</f>
        <v>LIBRARY=385</v>
      </c>
      <c r="M249" s="209">
        <f ca="1">IF(ISBLANK(L249),"",H249)</f>
        <v>385</v>
      </c>
      <c r="N249" s="195" t="str">
        <f t="shared" ca="1" si="3"/>
        <v>LIBRARY</v>
      </c>
      <c r="O249" s="209" t="str">
        <f t="shared" si="4"/>
        <v>{{}}</v>
      </c>
    </row>
    <row r="250" spans="1:15" ht="16" x14ac:dyDescent="0.2">
      <c r="A250" s="39" t="s">
        <v>168</v>
      </c>
      <c r="B250" s="39" t="s">
        <v>169</v>
      </c>
      <c r="C250" s="279" t="s">
        <v>221</v>
      </c>
      <c r="D250" s="180" t="s">
        <v>149</v>
      </c>
      <c r="E250" s="39"/>
      <c r="F250" s="35">
        <v>6</v>
      </c>
      <c r="G250" s="35" t="s">
        <v>991</v>
      </c>
      <c r="H250" s="35">
        <v>2010</v>
      </c>
      <c r="I250" s="35" t="s">
        <v>169</v>
      </c>
      <c r="J250" s="113"/>
      <c r="K250" s="234"/>
      <c r="L250" s="195" t="str">
        <f ca="1">IF(LEN($A250&amp;$D250)&lt;2,"",IF(ISBLANK($H250),"",$N250&amp;IF(ISBLANK($D250),"","|"&amp;IF(RIGHT($D250)=",",LEFT($D250,LEN($D250)-1),IF(RIGHT($D250,2)=", ",LEFT($D250,LEN($D250)-2),$D250)))&amp;"="&amp;$H250&amp;IF(OR(ISBLANK($J250),$J250="{{*}}"),"",O250)))</f>
        <v>NIGHTCLUB|ONSITE=2010</v>
      </c>
      <c r="M250" s="209">
        <f ca="1">IF(ISBLANK(L250),"",H250)</f>
        <v>2010</v>
      </c>
      <c r="N250" s="195" t="str">
        <f t="shared" ca="1" si="3"/>
        <v>NIGHTCLUB</v>
      </c>
      <c r="O250" s="209" t="str">
        <f t="shared" si="4"/>
        <v>{{}}</v>
      </c>
    </row>
    <row r="251" spans="1:15" ht="16" x14ac:dyDescent="0.2">
      <c r="A251" s="38" t="s">
        <v>214</v>
      </c>
      <c r="B251" s="38" t="s">
        <v>170</v>
      </c>
      <c r="C251" s="277" t="s">
        <v>221</v>
      </c>
      <c r="D251" s="52"/>
      <c r="E251" s="38"/>
      <c r="F251" s="36">
        <v>6</v>
      </c>
      <c r="G251" s="36" t="s">
        <v>991</v>
      </c>
      <c r="H251" s="36">
        <v>375</v>
      </c>
      <c r="I251" s="36" t="s">
        <v>170</v>
      </c>
      <c r="J251" s="52"/>
      <c r="K251" s="238"/>
      <c r="L251" s="195" t="str">
        <f ca="1">IF(LEN($A251&amp;$D251)&lt;2,"",IF(ISBLANK($H251),"",$N251&amp;IF(ISBLANK($D251),"","|"&amp;IF(RIGHT($D251)=",",LEFT($D251,LEN($D251)-1),IF(RIGHT($D251,2)=", ",LEFT($D251,LEN($D251)-2),$D251)))&amp;"="&amp;$H251&amp;IF(OR(ISBLANK($J251),$J251="{{*}}"),"",O251)))</f>
        <v>GAME_ROOM=375</v>
      </c>
      <c r="M251" s="209">
        <f ca="1">IF(ISBLANK(L251),"",H251)</f>
        <v>375</v>
      </c>
      <c r="N251" s="195" t="str">
        <f t="shared" ca="1" si="3"/>
        <v>GAME_ROOM</v>
      </c>
      <c r="O251" s="209" t="str">
        <f t="shared" si="4"/>
        <v>{{}}</v>
      </c>
    </row>
    <row r="252" spans="1:15" ht="16" x14ac:dyDescent="0.2">
      <c r="A252" s="39" t="s">
        <v>215</v>
      </c>
      <c r="B252" s="39" t="s">
        <v>171</v>
      </c>
      <c r="C252" s="279" t="s">
        <v>221</v>
      </c>
      <c r="D252" s="180"/>
      <c r="E252" s="39"/>
      <c r="F252" s="35">
        <v>6</v>
      </c>
      <c r="G252" s="35" t="s">
        <v>991</v>
      </c>
      <c r="H252" s="35">
        <v>2385</v>
      </c>
      <c r="I252" s="35" t="s">
        <v>171</v>
      </c>
      <c r="J252" s="113"/>
      <c r="K252" s="234"/>
      <c r="L252" s="195" t="str">
        <f ca="1">IF(LEN($A252&amp;$D252)&lt;2,"",IF(ISBLANK($H252),"",$N252&amp;IF(ISBLANK($D252),"","|"&amp;IF(RIGHT($D252)=",",LEFT($D252,LEN($D252)-1),IF(RIGHT($D252,2)=", ",LEFT($D252,LEN($D252)-2),$D252)))&amp;"="&amp;$H252&amp;IF(OR(ISBLANK($J252),$J252="{{*}}"),"",O252)))</f>
        <v>POOL_TABLE=2385</v>
      </c>
      <c r="M252" s="209">
        <f ca="1">IF(ISBLANK(L252),"",H252)</f>
        <v>2385</v>
      </c>
      <c r="N252" s="195" t="str">
        <f t="shared" ca="1" si="3"/>
        <v>POOL_TABLE</v>
      </c>
      <c r="O252" s="209" t="str">
        <f t="shared" si="4"/>
        <v>{{}}</v>
      </c>
    </row>
    <row r="253" spans="1:15" ht="16" x14ac:dyDescent="0.2">
      <c r="A253" s="38" t="s">
        <v>219</v>
      </c>
      <c r="B253" s="38" t="s">
        <v>183</v>
      </c>
      <c r="C253" s="277" t="s">
        <v>221</v>
      </c>
      <c r="D253" s="36"/>
      <c r="E253" s="38"/>
      <c r="F253" s="36">
        <v>6</v>
      </c>
      <c r="G253" s="36" t="s">
        <v>991</v>
      </c>
      <c r="H253" s="36">
        <v>4025</v>
      </c>
      <c r="I253" s="36" t="s">
        <v>183</v>
      </c>
      <c r="J253" s="52"/>
      <c r="K253" s="238"/>
      <c r="L253" s="195" t="str">
        <f ca="1">IF(LEN($A253&amp;$D253)&lt;2,"",IF(ISBLANK($H253),"",$N253&amp;IF(ISBLANK($D253),"","|"&amp;IF(RIGHT($D253)=",",LEFT($D253,LEN($D253)-1),IF(RIGHT($D253,2)=", ",LEFT($D253,LEN($D253)-2),$D253)))&amp;"="&amp;$H253&amp;IF(OR(ISBLANK($J253),$J253="{{*}}"),"",O253)))</f>
        <v>WINERY=4025</v>
      </c>
      <c r="M253" s="209">
        <f ca="1">IF(ISBLANK(L253),"",H253)</f>
        <v>4025</v>
      </c>
      <c r="N253" s="195" t="str">
        <f t="shared" ca="1" si="3"/>
        <v>WINERY</v>
      </c>
      <c r="O253" s="209" t="str">
        <f t="shared" si="4"/>
        <v>{{}}</v>
      </c>
    </row>
  </sheetData>
  <autoFilter ref="A3:K27"/>
  <mergeCells count="145">
    <mergeCell ref="C163:C165"/>
    <mergeCell ref="C166:C169"/>
    <mergeCell ref="C184:C185"/>
    <mergeCell ref="C186:C187"/>
    <mergeCell ref="C188:C189"/>
    <mergeCell ref="C190:C191"/>
    <mergeCell ref="C195:C196"/>
    <mergeCell ref="C200:C202"/>
    <mergeCell ref="C204:C205"/>
    <mergeCell ref="C206:C207"/>
    <mergeCell ref="C208:C210"/>
    <mergeCell ref="E239:E240"/>
    <mergeCell ref="A239:A240"/>
    <mergeCell ref="B239:B240"/>
    <mergeCell ref="A243:A244"/>
    <mergeCell ref="B243:B244"/>
    <mergeCell ref="E243:E244"/>
    <mergeCell ref="A241:A242"/>
    <mergeCell ref="B241:B242"/>
    <mergeCell ref="E241:E242"/>
    <mergeCell ref="E75:E76"/>
    <mergeCell ref="B75:B76"/>
    <mergeCell ref="A75:A76"/>
    <mergeCell ref="A57:A58"/>
    <mergeCell ref="B57:B58"/>
    <mergeCell ref="E57:E58"/>
    <mergeCell ref="A59:A61"/>
    <mergeCell ref="B59:B61"/>
    <mergeCell ref="E59:E61"/>
    <mergeCell ref="A62:A63"/>
    <mergeCell ref="B62:B63"/>
    <mergeCell ref="E62:E63"/>
    <mergeCell ref="C57:C58"/>
    <mergeCell ref="C59:C61"/>
    <mergeCell ref="C62:C63"/>
    <mergeCell ref="C68:C69"/>
    <mergeCell ref="C70:C72"/>
    <mergeCell ref="C73:C74"/>
    <mergeCell ref="C75:C76"/>
    <mergeCell ref="E73:E74"/>
    <mergeCell ref="A82:A83"/>
    <mergeCell ref="B82:B83"/>
    <mergeCell ref="E82:E83"/>
    <mergeCell ref="A84:A85"/>
    <mergeCell ref="B84:B85"/>
    <mergeCell ref="E84:E85"/>
    <mergeCell ref="E148:E151"/>
    <mergeCell ref="B141:B147"/>
    <mergeCell ref="A141:A147"/>
    <mergeCell ref="B148:B151"/>
    <mergeCell ref="C82:C83"/>
    <mergeCell ref="C84:C85"/>
    <mergeCell ref="C141:C147"/>
    <mergeCell ref="C148:C151"/>
    <mergeCell ref="A68:A69"/>
    <mergeCell ref="B68:B69"/>
    <mergeCell ref="E68:E69"/>
    <mergeCell ref="A70:A72"/>
    <mergeCell ref="B70:B72"/>
    <mergeCell ref="E70:E72"/>
    <mergeCell ref="E4:E15"/>
    <mergeCell ref="A16:A27"/>
    <mergeCell ref="B16:B27"/>
    <mergeCell ref="E16:E27"/>
    <mergeCell ref="B4:B15"/>
    <mergeCell ref="A4:A15"/>
    <mergeCell ref="B34:B36"/>
    <mergeCell ref="C16:C27"/>
    <mergeCell ref="C4:C15"/>
    <mergeCell ref="C31:C33"/>
    <mergeCell ref="C34:C36"/>
    <mergeCell ref="C38:C40"/>
    <mergeCell ref="C55:C56"/>
    <mergeCell ref="A31:A33"/>
    <mergeCell ref="B31:B33"/>
    <mergeCell ref="E31:E33"/>
    <mergeCell ref="A34:A36"/>
    <mergeCell ref="E34:E36"/>
    <mergeCell ref="A38:A40"/>
    <mergeCell ref="B38:B40"/>
    <mergeCell ref="E38:E40"/>
    <mergeCell ref="E55:E56"/>
    <mergeCell ref="B55:B56"/>
    <mergeCell ref="A55:A56"/>
    <mergeCell ref="E234:E237"/>
    <mergeCell ref="A208:A210"/>
    <mergeCell ref="B208:B210"/>
    <mergeCell ref="E208:E210"/>
    <mergeCell ref="A211:A214"/>
    <mergeCell ref="B211:B214"/>
    <mergeCell ref="E211:E214"/>
    <mergeCell ref="A234:A237"/>
    <mergeCell ref="B234:B237"/>
    <mergeCell ref="E221:E222"/>
    <mergeCell ref="A221:A222"/>
    <mergeCell ref="B221:B222"/>
    <mergeCell ref="A230:A233"/>
    <mergeCell ref="B230:B233"/>
    <mergeCell ref="E230:E233"/>
    <mergeCell ref="E225:E226"/>
    <mergeCell ref="A225:A226"/>
    <mergeCell ref="B225:B226"/>
    <mergeCell ref="E223:E224"/>
    <mergeCell ref="A223:A224"/>
    <mergeCell ref="B223:B224"/>
    <mergeCell ref="C211:C214"/>
    <mergeCell ref="C215:C216"/>
    <mergeCell ref="B200:B202"/>
    <mergeCell ref="E200:E202"/>
    <mergeCell ref="A188:A189"/>
    <mergeCell ref="B188:B189"/>
    <mergeCell ref="A190:A191"/>
    <mergeCell ref="B190:B191"/>
    <mergeCell ref="E190:E191"/>
    <mergeCell ref="A197:A199"/>
    <mergeCell ref="B197:B199"/>
    <mergeCell ref="E197:E199"/>
    <mergeCell ref="E188:E189"/>
    <mergeCell ref="B186:B187"/>
    <mergeCell ref="E186:E187"/>
    <mergeCell ref="E184:E185"/>
    <mergeCell ref="A163:A165"/>
    <mergeCell ref="B163:B165"/>
    <mergeCell ref="E163:E165"/>
    <mergeCell ref="A166:A168"/>
    <mergeCell ref="B166:B168"/>
    <mergeCell ref="E166:E168"/>
    <mergeCell ref="A170:A176"/>
    <mergeCell ref="B170:B176"/>
    <mergeCell ref="E170:E176"/>
    <mergeCell ref="E177:E183"/>
    <mergeCell ref="A177:A183"/>
    <mergeCell ref="B177:B183"/>
    <mergeCell ref="B184:B185"/>
    <mergeCell ref="B152:B155"/>
    <mergeCell ref="A148:A151"/>
    <mergeCell ref="A152:A155"/>
    <mergeCell ref="A158:A162"/>
    <mergeCell ref="B158:B162"/>
    <mergeCell ref="E158:E162"/>
    <mergeCell ref="C152:C157"/>
    <mergeCell ref="C158:C162"/>
    <mergeCell ref="A184:A185"/>
    <mergeCell ref="A186:A187"/>
    <mergeCell ref="A200:A202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showRuler="0" zoomScale="120" zoomScaleNormal="120" zoomScalePageLayoutView="120" workbookViewId="0">
      <selection activeCell="B6" sqref="B6"/>
    </sheetView>
  </sheetViews>
  <sheetFormatPr baseColWidth="10" defaultColWidth="10.83203125" defaultRowHeight="15" x14ac:dyDescent="0.2"/>
  <cols>
    <col min="1" max="1" width="17.6640625" style="67" bestFit="1" customWidth="1"/>
    <col min="2" max="2" width="32.5" style="67" bestFit="1" customWidth="1"/>
    <col min="3" max="3" width="39.1640625" style="83" customWidth="1"/>
    <col min="4" max="4" width="20.33203125" style="217" bestFit="1" customWidth="1"/>
    <col min="5" max="5" width="34.83203125" style="83" bestFit="1" customWidth="1"/>
    <col min="6" max="6" width="35.1640625" style="83" customWidth="1"/>
    <col min="7" max="7" width="12.6640625" style="67" hidden="1" customWidth="1"/>
    <col min="8" max="8" width="20.6640625" style="67" hidden="1" customWidth="1"/>
    <col min="9" max="9" width="13.6640625" style="67" hidden="1" customWidth="1"/>
    <col min="10" max="10" width="30.6640625" style="67" hidden="1" customWidth="1"/>
    <col min="11" max="11" width="30.6640625" style="111" hidden="1" customWidth="1"/>
    <col min="12" max="12" width="70.83203125" style="67" hidden="1" customWidth="1"/>
    <col min="13" max="13" width="24.33203125" style="210" hidden="1" customWidth="1"/>
    <col min="14" max="15" width="0" style="67" hidden="1" customWidth="1"/>
    <col min="16" max="44" width="10.83203125" style="81"/>
    <col min="45" max="16384" width="10.83203125" style="67"/>
  </cols>
  <sheetData>
    <row r="1" spans="1:44" x14ac:dyDescent="0.2">
      <c r="A1" s="64" t="s">
        <v>834</v>
      </c>
      <c r="L1" s="199"/>
      <c r="M1" s="199"/>
      <c r="N1" s="199"/>
    </row>
    <row r="2" spans="1:44" x14ac:dyDescent="0.2">
      <c r="A2" s="64" t="s">
        <v>415</v>
      </c>
      <c r="L2" s="199"/>
      <c r="M2" s="199"/>
      <c r="N2" s="199"/>
    </row>
    <row r="3" spans="1:44" ht="16" x14ac:dyDescent="0.2">
      <c r="A3" s="28" t="s">
        <v>211</v>
      </c>
      <c r="B3" s="32" t="s">
        <v>0</v>
      </c>
      <c r="C3" s="33" t="s">
        <v>1</v>
      </c>
      <c r="D3" s="33" t="s">
        <v>2562</v>
      </c>
      <c r="E3" s="33" t="s">
        <v>2</v>
      </c>
      <c r="F3" s="32" t="s">
        <v>3</v>
      </c>
      <c r="G3" s="86" t="s">
        <v>985</v>
      </c>
      <c r="H3" s="64" t="s">
        <v>986</v>
      </c>
      <c r="I3" s="64" t="s">
        <v>1081</v>
      </c>
      <c r="J3" s="64" t="s">
        <v>1082</v>
      </c>
      <c r="K3" s="64" t="s">
        <v>1255</v>
      </c>
      <c r="L3" s="199" t="s">
        <v>1778</v>
      </c>
      <c r="M3" s="196" t="s">
        <v>2363</v>
      </c>
      <c r="N3" s="199"/>
    </row>
    <row r="4" spans="1:44" s="68" customFormat="1" ht="30" x14ac:dyDescent="0.2">
      <c r="A4" s="68" t="s">
        <v>221</v>
      </c>
      <c r="B4" s="60" t="s">
        <v>414</v>
      </c>
      <c r="C4" s="50" t="s">
        <v>416</v>
      </c>
      <c r="D4" s="214" t="s">
        <v>221</v>
      </c>
      <c r="E4" s="172"/>
      <c r="F4" s="50"/>
      <c r="G4" s="68">
        <v>11</v>
      </c>
      <c r="H4" s="206" t="s">
        <v>1010</v>
      </c>
      <c r="I4" s="68">
        <v>2551</v>
      </c>
      <c r="J4" s="206" t="s">
        <v>2161</v>
      </c>
      <c r="K4" s="112"/>
      <c r="L4" s="199" t="str">
        <f ca="1">IF(LEN($B4&amp;$E4)&lt;2,"",IF(ISBLANK($I4),"",$N4&amp;IF(ISBLANK($E4),"","|"&amp;IF(RIGHT($E4)=",",LEFT($E4,LEN($E4)-1),IF(RIGHT($E4,2)=", ",LEFT($E4,LEN($E4)-2),$E4)))&amp;"="&amp;$I4&amp;IF(OR(ISBLANK($K4),$K4="{{*}}"),"","{{"&amp;$K4&amp;"}}")))</f>
        <v>MINIMUM_CHECKIN_AGE=2551</v>
      </c>
      <c r="M4" s="209">
        <f ca="1">IF(ISBLANK(L4),"",$I4)</f>
        <v>2551</v>
      </c>
      <c r="N4" s="195" t="str">
        <f ca="1">IF(ISBLANK($B4),
IF(ISBLANK(OFFSET($B4,-1,0)),
IF(ISBLANK(OFFSET($B4,-2,0)),
IF(ISBLANK(OFFSET($B4,-3,0)),
IF(ISBLANK(OFFSET($B4,-4,0)),
IF(ISBLANK(OFFSET($B4,-5,0)),
IF(ISBLANK(OFFSET($B4,-6,0)),
IF(ISBLANK(OFFSET($B4,-7,0)),
IF(ISBLANK(OFFSET($B4,-8,0)),
IF(ISBLANK(OFFSET($B4,-9,0)),
IF(ISBLANK(OFFSET($B4,-10,0)),
IF(ISBLANK(OFFSET($B4,-11,0)),
IF(ISBLANK(OFFSET($B4,-12,0)),
IF(ISBLANK(OFFSET($B4,-13,0)),
IF(ISBLANK(OFFSET($B4,-14,0)),
IF(ISBLANK(OFFSET($B4,-15,0)),
IF(ISBLANK(OFFSET($B4,-16,0)),
IF(ISBLANK(OFFSET($B4,-17,0)),
IF(ISBLANK(OFFSET($B4,-18,0)),
IF(ISBLANK(OFFSET($B4,-19,0)),
IF(ISBLANK(OFFSET($B4,-20,0)),
IF(ISBLANK(OFFSET($B4,-21,0)),
IF(ISBLANK(OFFSET($B4,-22,0)),
IF(ISBLANK(OFFSET($B4,-23,0)),
IF(ISBLANK(OFFSET($B4,-24,0)),
IF(ISBLANK(OFFSET($B4,-25,0)),
"Error(contact Michael Davies)",
OFFSET($B4,-25,0)),
OFFSET($B4,-24,0)),
OFFSET($B4,-23,0)),
OFFSET($B4,-22,0)),
OFFSET($B4,-21,0)),
OFFSET($B4,-20,0)),
OFFSET($B4,-19,0)),
OFFSET($B4,-18,0)),
OFFSET($B4,-17,0)),
OFFSET($B4,-16,0)),
OFFSET($B4,-15,0)),
OFFSET($B4,-14,0)),
OFFSET($B4,-13,0)),
OFFSET($B4,-12,0)),
OFFSET($B4,-11,0)),
OFFSET($B4,-10,0)),
OFFSET($B4,-9,0)),
OFFSET($B4,-8,0)),
OFFSET($B4,-7,0)),
OFFSET($B4,-6,0)),
OFFSET($B4,-5,0)),
OFFSET($B4,-4,0)),
OFFSET($B4,-3,0)),
OFFSET($B4,-2,0)),
OFFSET($B4,-1,0)),
$B4)</f>
        <v>MINIMUM_CHECKIN_AGE</v>
      </c>
      <c r="O4" s="209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4" ht="60" x14ac:dyDescent="0.2">
      <c r="A5" s="67" t="s">
        <v>220</v>
      </c>
      <c r="B5" s="52" t="s">
        <v>418</v>
      </c>
      <c r="C5" s="51" t="s">
        <v>419</v>
      </c>
      <c r="D5" s="213" t="s">
        <v>221</v>
      </c>
      <c r="E5" s="170"/>
      <c r="F5" s="51" t="s">
        <v>1220</v>
      </c>
      <c r="G5" s="67">
        <v>11</v>
      </c>
      <c r="H5" s="67" t="s">
        <v>1010</v>
      </c>
      <c r="I5" s="67">
        <v>2020</v>
      </c>
      <c r="J5" s="67" t="s">
        <v>1219</v>
      </c>
      <c r="K5" s="123"/>
      <c r="L5" s="199" t="str">
        <f ca="1">IF(LEN($B5&amp;$E5)&lt;2,"",IF(ISBLANK($I5),"",$N5&amp;IF(ISBLANK($E5),"","|"&amp;IF(RIGHT($E5)=",",LEFT($E5,LEN($E5)-1),IF(RIGHT($E5,2)=", ",LEFT($E5,LEN($E5)-2),$E5)))&amp;"="&amp;$I5&amp;IF(OR(ISBLANK($K5),$K5="{{*}}"),"","{{"&amp;$K5&amp;"}}")))</f>
        <v>CHECKOUT_TIME=2020</v>
      </c>
      <c r="M5" s="209">
        <f t="shared" ref="M5:M66" ca="1" si="0">IF(ISBLANK(L5),"",$I5)</f>
        <v>2020</v>
      </c>
      <c r="N5" s="195" t="str">
        <f ca="1">IF(ISBLANK($B5),
IF(ISBLANK(OFFSET($B5,-1,0)),
IF(ISBLANK(OFFSET($B5,-2,0)),
IF(ISBLANK(OFFSET($B5,-3,0)),
IF(ISBLANK(OFFSET($B5,-4,0)),
IF(ISBLANK(OFFSET($B5,-5,0)),
IF(ISBLANK(OFFSET($B5,-6,0)),
IF(ISBLANK(OFFSET($B5,-7,0)),
IF(ISBLANK(OFFSET($B5,-8,0)),
IF(ISBLANK(OFFSET($B5,-9,0)),
IF(ISBLANK(OFFSET($B5,-10,0)),
IF(ISBLANK(OFFSET($B5,-11,0)),
IF(ISBLANK(OFFSET($B5,-12,0)),
IF(ISBLANK(OFFSET($B5,-13,0)),
IF(ISBLANK(OFFSET($B5,-14,0)),
IF(ISBLANK(OFFSET($B5,-15,0)),
IF(ISBLANK(OFFSET($B5,-16,0)),
IF(ISBLANK(OFFSET($B5,-17,0)),
IF(ISBLANK(OFFSET($B5,-18,0)),
IF(ISBLANK(OFFSET($B5,-19,0)),
IF(ISBLANK(OFFSET($B5,-20,0)),
IF(ISBLANK(OFFSET($B5,-21,0)),
IF(ISBLANK(OFFSET($B5,-22,0)),
IF(ISBLANK(OFFSET($B5,-23,0)),
IF(ISBLANK(OFFSET($B5,-24,0)),
IF(ISBLANK(OFFSET($B5,-25,0)),
"Error(contact Michael Davies)",
OFFSET($B5,-25,0)),
OFFSET($B5,-24,0)),
OFFSET($B5,-23,0)),
OFFSET($B5,-22,0)),
OFFSET($B5,-21,0)),
OFFSET($B5,-20,0)),
OFFSET($B5,-19,0)),
OFFSET($B5,-18,0)),
OFFSET($B5,-17,0)),
OFFSET($B5,-16,0)),
OFFSET($B5,-15,0)),
OFFSET($B5,-14,0)),
OFFSET($B5,-13,0)),
OFFSET($B5,-12,0)),
OFFSET($B5,-11,0)),
OFFSET($B5,-10,0)),
OFFSET($B5,-9,0)),
OFFSET($B5,-8,0)),
OFFSET($B5,-7,0)),
OFFSET($B5,-6,0)),
OFFSET($B5,-5,0)),
OFFSET($B5,-4,0)),
OFFSET($B5,-3,0)),
OFFSET($B5,-2,0)),
OFFSET($B5,-1,0)),
$B5)</f>
        <v>CHECKOUT_TIME</v>
      </c>
    </row>
    <row r="6" spans="1:44" s="68" customFormat="1" ht="120" x14ac:dyDescent="0.2">
      <c r="A6" s="68" t="s">
        <v>220</v>
      </c>
      <c r="B6" s="60" t="s">
        <v>2125</v>
      </c>
      <c r="C6" s="50" t="s">
        <v>2127</v>
      </c>
      <c r="D6" s="214" t="s">
        <v>221</v>
      </c>
      <c r="E6" s="172" t="s">
        <v>40</v>
      </c>
      <c r="F6" s="50" t="s">
        <v>2128</v>
      </c>
      <c r="G6" s="68">
        <v>11</v>
      </c>
      <c r="H6" s="68" t="s">
        <v>1010</v>
      </c>
      <c r="I6" s="68">
        <v>2019</v>
      </c>
      <c r="J6" s="68" t="s">
        <v>1221</v>
      </c>
      <c r="K6" s="123"/>
      <c r="L6" s="199" t="str">
        <f ca="1">IF(LEN($B6&amp;$E6)&lt;2,"",IF(ISBLANK($I6),"",$N6&amp;IF(ISBLANK($E6),"","|"&amp;IF(RIGHT($E6)=",",LEFT($E6,LEN($E6)-1),IF(RIGHT($E6,2)=", ",LEFT($E6,LEN($E6)-2),$E6)))&amp;"="&amp;$I6&amp;IF(OR(ISBLANK($K6),$K6="{{*}}"),"","{{"&amp;$K6&amp;"}}")))</f>
        <v>CHECKIN_START_TIME|AVAILABLE_24HOURS=2019</v>
      </c>
      <c r="M6" s="209">
        <f t="shared" ca="1" si="0"/>
        <v>2019</v>
      </c>
      <c r="N6" s="195" t="str">
        <f t="shared" ref="N6:N68" ca="1" si="1">IF(ISBLANK($B6),
IF(ISBLANK(OFFSET($B6,-1,0)),
IF(ISBLANK(OFFSET($B6,-2,0)),
IF(ISBLANK(OFFSET($B6,-3,0)),
IF(ISBLANK(OFFSET($B6,-4,0)),
IF(ISBLANK(OFFSET($B6,-5,0)),
IF(ISBLANK(OFFSET($B6,-6,0)),
IF(ISBLANK(OFFSET($B6,-7,0)),
IF(ISBLANK(OFFSET($B6,-8,0)),
IF(ISBLANK(OFFSET($B6,-9,0)),
IF(ISBLANK(OFFSET($B6,-10,0)),
IF(ISBLANK(OFFSET($B6,-11,0)),
IF(ISBLANK(OFFSET($B6,-12,0)),
IF(ISBLANK(OFFSET($B6,-13,0)),
IF(ISBLANK(OFFSET($B6,-14,0)),
IF(ISBLANK(OFFSET($B6,-15,0)),
IF(ISBLANK(OFFSET($B6,-16,0)),
IF(ISBLANK(OFFSET($B6,-17,0)),
IF(ISBLANK(OFFSET($B6,-18,0)),
IF(ISBLANK(OFFSET($B6,-19,0)),
IF(ISBLANK(OFFSET($B6,-20,0)),
IF(ISBLANK(OFFSET($B6,-21,0)),
IF(ISBLANK(OFFSET($B6,-22,0)),
IF(ISBLANK(OFFSET($B6,-23,0)),
IF(ISBLANK(OFFSET($B6,-24,0)),
IF(ISBLANK(OFFSET($B6,-25,0)),
"Error(contact Michael Davies)",
OFFSET($B6,-25,0)),
OFFSET($B6,-24,0)),
OFFSET($B6,-23,0)),
OFFSET($B6,-22,0)),
OFFSET($B6,-21,0)),
OFFSET($B6,-20,0)),
OFFSET($B6,-19,0)),
OFFSET($B6,-18,0)),
OFFSET($B6,-17,0)),
OFFSET($B6,-16,0)),
OFFSET($B6,-15,0)),
OFFSET($B6,-14,0)),
OFFSET($B6,-13,0)),
OFFSET($B6,-12,0)),
OFFSET($B6,-11,0)),
OFFSET($B6,-10,0)),
OFFSET($B6,-9,0)),
OFFSET($B6,-8,0)),
OFFSET($B6,-7,0)),
OFFSET($B6,-6,0)),
OFFSET($B6,-5,0)),
OFFSET($B6,-4,0)),
OFFSET($B6,-3,0)),
OFFSET($B6,-2,0)),
OFFSET($B6,-1,0)),
$B6)</f>
        <v>CHECKIN_START_TIME</v>
      </c>
      <c r="O6" s="177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</row>
    <row r="7" spans="1:44" s="203" customFormat="1" ht="120" x14ac:dyDescent="0.2">
      <c r="A7" s="206" t="s">
        <v>221</v>
      </c>
      <c r="B7" s="204" t="s">
        <v>2126</v>
      </c>
      <c r="C7" s="200" t="s">
        <v>2130</v>
      </c>
      <c r="D7" s="214" t="s">
        <v>221</v>
      </c>
      <c r="E7" s="200"/>
      <c r="F7" s="200" t="s">
        <v>2129</v>
      </c>
      <c r="H7" s="203" t="s">
        <v>1010</v>
      </c>
      <c r="I7" s="203">
        <v>3763</v>
      </c>
      <c r="J7" s="206" t="s">
        <v>2131</v>
      </c>
      <c r="K7" s="123"/>
      <c r="L7" s="199" t="str">
        <f ca="1">IF(LEN($B7&amp;$E7)&lt;2,"",IF(ISBLANK($I7),"",$N7&amp;IF(ISBLANK($E7),"","|"&amp;IF(RIGHT($E7)=",",LEFT($E7,LEN($E7)-1),IF(RIGHT($E7,2)=", ",LEFT($E7,LEN($E7)-2),$E7)))&amp;"="&amp;$I7&amp;IF(OR(ISBLANK($K7),$K7="{{*}}"),"","{{"&amp;$K7&amp;"}}")))</f>
        <v>CHECKIN_END_TIME=3763</v>
      </c>
      <c r="M7" s="209">
        <f t="shared" ca="1" si="0"/>
        <v>3763</v>
      </c>
      <c r="N7" s="195" t="str">
        <f t="shared" ca="1" si="1"/>
        <v>CHECKIN_END_TIME</v>
      </c>
      <c r="O7" s="205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</row>
    <row r="8" spans="1:44" ht="60" x14ac:dyDescent="0.2">
      <c r="A8" s="81" t="s">
        <v>221</v>
      </c>
      <c r="B8" s="110" t="s">
        <v>420</v>
      </c>
      <c r="C8" s="122"/>
      <c r="D8" s="220" t="s">
        <v>221</v>
      </c>
      <c r="E8" s="175"/>
      <c r="F8" s="109" t="s">
        <v>826</v>
      </c>
      <c r="G8" s="81"/>
      <c r="H8" s="81"/>
      <c r="I8" s="81"/>
      <c r="J8" s="81"/>
      <c r="K8" s="81"/>
      <c r="L8" s="199" t="str">
        <f>IF(LEN($B8&amp;$E8)&lt;2,"",IF(ISBLANK($I8),"",$N8&amp;IF(ISBLANK($E8),"","|"&amp;IF(RIGHT($E8)=",",LEFT($E8,LEN($E8)-1),IF(RIGHT($E8,2)=", ",LEFT($E8,LEN($E8)-2),$E8)))&amp;"="&amp;$I8&amp;IF(OR(ISBLANK($K8),$K8="{{*}}"),"","{{"&amp;$K8&amp;"}}")))</f>
        <v/>
      </c>
      <c r="M8" s="209">
        <f t="shared" si="0"/>
        <v>0</v>
      </c>
      <c r="N8" s="195" t="str">
        <f t="shared" ca="1" si="1"/>
        <v>CANCELLATION_CUTOFF_TIME</v>
      </c>
      <c r="O8" s="177"/>
    </row>
    <row r="9" spans="1:44" s="92" customFormat="1" ht="45" x14ac:dyDescent="0.2">
      <c r="A9" s="112" t="s">
        <v>221</v>
      </c>
      <c r="B9" s="113" t="s">
        <v>436</v>
      </c>
      <c r="C9" s="106" t="s">
        <v>827</v>
      </c>
      <c r="D9" s="214" t="s">
        <v>220</v>
      </c>
      <c r="E9" s="172" t="s">
        <v>2563</v>
      </c>
      <c r="F9" s="113"/>
      <c r="G9" s="112"/>
      <c r="H9" s="112"/>
      <c r="I9" s="112"/>
      <c r="J9" s="112"/>
      <c r="K9" s="112"/>
      <c r="L9" s="199" t="str">
        <f>IF(LEN($B9&amp;$E9)&lt;2,"",IF(ISBLANK($I9),"",$N9&amp;IF(ISBLANK($E9),"","|"&amp;IF(RIGHT($E9)=",",LEFT($E9,LEN($E9)-1),IF(RIGHT($E9,2)=", ",LEFT($E9,LEN($E9)-2),$E9)))&amp;"="&amp;$I9&amp;IF(OR(ISBLANK($K9),$K9="{{*}}"),"","{{"&amp;$K9&amp;"}}")))</f>
        <v/>
      </c>
      <c r="M9" s="209">
        <f t="shared" si="0"/>
        <v>0</v>
      </c>
      <c r="N9" s="195" t="str">
        <f t="shared" ca="1" si="1"/>
        <v>FRONT_DESK</v>
      </c>
      <c r="O9" s="177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</row>
    <row r="10" spans="1:44" ht="16" x14ac:dyDescent="0.2">
      <c r="B10" s="52"/>
      <c r="C10" s="88"/>
      <c r="D10" s="88"/>
      <c r="E10" s="170"/>
      <c r="F10" s="51"/>
      <c r="L10" s="199" t="str">
        <f>IF(LEN($B10&amp;$E10)&lt;2,"",IF(ISBLANK($I10),"",$N10&amp;IF(ISBLANK($E10),"","|"&amp;IF(RIGHT($E10)=",",LEFT($E10,LEN($E10)-1),IF(RIGHT($E10,2)=", ",LEFT($E10,LEN($E10)-2),$E10)))&amp;"="&amp;$I10&amp;IF(OR(ISBLANK($K10),$K10="{{*}}"),"","{{"&amp;$K10&amp;"}}")))</f>
        <v/>
      </c>
      <c r="M10" s="209">
        <f t="shared" si="0"/>
        <v>0</v>
      </c>
      <c r="N10" s="195" t="str">
        <f t="shared" ca="1" si="1"/>
        <v>FRONT_DESK</v>
      </c>
      <c r="O10" s="177"/>
    </row>
    <row r="11" spans="1:44" ht="16" x14ac:dyDescent="0.2">
      <c r="A11" s="64" t="s">
        <v>437</v>
      </c>
      <c r="B11" s="52"/>
      <c r="C11" s="88"/>
      <c r="D11" s="88"/>
      <c r="E11" s="170"/>
      <c r="F11" s="51"/>
      <c r="L11" s="199" t="str">
        <f>IF(LEN($B11&amp;$E11)&lt;2,"",IF(ISBLANK($I11),"",$N11&amp;IF(ISBLANK($E11),"","|"&amp;IF(RIGHT($E11)=",",LEFT($E11,LEN($E11)-1),IF(RIGHT($E11,2)=", ",LEFT($E11,LEN($E11)-2),$E11)))&amp;"="&amp;$I11&amp;IF(OR(ISBLANK($K11),$K11="{{*}}"),"","{{"&amp;$K11&amp;"}}")))</f>
        <v/>
      </c>
      <c r="M11" s="209">
        <f t="shared" si="0"/>
        <v>0</v>
      </c>
      <c r="N11" s="195" t="str">
        <f t="shared" ca="1" si="1"/>
        <v>FRONT_DESK</v>
      </c>
      <c r="O11" s="177"/>
    </row>
    <row r="12" spans="1:44" s="68" customFormat="1" ht="16" x14ac:dyDescent="0.2">
      <c r="A12" s="68" t="s">
        <v>221</v>
      </c>
      <c r="B12" s="60" t="s">
        <v>421</v>
      </c>
      <c r="C12" s="50" t="s">
        <v>422</v>
      </c>
      <c r="D12" s="214" t="s">
        <v>221</v>
      </c>
      <c r="E12" s="172"/>
      <c r="F12" s="50"/>
      <c r="G12" s="68">
        <v>11</v>
      </c>
      <c r="H12" s="68" t="s">
        <v>1010</v>
      </c>
      <c r="I12" s="68">
        <v>189</v>
      </c>
      <c r="J12" s="68" t="s">
        <v>1222</v>
      </c>
      <c r="K12" s="112"/>
      <c r="L12" s="199" t="str">
        <f ca="1">IF(LEN($B12&amp;$E12)&lt;2,"",IF(ISBLANK($I12),"",$N12&amp;IF(ISBLANK($E12),"","|"&amp;IF(RIGHT($E12)=",",LEFT($E12,LEN($E12)-1),IF(RIGHT($E12,2)=", ",LEFT($E12,LEN($E12)-2),$E12)))&amp;"="&amp;$I12&amp;IF(OR(ISBLANK($K12),$K12="{{*}}"),"","{{"&amp;$K12&amp;"}}")))</f>
        <v>ACCEPTS_VISA=189</v>
      </c>
      <c r="M12" s="209">
        <f t="shared" ca="1" si="0"/>
        <v>189</v>
      </c>
      <c r="N12" s="195" t="str">
        <f t="shared" ca="1" si="1"/>
        <v>ACCEPTS_VISA</v>
      </c>
      <c r="O12" s="177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</row>
    <row r="13" spans="1:44" ht="16" x14ac:dyDescent="0.2">
      <c r="A13" s="67" t="s">
        <v>221</v>
      </c>
      <c r="B13" s="52" t="s">
        <v>423</v>
      </c>
      <c r="C13" s="51" t="s">
        <v>424</v>
      </c>
      <c r="D13" s="213" t="s">
        <v>221</v>
      </c>
      <c r="E13" s="170"/>
      <c r="F13" s="51"/>
      <c r="G13" s="67">
        <v>11</v>
      </c>
      <c r="H13" s="67" t="s">
        <v>1010</v>
      </c>
      <c r="I13" s="67">
        <v>184</v>
      </c>
      <c r="J13" s="67" t="s">
        <v>1223</v>
      </c>
      <c r="L13" s="199" t="str">
        <f ca="1">IF(LEN($B13&amp;$E13)&lt;2,"",IF(ISBLANK($I13),"",$N13&amp;IF(ISBLANK($E13),"","|"&amp;IF(RIGHT($E13)=",",LEFT($E13,LEN($E13)-1),IF(RIGHT($E13,2)=", ",LEFT($E13,LEN($E13)-2),$E13)))&amp;"="&amp;$I13&amp;IF(OR(ISBLANK($K13),$K13="{{*}}"),"","{{"&amp;$K13&amp;"}}")))</f>
        <v>ACCEPTS_MASTERCARD=184</v>
      </c>
      <c r="M13" s="209">
        <f t="shared" ca="1" si="0"/>
        <v>184</v>
      </c>
      <c r="N13" s="195" t="str">
        <f t="shared" ca="1" si="1"/>
        <v>ACCEPTS_MASTERCARD</v>
      </c>
      <c r="O13" s="177"/>
    </row>
    <row r="14" spans="1:44" s="68" customFormat="1" ht="16" x14ac:dyDescent="0.2">
      <c r="A14" s="68" t="s">
        <v>221</v>
      </c>
      <c r="B14" s="60" t="s">
        <v>425</v>
      </c>
      <c r="C14" s="50" t="s">
        <v>426</v>
      </c>
      <c r="D14" s="214" t="s">
        <v>221</v>
      </c>
      <c r="E14" s="172"/>
      <c r="F14" s="50"/>
      <c r="G14" s="68">
        <v>11</v>
      </c>
      <c r="H14" s="68" t="s">
        <v>1010</v>
      </c>
      <c r="I14" s="68">
        <v>183</v>
      </c>
      <c r="J14" s="68" t="s">
        <v>1224</v>
      </c>
      <c r="K14" s="112"/>
      <c r="L14" s="199" t="str">
        <f ca="1">IF(LEN($B14&amp;$E14)&lt;2,"",IF(ISBLANK($I14),"",$N14&amp;IF(ISBLANK($E14),"","|"&amp;IF(RIGHT($E14)=",",LEFT($E14,LEN($E14)-1),IF(RIGHT($E14,2)=", ",LEFT($E14,LEN($E14)-2),$E14)))&amp;"="&amp;$I14&amp;IF(OR(ISBLANK($K14),$K14="{{*}}"),"","{{"&amp;$K14&amp;"}}")))</f>
        <v>ACCEPTS_JCB_INTERNATIONAL=183</v>
      </c>
      <c r="M14" s="209">
        <f t="shared" ca="1" si="0"/>
        <v>183</v>
      </c>
      <c r="N14" s="195" t="str">
        <f t="shared" ca="1" si="1"/>
        <v>ACCEPTS_JCB_INTERNATIONAL</v>
      </c>
      <c r="O14" s="177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</row>
    <row r="15" spans="1:44" ht="16" x14ac:dyDescent="0.2">
      <c r="A15" s="67" t="s">
        <v>221</v>
      </c>
      <c r="B15" s="52" t="s">
        <v>427</v>
      </c>
      <c r="C15" s="51" t="s">
        <v>428</v>
      </c>
      <c r="D15" s="213" t="s">
        <v>221</v>
      </c>
      <c r="E15" s="170"/>
      <c r="F15" s="51"/>
      <c r="G15" s="67">
        <v>11</v>
      </c>
      <c r="H15" s="67" t="s">
        <v>1010</v>
      </c>
      <c r="I15" s="67">
        <v>180</v>
      </c>
      <c r="J15" s="67" t="s">
        <v>1225</v>
      </c>
      <c r="L15" s="199" t="str">
        <f ca="1">IF(LEN($B15&amp;$E15)&lt;2,"",IF(ISBLANK($I15),"",$N15&amp;IF(ISBLANK($E15),"","|"&amp;IF(RIGHT($E15)=",",LEFT($E15,LEN($E15)-1),IF(RIGHT($E15,2)=", ",LEFT($E15,LEN($E15)-2),$E15)))&amp;"="&amp;$I15&amp;IF(OR(ISBLANK($K15),$K15="{{*}}"),"","{{"&amp;$K15&amp;"}}")))</f>
        <v>ACCEPTS_DISCOVER=180</v>
      </c>
      <c r="M15" s="209">
        <f t="shared" ca="1" si="0"/>
        <v>180</v>
      </c>
      <c r="N15" s="195" t="str">
        <f t="shared" ca="1" si="1"/>
        <v>ACCEPTS_DISCOVER</v>
      </c>
      <c r="O15" s="177"/>
    </row>
    <row r="16" spans="1:44" s="68" customFormat="1" ht="16" x14ac:dyDescent="0.2">
      <c r="A16" s="68" t="s">
        <v>221</v>
      </c>
      <c r="B16" s="60" t="s">
        <v>429</v>
      </c>
      <c r="C16" s="50" t="s">
        <v>430</v>
      </c>
      <c r="D16" s="214" t="s">
        <v>221</v>
      </c>
      <c r="E16" s="172"/>
      <c r="F16" s="50"/>
      <c r="G16" s="68">
        <v>11</v>
      </c>
      <c r="H16" s="68" t="s">
        <v>1010</v>
      </c>
      <c r="I16" s="68">
        <v>179</v>
      </c>
      <c r="J16" s="68" t="s">
        <v>1226</v>
      </c>
      <c r="K16" s="112"/>
      <c r="L16" s="199" t="str">
        <f ca="1">IF(LEN($B16&amp;$E16)&lt;2,"",IF(ISBLANK($I16),"",$N16&amp;IF(ISBLANK($E16),"","|"&amp;IF(RIGHT($E16)=",",LEFT($E16,LEN($E16)-1),IF(RIGHT($E16,2)=", ",LEFT($E16,LEN($E16)-2),$E16)))&amp;"="&amp;$I16&amp;IF(OR(ISBLANK($K16),$K16="{{*}}"),"","{{"&amp;$K16&amp;"}}")))</f>
        <v>ACCEPTS_DINERS_CLUB=179</v>
      </c>
      <c r="M16" s="209">
        <f t="shared" ca="1" si="0"/>
        <v>179</v>
      </c>
      <c r="N16" s="195" t="str">
        <f t="shared" ca="1" si="1"/>
        <v>ACCEPTS_DINERS_CLUB</v>
      </c>
      <c r="O16" s="177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</row>
    <row r="17" spans="1:44" ht="16" x14ac:dyDescent="0.2">
      <c r="A17" s="67" t="s">
        <v>221</v>
      </c>
      <c r="B17" s="52" t="s">
        <v>431</v>
      </c>
      <c r="C17" s="51" t="s">
        <v>432</v>
      </c>
      <c r="D17" s="213" t="s">
        <v>221</v>
      </c>
      <c r="E17" s="170"/>
      <c r="F17" s="51"/>
      <c r="G17" s="67">
        <v>11</v>
      </c>
      <c r="H17" s="67" t="s">
        <v>1010</v>
      </c>
      <c r="I17" s="67">
        <v>177</v>
      </c>
      <c r="J17" s="67" t="s">
        <v>1227</v>
      </c>
      <c r="L17" s="199" t="str">
        <f ca="1">IF(LEN($B17&amp;$E17)&lt;2,"",IF(ISBLANK($I17),"",$N17&amp;IF(ISBLANK($E17),"","|"&amp;IF(RIGHT($E17)=",",LEFT($E17,LEN($E17)-1),IF(RIGHT($E17,2)=", ",LEFT($E17,LEN($E17)-2),$E17)))&amp;"="&amp;$I17&amp;IF(OR(ISBLANK($K17),$K17="{{*}}"),"","{{"&amp;$K17&amp;"}}")))</f>
        <v>ACCEPTS_CARTE_BLANCHE=177</v>
      </c>
      <c r="M17" s="209">
        <f t="shared" ca="1" si="0"/>
        <v>177</v>
      </c>
      <c r="N17" s="195" t="str">
        <f t="shared" ca="1" si="1"/>
        <v>ACCEPTS_CARTE_BLANCHE</v>
      </c>
      <c r="O17" s="177"/>
    </row>
    <row r="18" spans="1:44" s="68" customFormat="1" ht="16" x14ac:dyDescent="0.2">
      <c r="A18" s="68" t="s">
        <v>221</v>
      </c>
      <c r="B18" s="60" t="s">
        <v>433</v>
      </c>
      <c r="C18" s="50" t="s">
        <v>434</v>
      </c>
      <c r="D18" s="214" t="s">
        <v>221</v>
      </c>
      <c r="E18" s="172"/>
      <c r="F18" s="50"/>
      <c r="G18" s="68">
        <v>11</v>
      </c>
      <c r="H18" s="68" t="s">
        <v>1010</v>
      </c>
      <c r="I18" s="68">
        <v>171</v>
      </c>
      <c r="J18" s="68" t="s">
        <v>1228</v>
      </c>
      <c r="K18" s="112"/>
      <c r="L18" s="199" t="str">
        <f ca="1">IF(LEN($B18&amp;$E18)&lt;2,"",IF(ISBLANK($I18),"",$N18&amp;IF(ISBLANK($E18),"","|"&amp;IF(RIGHT($E18)=",",LEFT($E18,LEN($E18)-1),IF(RIGHT($E18,2)=", ",LEFT($E18,LEN($E18)-2),$E18)))&amp;"="&amp;$I18&amp;IF(OR(ISBLANK($K18),$K18="{{*}}"),"","{{"&amp;$K18&amp;"}}")))</f>
        <v>ACCEPTS_AMERICAN_EXPRESS=171</v>
      </c>
      <c r="M18" s="209">
        <f t="shared" ca="1" si="0"/>
        <v>171</v>
      </c>
      <c r="N18" s="195" t="str">
        <f t="shared" ca="1" si="1"/>
        <v>ACCEPTS_AMERICAN_EXPRESS</v>
      </c>
      <c r="O18" s="177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</row>
    <row r="19" spans="1:44" ht="45" x14ac:dyDescent="0.2">
      <c r="A19" s="67" t="s">
        <v>221</v>
      </c>
      <c r="B19" s="52" t="s">
        <v>438</v>
      </c>
      <c r="C19" s="51" t="s">
        <v>435</v>
      </c>
      <c r="D19" s="213" t="s">
        <v>221</v>
      </c>
      <c r="E19" s="170"/>
      <c r="F19" s="51"/>
      <c r="L19" s="199" t="str">
        <f>IF(LEN($B19&amp;$E19)&lt;2,"",IF(ISBLANK($I19),"",$N19&amp;IF(ISBLANK($E19),"","|"&amp;IF(RIGHT($E19)=",",LEFT($E19,LEN($E19)-1),IF(RIGHT($E19,2)=", ",LEFT($E19,LEN($E19)-2),$E19)))&amp;"="&amp;$I19&amp;IF(OR(ISBLANK($K19),$K19="{{*}}"),"","{{"&amp;$K19&amp;"}}")))</f>
        <v/>
      </c>
      <c r="M19" s="209">
        <f t="shared" si="0"/>
        <v>0</v>
      </c>
      <c r="N19" s="195" t="str">
        <f t="shared" ca="1" si="1"/>
        <v>CC_NAME_MUST_MATCH</v>
      </c>
      <c r="O19" s="177"/>
    </row>
    <row r="20" spans="1:44" s="68" customFormat="1" ht="17" customHeight="1" x14ac:dyDescent="0.2">
      <c r="A20" s="257" t="s">
        <v>221</v>
      </c>
      <c r="B20" s="262" t="s">
        <v>417</v>
      </c>
      <c r="C20" s="248" t="s">
        <v>439</v>
      </c>
      <c r="D20" s="214" t="s">
        <v>220</v>
      </c>
      <c r="E20" s="172" t="s">
        <v>1614</v>
      </c>
      <c r="F20" s="50"/>
      <c r="G20" s="68">
        <v>11</v>
      </c>
      <c r="H20" s="185" t="s">
        <v>1010</v>
      </c>
      <c r="I20" s="68">
        <v>2557</v>
      </c>
      <c r="J20" s="68" t="s">
        <v>1622</v>
      </c>
      <c r="K20" s="112"/>
      <c r="L20" s="199" t="str">
        <f ca="1">IF(LEN($B20&amp;$E20)&lt;2,"",IF(ISBLANK($I20),"",$N20&amp;IF(ISBLANK($E20),"","|"&amp;IF(RIGHT($E20)=",",LEFT($E20,LEN($E20)-1),IF(RIGHT($E20,2)=", ",LEFT($E20,LEN($E20)-2),$E20)))&amp;"="&amp;$I20&amp;IF(OR(ISBLANK($K20),$K20="{{*}}"),"","{{"&amp;$K20&amp;"}}")))</f>
        <v>FORMS_OF_DEPOSIT_ACCEPTED|CASH_ONLY=2557</v>
      </c>
      <c r="M20" s="209">
        <f t="shared" ca="1" si="0"/>
        <v>2557</v>
      </c>
      <c r="N20" s="195" t="str">
        <f t="shared" ca="1" si="1"/>
        <v>FORMS_OF_DEPOSIT_ACCEPTED</v>
      </c>
      <c r="O20" s="177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spans="1:44" s="68" customFormat="1" ht="16" x14ac:dyDescent="0.2">
      <c r="A21" s="257"/>
      <c r="B21" s="262"/>
      <c r="C21" s="248"/>
      <c r="D21" s="214"/>
      <c r="E21" s="172" t="s">
        <v>828</v>
      </c>
      <c r="F21" s="85"/>
      <c r="G21" s="167">
        <v>11</v>
      </c>
      <c r="H21" s="185" t="s">
        <v>1010</v>
      </c>
      <c r="I21" s="68">
        <v>2781</v>
      </c>
      <c r="J21" s="68" t="s">
        <v>1621</v>
      </c>
      <c r="K21" s="112"/>
      <c r="L21" s="199" t="str">
        <f ca="1">IF(LEN($B21&amp;$E21)&lt;2,"",IF(ISBLANK($I21),"",$N21&amp;IF(ISBLANK($E21),"","|"&amp;IF(RIGHT($E21)=",",LEFT($E21,LEN($E21)-1),IF(RIGHT($E21,2)=", ",LEFT($E21,LEN($E21)-2),$E21)))&amp;"="&amp;$I21&amp;IF(OR(ISBLANK($K21),$K21="{{*}}"),"","{{"&amp;$K21&amp;"}}")))</f>
        <v>FORMS_OF_DEPOSIT_ACCEPTED|CREDIT_CARDS_ONLY=2781</v>
      </c>
      <c r="M21" s="209">
        <f t="shared" ca="1" si="0"/>
        <v>2781</v>
      </c>
      <c r="N21" s="195" t="str">
        <f t="shared" ca="1" si="1"/>
        <v>FORMS_OF_DEPOSIT_ACCEPTED</v>
      </c>
      <c r="O21" s="17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</row>
    <row r="22" spans="1:44" s="81" customFormat="1" ht="16" x14ac:dyDescent="0.2">
      <c r="B22" s="56"/>
      <c r="C22" s="87"/>
      <c r="D22" s="87"/>
      <c r="E22" s="175"/>
      <c r="F22" s="87"/>
      <c r="L22" s="199" t="str">
        <f>IF(LEN($B22&amp;$E22)&lt;2,"",IF(ISBLANK($I22),"",$N22&amp;IF(ISBLANK($E22),"","|"&amp;IF(RIGHT($E22)=",",LEFT($E22,LEN($E22)-1),IF(RIGHT($E22,2)=", ",LEFT($E22,LEN($E22)-2),$E22)))&amp;"="&amp;$I22&amp;IF(OR(ISBLANK($K22),$K22="{{*}}"),"","{{"&amp;$K22&amp;"}}")))</f>
        <v/>
      </c>
      <c r="M22" s="209">
        <f t="shared" si="0"/>
        <v>0</v>
      </c>
      <c r="N22" s="195" t="str">
        <f t="shared" ca="1" si="1"/>
        <v>FORMS_OF_DEPOSIT_ACCEPTED</v>
      </c>
      <c r="O22" s="177"/>
    </row>
    <row r="23" spans="1:44" ht="16" x14ac:dyDescent="0.2">
      <c r="A23" s="64" t="s">
        <v>440</v>
      </c>
      <c r="B23" s="89"/>
      <c r="C23" s="90"/>
      <c r="D23" s="90"/>
      <c r="E23" s="90"/>
      <c r="L23" s="199" t="str">
        <f>IF(LEN($B23&amp;$E23)&lt;2,"",IF(ISBLANK($I23),"",$N23&amp;IF(ISBLANK($E23),"","|"&amp;IF(RIGHT($E23)=",",LEFT($E23,LEN($E23)-1),IF(RIGHT($E23,2)=", ",LEFT($E23,LEN($E23)-2),$E23)))&amp;"="&amp;$I23&amp;IF(OR(ISBLANK($K23),$K23="{{*}}"),"","{{"&amp;$K23&amp;"}}")))</f>
        <v/>
      </c>
      <c r="M23" s="209">
        <f t="shared" si="0"/>
        <v>0</v>
      </c>
      <c r="N23" s="195" t="str">
        <f t="shared" ca="1" si="1"/>
        <v>FORMS_OF_DEPOSIT_ACCEPTED</v>
      </c>
      <c r="O23" s="177"/>
    </row>
    <row r="24" spans="1:44" s="68" customFormat="1" ht="45" x14ac:dyDescent="0.2">
      <c r="A24" s="257" t="s">
        <v>221</v>
      </c>
      <c r="B24" s="257" t="s">
        <v>172</v>
      </c>
      <c r="C24" s="259" t="s">
        <v>173</v>
      </c>
      <c r="D24" s="284" t="s">
        <v>220</v>
      </c>
      <c r="E24" s="181" t="s">
        <v>1615</v>
      </c>
      <c r="F24" s="85" t="s">
        <v>175</v>
      </c>
      <c r="G24" s="68">
        <v>11</v>
      </c>
      <c r="H24" s="185" t="s">
        <v>1010</v>
      </c>
      <c r="I24" s="68">
        <v>2784</v>
      </c>
      <c r="J24" s="68" t="s">
        <v>1636</v>
      </c>
      <c r="K24" s="112"/>
      <c r="L24" s="199" t="str">
        <f ca="1">IF(LEN($B24&amp;$E24)&lt;2,"",IF(ISBLANK($I24),"",$N24&amp;IF(ISBLANK($E24),"","|"&amp;IF(RIGHT($E24)=",",LEFT($E24,LEN($E24)-1),IF(RIGHT($E24,2)=", ",LEFT($E24,LEN($E24)-2),$E24)))&amp;"="&amp;$I24&amp;IF(OR(ISBLANK($K24),$K24="{{*}}"),"","{{"&amp;$K24&amp;"}}")))</f>
        <v>WATER_HEATER|GAS_WATER_HEATER_IN_ROOM=2784</v>
      </c>
      <c r="M24" s="209">
        <f t="shared" ca="1" si="0"/>
        <v>2784</v>
      </c>
      <c r="N24" s="195" t="str">
        <f t="shared" ca="1" si="1"/>
        <v>WATER_HEATER</v>
      </c>
      <c r="O24" s="177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</row>
    <row r="25" spans="1:44" s="68" customFormat="1" ht="16" x14ac:dyDescent="0.2">
      <c r="A25" s="257"/>
      <c r="B25" s="257"/>
      <c r="C25" s="259"/>
      <c r="D25" s="284"/>
      <c r="E25" s="181" t="s">
        <v>1616</v>
      </c>
      <c r="F25" s="85"/>
      <c r="G25" s="167">
        <v>11</v>
      </c>
      <c r="H25" s="185" t="s">
        <v>1010</v>
      </c>
      <c r="I25" s="68">
        <v>1073743209</v>
      </c>
      <c r="J25" s="68" t="s">
        <v>1637</v>
      </c>
      <c r="K25" s="112"/>
      <c r="L25" s="199" t="str">
        <f ca="1">IF(LEN($B25&amp;$E25)&lt;2,"",IF(ISBLANK($I25),"",$N25&amp;IF(ISBLANK($E25),"","|"&amp;IF(RIGHT($E25)=",",LEFT($E25,LEN($E25)-1),IF(RIGHT($E25,2)=", ",LEFT($E25,LEN($E25)-2),$E25)))&amp;"="&amp;$I25&amp;IF(OR(ISBLANK($K25),$K25="{{*}}"),"","{{"&amp;$K25&amp;"}}")))</f>
        <v>WATER_HEATER|CENTRALIZED_GAS_WATER_HEATER=1073743209</v>
      </c>
      <c r="M25" s="209">
        <f t="shared" ca="1" si="0"/>
        <v>1073743209</v>
      </c>
      <c r="N25" s="195" t="str">
        <f t="shared" ca="1" si="1"/>
        <v>WATER_HEATER</v>
      </c>
      <c r="O25" s="177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</row>
    <row r="26" spans="1:44" s="68" customFormat="1" ht="16" x14ac:dyDescent="0.2">
      <c r="A26" s="257"/>
      <c r="B26" s="257"/>
      <c r="C26" s="259"/>
      <c r="D26" s="284"/>
      <c r="E26" s="181" t="s">
        <v>174</v>
      </c>
      <c r="F26" s="85"/>
      <c r="G26" s="68">
        <v>11</v>
      </c>
      <c r="H26" s="185" t="s">
        <v>1010</v>
      </c>
      <c r="I26" s="68">
        <v>1073743210</v>
      </c>
      <c r="J26" s="68" t="s">
        <v>1635</v>
      </c>
      <c r="K26" s="112"/>
      <c r="L26" s="199" t="str">
        <f ca="1">IF(LEN($B26&amp;$E26)&lt;2,"",IF(ISBLANK($I26),"",$N26&amp;IF(ISBLANK($E26),"","|"&amp;IF(RIGHT($E26)=",",LEFT($E26,LEN($E26)-1),IF(RIGHT($E26,2)=", ",LEFT($E26,LEN($E26)-2),$E26)))&amp;"="&amp;$I26&amp;IF(OR(ISBLANK($K26),$K26="{{*}}"),"","{{"&amp;$K26&amp;"}}")))</f>
        <v>WATER_HEATER|NOT_GAS =1073743210</v>
      </c>
      <c r="M26" s="209">
        <f t="shared" ca="1" si="0"/>
        <v>1073743210</v>
      </c>
      <c r="N26" s="195" t="str">
        <f t="shared" ca="1" si="1"/>
        <v>WATER_HEATER</v>
      </c>
      <c r="O26" s="177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</row>
    <row r="27" spans="1:44" ht="16" x14ac:dyDescent="0.2">
      <c r="E27" s="178"/>
      <c r="F27" s="51"/>
      <c r="L27" s="199" t="str">
        <f>IF(LEN($B27&amp;$E27)&lt;2,"",IF(ISBLANK($I27),"",$N27&amp;IF(ISBLANK($E27),"","|"&amp;IF(RIGHT($E27)=",",LEFT($E27,LEN($E27)-1),IF(RIGHT($E27,2)=", ",LEFT($E27,LEN($E27)-2),$E27)))&amp;"="&amp;$I27&amp;IF(OR(ISBLANK($K27),$K27="{{*}}"),"","{{"&amp;$K27&amp;"}}")))</f>
        <v/>
      </c>
      <c r="M27" s="209">
        <f t="shared" si="0"/>
        <v>0</v>
      </c>
      <c r="N27" s="195" t="str">
        <f t="shared" ca="1" si="1"/>
        <v>WATER_HEATER</v>
      </c>
      <c r="O27" s="177"/>
    </row>
    <row r="28" spans="1:44" ht="16" x14ac:dyDescent="0.2">
      <c r="A28" s="64" t="s">
        <v>176</v>
      </c>
      <c r="E28" s="178"/>
      <c r="F28" s="55"/>
      <c r="L28" s="199" t="str">
        <f>IF(LEN($B28&amp;$E28)&lt;2,"",IF(ISBLANK($I28),"",$N28&amp;IF(ISBLANK($E28),"","|"&amp;IF(RIGHT($E28)=",",LEFT($E28,LEN($E28)-1),IF(RIGHT($E28,2)=", ",LEFT($E28,LEN($E28)-2),$E28)))&amp;"="&amp;$I28&amp;IF(OR(ISBLANK($K28),$K28="{{*}}"),"","{{"&amp;$K28&amp;"}}")))</f>
        <v/>
      </c>
      <c r="M28" s="209">
        <f t="shared" si="0"/>
        <v>0</v>
      </c>
      <c r="N28" s="195" t="str">
        <f t="shared" ca="1" si="1"/>
        <v>WATER_HEATER</v>
      </c>
      <c r="O28" s="177"/>
    </row>
    <row r="29" spans="1:44" s="68" customFormat="1" ht="16" x14ac:dyDescent="0.2">
      <c r="A29" s="68" t="s">
        <v>221</v>
      </c>
      <c r="B29" s="60" t="s">
        <v>441</v>
      </c>
      <c r="C29" s="85" t="s">
        <v>450</v>
      </c>
      <c r="D29" s="190" t="s">
        <v>220</v>
      </c>
      <c r="E29" s="179" t="s">
        <v>1231</v>
      </c>
      <c r="G29" s="68">
        <v>11</v>
      </c>
      <c r="H29" s="68" t="s">
        <v>1010</v>
      </c>
      <c r="I29" s="68">
        <v>51</v>
      </c>
      <c r="J29" s="68" t="s">
        <v>1232</v>
      </c>
      <c r="K29" s="112"/>
      <c r="L29" s="199" t="str">
        <f ca="1">IF(LEN($B29&amp;$E29)&lt;2,"",IF(ISBLANK($I29),"",$N29&amp;IF(ISBLANK($E29),"","|"&amp;IF(RIGHT($E29)=",",LEFT($E29,LEN($E29)-1),IF(RIGHT($E29,2)=", ",LEFT($E29,LEN($E29)-2),$E29)))&amp;"="&amp;$I29&amp;IF(OR(ISBLANK($K29),$K29="{{*}}"),"","{{"&amp;$K29&amp;"}}")))</f>
        <v>PET_POLICY|PETS_ALLOWED=51</v>
      </c>
      <c r="M29" s="209">
        <f t="shared" ca="1" si="0"/>
        <v>51</v>
      </c>
      <c r="N29" s="195" t="str">
        <f t="shared" ca="1" si="1"/>
        <v>PET_POLICY</v>
      </c>
      <c r="O29" s="177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</row>
    <row r="30" spans="1:44" s="68" customFormat="1" ht="16" x14ac:dyDescent="0.2">
      <c r="B30" s="60"/>
      <c r="C30" s="85"/>
      <c r="D30" s="218"/>
      <c r="E30" s="181" t="s">
        <v>1617</v>
      </c>
      <c r="F30" s="50"/>
      <c r="G30" s="68">
        <v>11</v>
      </c>
      <c r="H30" s="68" t="s">
        <v>1010</v>
      </c>
      <c r="I30" s="68">
        <v>1073742807</v>
      </c>
      <c r="J30" s="68" t="s">
        <v>1230</v>
      </c>
      <c r="K30" s="112"/>
      <c r="L30" s="199" t="str">
        <f ca="1">IF(LEN($B30&amp;$E30)&lt;2,"",IF(ISBLANK($I30),"",$N30&amp;IF(ISBLANK($E30),"","|"&amp;IF(RIGHT($E30)=",",LEFT($E30,LEN($E30)-1),IF(RIGHT($E30,2)=", ",LEFT($E30,LEN($E30)-2),$E30)))&amp;"="&amp;$I30&amp;IF(OR(ISBLANK($K30),$K30="{{*}}"),"","{{"&amp;$K30&amp;"}}")))</f>
        <v>PET_POLICY|PETS_ALLOWED_FREE=1073742807</v>
      </c>
      <c r="M30" s="209">
        <f t="shared" ca="1" si="0"/>
        <v>1073742807</v>
      </c>
      <c r="N30" s="195" t="str">
        <f t="shared" ca="1" si="1"/>
        <v>PET_POLICY</v>
      </c>
      <c r="O30" s="177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</row>
    <row r="31" spans="1:44" s="68" customFormat="1" ht="16" x14ac:dyDescent="0.2">
      <c r="B31" s="60"/>
      <c r="C31" s="85"/>
      <c r="D31" s="218"/>
      <c r="E31" s="181" t="s">
        <v>114</v>
      </c>
      <c r="F31" s="50"/>
      <c r="G31" s="68">
        <v>11</v>
      </c>
      <c r="H31" s="68" t="s">
        <v>1010</v>
      </c>
      <c r="I31" s="68">
        <v>51</v>
      </c>
      <c r="J31" s="68" t="s">
        <v>1232</v>
      </c>
      <c r="K31" s="112"/>
      <c r="L31" s="199" t="str">
        <f ca="1">IF(LEN($B31&amp;$E31)&lt;2,"",IF(ISBLANK($I31),"",$N31&amp;IF(ISBLANK($E31),"","|"&amp;IF(RIGHT($E31)=",",LEFT($E31,LEN($E31)-1),IF(RIGHT($E31,2)=", ",LEFT($E31,LEN($E31)-2),$E31)))&amp;"="&amp;$I31&amp;IF(OR(ISBLANK($K31),$K31="{{*}}"),"","{{"&amp;$K31&amp;"}}")))</f>
        <v>PET_POLICY|SURCHARGE=51</v>
      </c>
      <c r="M31" s="209">
        <f t="shared" ca="1" si="0"/>
        <v>51</v>
      </c>
      <c r="N31" s="195" t="str">
        <f t="shared" ca="1" si="1"/>
        <v>PET_POLICY</v>
      </c>
      <c r="O31" s="177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</row>
    <row r="32" spans="1:44" s="68" customFormat="1" ht="16" x14ac:dyDescent="0.2">
      <c r="B32" s="60"/>
      <c r="C32" s="85"/>
      <c r="D32" s="218"/>
      <c r="E32" s="181" t="s">
        <v>1703</v>
      </c>
      <c r="F32" s="214"/>
      <c r="G32" s="124">
        <v>40</v>
      </c>
      <c r="H32" s="124" t="s">
        <v>1244</v>
      </c>
      <c r="I32" s="124">
        <v>2338</v>
      </c>
      <c r="J32" s="124" t="s">
        <v>1243</v>
      </c>
      <c r="K32" s="124"/>
      <c r="L32" s="199" t="e">
        <f>IF(LEN($B32&amp;#REF!)&lt;2,"",IF(ISBLANK($I32),"",$N32&amp;IF(ISBLANK(#REF!),"","|"&amp;IF(RIGHT(#REF!)=",",LEFT(#REF!,LEN(#REF!)-1),IF(RIGHT(#REF!,2)=", ",LEFT(#REF!,LEN(#REF!)-2),#REF!)))&amp;"="&amp;$I32&amp;IF(OR(ISBLANK($K32),$K32="{{*}}"),"","{{"&amp;$K32&amp;"}}")))</f>
        <v>#REF!</v>
      </c>
      <c r="M32" s="209">
        <f t="shared" si="0"/>
        <v>2338</v>
      </c>
      <c r="N32" s="195" t="str">
        <f t="shared" ca="1" si="1"/>
        <v>PET_POLICY</v>
      </c>
      <c r="O32" s="177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</row>
    <row r="33" spans="1:44" s="68" customFormat="1" ht="16" x14ac:dyDescent="0.2">
      <c r="B33" s="60"/>
      <c r="C33" s="85"/>
      <c r="D33" s="218"/>
      <c r="E33" s="181" t="s">
        <v>1618</v>
      </c>
      <c r="F33" s="50"/>
      <c r="G33" s="68">
        <v>11</v>
      </c>
      <c r="H33" s="68" t="s">
        <v>1010</v>
      </c>
      <c r="I33" s="68">
        <v>2809</v>
      </c>
      <c r="J33" s="68" t="s">
        <v>1233</v>
      </c>
      <c r="K33" s="112"/>
      <c r="L33" s="199" t="str">
        <f ca="1">IF(LEN($B33&amp;$E32)&lt;2,"",IF(ISBLANK($I33),"",$N33&amp;IF(ISBLANK($E32),"","|"&amp;IF(RIGHT($E32)=",",LEFT($E32,LEN($E32)-1),IF(RIGHT($E32,2)=", ",LEFT($E32,LEN($E32)-2),$E32)))&amp;"="&amp;$I33&amp;IF(OR(ISBLANK($K33),$K33="{{*}}"),"","{{"&amp;$K33&amp;"}}")))</f>
        <v>PET_POLICY|ONLY_DOGS=2809</v>
      </c>
      <c r="M33" s="209">
        <f t="shared" ca="1" si="0"/>
        <v>2809</v>
      </c>
      <c r="N33" s="195" t="str">
        <f t="shared" ca="1" si="1"/>
        <v>PET_POLICY</v>
      </c>
      <c r="O33" s="177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</row>
    <row r="34" spans="1:44" s="68" customFormat="1" ht="16" x14ac:dyDescent="0.2">
      <c r="B34" s="60"/>
      <c r="C34" s="85"/>
      <c r="D34" s="218"/>
      <c r="E34" s="181" t="s">
        <v>1619</v>
      </c>
      <c r="G34" s="68">
        <v>11</v>
      </c>
      <c r="H34" s="68" t="s">
        <v>1010</v>
      </c>
      <c r="I34" s="68">
        <v>2810</v>
      </c>
      <c r="J34" s="68" t="s">
        <v>1234</v>
      </c>
      <c r="K34" s="112"/>
      <c r="L34" s="199" t="str">
        <f ca="1">IF(LEN($B34&amp;$E33)&lt;2,"",IF(ISBLANK($I34),"",$N34&amp;IF(ISBLANK($E33),"","|"&amp;IF(RIGHT($E33)=",",LEFT($E33,LEN($E33)-1),IF(RIGHT($E33,2)=", ",LEFT($E33,LEN($E33)-2),$E33)))&amp;"="&amp;$I34&amp;IF(OR(ISBLANK($K34),$K34="{{*}}"),"","{{"&amp;$K34&amp;"}}")))</f>
        <v>PET_POLICY|ONLY_DOGS_OR_CATS=2810</v>
      </c>
      <c r="M34" s="209">
        <f t="shared" ca="1" si="0"/>
        <v>2810</v>
      </c>
      <c r="N34" s="195" t="str">
        <f t="shared" ca="1" si="1"/>
        <v>PET_POLICY</v>
      </c>
      <c r="O34" s="177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</row>
    <row r="35" spans="1:44" s="68" customFormat="1" ht="30" x14ac:dyDescent="0.2">
      <c r="B35" s="60"/>
      <c r="C35" s="85"/>
      <c r="D35" s="218"/>
      <c r="E35" s="181" t="s">
        <v>1229</v>
      </c>
      <c r="F35" s="50"/>
      <c r="G35" s="68">
        <v>11</v>
      </c>
      <c r="H35" s="68" t="s">
        <v>1010</v>
      </c>
      <c r="I35" s="68">
        <v>404</v>
      </c>
      <c r="J35" s="68" t="s">
        <v>1235</v>
      </c>
      <c r="K35" s="112"/>
      <c r="L35" s="199" t="str">
        <f ca="1">IF(LEN($B35&amp;$E34)&lt;2,"",IF(ISBLANK($I35),"",$N35&amp;IF(ISBLANK($E34),"","|"&amp;IF(RIGHT($E34)=",",LEFT($E34,LEN($E34)-1),IF(RIGHT($E34,2)=", ",LEFT($E34,LEN($E34)-2),$E34)))&amp;"="&amp;$I35&amp;IF(OR(ISBLANK($K35),$K35="{{*}}"),"","{{"&amp;$K35&amp;"}}")))</f>
        <v>PET_POLICY|OTHER_RESTRICTIONS_APPLY=404</v>
      </c>
      <c r="M35" s="209">
        <f t="shared" ca="1" si="0"/>
        <v>404</v>
      </c>
      <c r="N35" s="195" t="str">
        <f t="shared" ca="1" si="1"/>
        <v>PET_POLICY</v>
      </c>
      <c r="O35" s="177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</row>
    <row r="36" spans="1:44" s="68" customFormat="1" ht="16" x14ac:dyDescent="0.2">
      <c r="B36" s="60"/>
      <c r="C36" s="85"/>
      <c r="D36" s="218"/>
      <c r="F36" s="50"/>
      <c r="G36" s="68">
        <v>11</v>
      </c>
      <c r="H36" s="68" t="s">
        <v>1010</v>
      </c>
      <c r="I36" s="68">
        <v>5059</v>
      </c>
      <c r="J36" s="68" t="s">
        <v>1236</v>
      </c>
      <c r="K36" s="112"/>
      <c r="L36" s="199" t="str">
        <f ca="1">IF(LEN($B36&amp;$E35)&lt;2,"",IF(ISBLANK($I36),"",$N36&amp;IF(ISBLANK($E35),"","|"&amp;IF(RIGHT($E35)=",",LEFT($E35,LEN($E35)-1),IF(RIGHT($E35,2)=", ",LEFT($E35,LEN($E35)-2),$E35)))&amp;"="&amp;$I36&amp;IF(OR(ISBLANK($K36),$K36="{{*}}"),"","{{"&amp;$K36&amp;"}}")))</f>
        <v>PET_POLICY|SERVICE_ANIMALS_EXEMPT_FROM_FEES_OR_RESTRICTIONS=5059</v>
      </c>
      <c r="M36" s="209">
        <f t="shared" ca="1" si="0"/>
        <v>5059</v>
      </c>
      <c r="N36" s="195" t="str">
        <f t="shared" ca="1" si="1"/>
        <v>PET_POLICY</v>
      </c>
      <c r="O36" s="177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</row>
    <row r="37" spans="1:44" s="81" customFormat="1" ht="16" x14ac:dyDescent="0.2">
      <c r="A37" s="263" t="s">
        <v>221</v>
      </c>
      <c r="B37" s="251" t="s">
        <v>442</v>
      </c>
      <c r="C37" s="264" t="s">
        <v>451</v>
      </c>
      <c r="D37" s="264" t="s">
        <v>220</v>
      </c>
      <c r="E37" s="189" t="s">
        <v>1623</v>
      </c>
      <c r="F37" s="163"/>
      <c r="G37" s="81">
        <v>11</v>
      </c>
      <c r="H37" s="186" t="s">
        <v>1010</v>
      </c>
      <c r="I37" s="81">
        <v>58</v>
      </c>
      <c r="J37" s="81" t="s">
        <v>1629</v>
      </c>
      <c r="L37" s="199" t="str">
        <f ca="1">IF(LEN($B37&amp;$E37)&lt;2,"",IF(ISBLANK($I37),"",$N37&amp;IF(ISBLANK($E37),"","|"&amp;IF(RIGHT($E37)=",",LEFT($E37,LEN($E37)-1),IF(RIGHT($E37,2)=", ",LEFT($E37,LEN($E37)-2),$E37)))&amp;"="&amp;$I37&amp;IF(OR(ISBLANK($K37),$K37="{{*}}"),"","{{"&amp;$K37&amp;"}}")))</f>
        <v>CATERS_TO|MEN_ONLY=58</v>
      </c>
      <c r="M37" s="209">
        <f t="shared" ca="1" si="0"/>
        <v>58</v>
      </c>
      <c r="N37" s="195" t="str">
        <f t="shared" ca="1" si="1"/>
        <v>CATERS_TO</v>
      </c>
      <c r="O37" s="177"/>
    </row>
    <row r="38" spans="1:44" s="81" customFormat="1" ht="16" x14ac:dyDescent="0.2">
      <c r="A38" s="263"/>
      <c r="B38" s="251"/>
      <c r="C38" s="264"/>
      <c r="D38" s="264"/>
      <c r="E38" s="189" t="s">
        <v>1624</v>
      </c>
      <c r="F38" s="163"/>
      <c r="G38" s="81">
        <v>11</v>
      </c>
      <c r="H38" s="186" t="s">
        <v>1010</v>
      </c>
      <c r="I38" s="81">
        <v>57</v>
      </c>
      <c r="J38" s="81" t="s">
        <v>1630</v>
      </c>
      <c r="L38" s="199" t="str">
        <f ca="1">IF(LEN($B38&amp;$E38)&lt;2,"",IF(ISBLANK($I38),"",$N38&amp;IF(ISBLANK($E38),"","|"&amp;IF(RIGHT($E38)=",",LEFT($E38,LEN($E38)-1),IF(RIGHT($E38,2)=", ",LEFT($E38,LEN($E38)-2),$E38)))&amp;"="&amp;$I38&amp;IF(OR(ISBLANK($K38),$K38="{{*}}"),"","{{"&amp;$K38&amp;"}}")))</f>
        <v>CATERS_TO|WOMEN_ONLY=57</v>
      </c>
      <c r="M38" s="209">
        <f t="shared" ca="1" si="0"/>
        <v>57</v>
      </c>
      <c r="N38" s="195" t="str">
        <f t="shared" ca="1" si="1"/>
        <v>CATERS_TO</v>
      </c>
      <c r="O38" s="177"/>
    </row>
    <row r="39" spans="1:44" s="81" customFormat="1" ht="16" x14ac:dyDescent="0.2">
      <c r="A39" s="263"/>
      <c r="B39" s="251"/>
      <c r="C39" s="264"/>
      <c r="D39" s="264"/>
      <c r="E39" s="189" t="s">
        <v>1625</v>
      </c>
      <c r="F39" s="163"/>
      <c r="G39" s="81">
        <v>11</v>
      </c>
      <c r="H39" s="186" t="s">
        <v>1010</v>
      </c>
      <c r="I39" s="81">
        <v>3357</v>
      </c>
      <c r="J39" s="81" t="s">
        <v>1631</v>
      </c>
      <c r="L39" s="199" t="str">
        <f ca="1">IF(LEN($B39&amp;$E39)&lt;2,"",IF(ISBLANK($I39),"",$N39&amp;IF(ISBLANK($E39),"","|"&amp;IF(RIGHT($E39)=",",LEFT($E39,LEN($E39)-1),IF(RIGHT($E39,2)=", ",LEFT($E39,LEN($E39)-2),$E39)))&amp;"="&amp;$I39&amp;IF(OR(ISBLANK($K39),$K39="{{*}}"),"","{{"&amp;$K39&amp;"}}")))</f>
        <v>CATERS_TO|ADULTS_ONLY=3357</v>
      </c>
      <c r="M39" s="209">
        <f t="shared" ca="1" si="0"/>
        <v>3357</v>
      </c>
      <c r="N39" s="195" t="str">
        <f t="shared" ca="1" si="1"/>
        <v>CATERS_TO</v>
      </c>
      <c r="O39" s="177"/>
    </row>
    <row r="40" spans="1:44" s="81" customFormat="1" ht="16" x14ac:dyDescent="0.2">
      <c r="A40" s="263"/>
      <c r="B40" s="251"/>
      <c r="C40" s="264"/>
      <c r="D40" s="264"/>
      <c r="E40" s="189" t="s">
        <v>1626</v>
      </c>
      <c r="F40" s="163"/>
      <c r="G40" s="81">
        <v>197</v>
      </c>
      <c r="H40" s="186" t="s">
        <v>1067</v>
      </c>
      <c r="I40" s="81">
        <v>2003</v>
      </c>
      <c r="J40" s="81" t="s">
        <v>1633</v>
      </c>
      <c r="L40" s="199" t="str">
        <f ca="1">IF(LEN($B40&amp;$E40)&lt;2,"",IF(ISBLANK($I40),"",$N40&amp;IF(ISBLANK($E40),"","|"&amp;IF(RIGHT($E40)=",",LEFT($E40,LEN($E40)-1),IF(RIGHT($E40,2)=", ",LEFT($E40,LEN($E40)-2),$E40)))&amp;"="&amp;$I40&amp;IF(OR(ISBLANK($K40),$K40="{{*}}"),"","{{"&amp;$K40&amp;"}}")))</f>
        <v>CATERS_TO|CLOTHING_OPTIONAL_IN_PUBLIC_AREAS=2003</v>
      </c>
      <c r="M40" s="209">
        <f t="shared" ca="1" si="0"/>
        <v>2003</v>
      </c>
      <c r="N40" s="195" t="str">
        <f t="shared" ca="1" si="1"/>
        <v>CATERS_TO</v>
      </c>
      <c r="O40" s="177"/>
    </row>
    <row r="41" spans="1:44" s="81" customFormat="1" ht="16" x14ac:dyDescent="0.2">
      <c r="A41" s="263"/>
      <c r="B41" s="251"/>
      <c r="C41" s="264"/>
      <c r="D41" s="264"/>
      <c r="E41" s="189" t="s">
        <v>1627</v>
      </c>
      <c r="F41" s="163"/>
      <c r="G41" s="81">
        <v>11</v>
      </c>
      <c r="H41" s="186" t="s">
        <v>1010</v>
      </c>
      <c r="I41" s="81">
        <v>2812</v>
      </c>
      <c r="J41" s="81" t="s">
        <v>1632</v>
      </c>
      <c r="L41" s="199" t="str">
        <f ca="1">IF(LEN($B41&amp;$E41)&lt;2,"",IF(ISBLANK($I41),"",$N41&amp;IF(ISBLANK($E41),"","|"&amp;IF(RIGHT($E41)=",",LEFT($E41,LEN($E41)-1),IF(RIGHT($E41,2)=", ",LEFT($E41,LEN($E41)-2),$E41)))&amp;"="&amp;$I41&amp;IF(OR(ISBLANK($K41),$K41="{{*}}"),"","{{"&amp;$K41&amp;"}}")))</f>
        <v>CATERS_TO|NO_BACHELOR_PARTIES=2812</v>
      </c>
      <c r="M41" s="209">
        <f t="shared" ca="1" si="0"/>
        <v>2812</v>
      </c>
      <c r="N41" s="195" t="str">
        <f t="shared" ca="1" si="1"/>
        <v>CATERS_TO</v>
      </c>
      <c r="O41" s="177"/>
    </row>
    <row r="42" spans="1:44" s="81" customFormat="1" ht="16" x14ac:dyDescent="0.2">
      <c r="A42" s="263"/>
      <c r="B42" s="251"/>
      <c r="C42" s="264"/>
      <c r="D42" s="264"/>
      <c r="E42" s="189" t="s">
        <v>1628</v>
      </c>
      <c r="F42" s="163"/>
      <c r="G42" s="81">
        <v>11</v>
      </c>
      <c r="H42" s="186" t="s">
        <v>1010</v>
      </c>
      <c r="I42" s="81">
        <v>2812</v>
      </c>
      <c r="J42" s="81" t="s">
        <v>1632</v>
      </c>
      <c r="L42" s="199" t="str">
        <f ca="1">IF(LEN($B42&amp;$E42)&lt;2,"",IF(ISBLANK($I42),"",$N42&amp;IF(ISBLANK($E42),"","|"&amp;IF(RIGHT($E42)=",",LEFT($E42,LEN($E42)-1),IF(RIGHT($E42,2)=", ",LEFT($E42,LEN($E42)-2),$E42)))&amp;"="&amp;$I42&amp;IF(OR(ISBLANK($K42),$K42="{{*}}"),"","{{"&amp;$K42&amp;"}}")))</f>
        <v>CATERS_TO|NO_BACHELORETTE_PARTIES=2812</v>
      </c>
      <c r="M42" s="209">
        <f t="shared" ca="1" si="0"/>
        <v>2812</v>
      </c>
      <c r="N42" s="195" t="str">
        <f t="shared" ca="1" si="1"/>
        <v>CATERS_TO</v>
      </c>
      <c r="O42" s="177"/>
    </row>
    <row r="43" spans="1:44" s="68" customFormat="1" ht="16" x14ac:dyDescent="0.2">
      <c r="A43" s="68" t="s">
        <v>221</v>
      </c>
      <c r="B43" s="68" t="s">
        <v>443</v>
      </c>
      <c r="C43" s="190" t="s">
        <v>1634</v>
      </c>
      <c r="D43" s="190" t="s">
        <v>220</v>
      </c>
      <c r="E43" s="181" t="s">
        <v>1704</v>
      </c>
      <c r="F43" s="85"/>
      <c r="G43" s="68">
        <v>11</v>
      </c>
      <c r="H43" s="68" t="s">
        <v>1010</v>
      </c>
      <c r="I43" s="68">
        <v>2552</v>
      </c>
      <c r="J43" s="68" t="s">
        <v>1238</v>
      </c>
      <c r="K43" s="112"/>
      <c r="L43" s="199" t="str">
        <f ca="1">IF(LEN($B43&amp;$E43)&lt;2,"",IF(ISBLANK($I43),"",$N43&amp;IF(ISBLANK($E43),"","|"&amp;IF(RIGHT($E43)=",",LEFT($E43,LEN($E43)-1),IF(RIGHT($E43,2)=", ",LEFT($E43,LEN($E43)-2),$E43)))&amp;"="&amp;$I43&amp;IF(OR(ISBLANK($K43),$K43="{{*}}"),"","{{"&amp;$K43&amp;"}}")))</f>
        <v>CHILD_POLICY|CHILDREN_STAY_FREE=2552</v>
      </c>
      <c r="M43" s="209">
        <f t="shared" ca="1" si="0"/>
        <v>2552</v>
      </c>
      <c r="N43" s="195" t="str">
        <f t="shared" ca="1" si="1"/>
        <v>CHILD_POLICY</v>
      </c>
      <c r="O43" s="177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</row>
    <row r="44" spans="1:44" s="68" customFormat="1" ht="16" x14ac:dyDescent="0.2">
      <c r="C44" s="85"/>
      <c r="D44" s="218"/>
      <c r="E44" s="181" t="s">
        <v>1237</v>
      </c>
      <c r="F44" s="85"/>
      <c r="G44" s="68">
        <v>11</v>
      </c>
      <c r="H44" s="68" t="s">
        <v>1010</v>
      </c>
      <c r="I44" s="68">
        <v>2791</v>
      </c>
      <c r="J44" s="104" t="s">
        <v>1252</v>
      </c>
      <c r="K44" s="104"/>
      <c r="L44" s="199" t="str">
        <f ca="1">IF(LEN($B44&amp;$E44)&lt;2,"",IF(ISBLANK($I44),"",$N44&amp;IF(ISBLANK($E44),"","|"&amp;IF(RIGHT($E44)=",",LEFT($E44,LEN($E44)-1),IF(RIGHT($E44,2)=", ",LEFT($E44,LEN($E44)-2),$E44)))&amp;"="&amp;$I44&amp;IF(OR(ISBLANK($K44),$K44="{{*}}"),"","{{"&amp;$K44&amp;"}}")))</f>
        <v>CHILD_POLICY|NO_CHILDREN=2791</v>
      </c>
      <c r="M44" s="209">
        <f t="shared" ca="1" si="0"/>
        <v>2791</v>
      </c>
      <c r="N44" s="195" t="str">
        <f t="shared" ca="1" si="1"/>
        <v>CHILD_POLICY</v>
      </c>
      <c r="O44" s="177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</row>
    <row r="45" spans="1:44" ht="15" customHeight="1" x14ac:dyDescent="0.2">
      <c r="A45" s="256" t="s">
        <v>221</v>
      </c>
      <c r="B45" s="256" t="s">
        <v>444</v>
      </c>
      <c r="C45" s="255" t="s">
        <v>452</v>
      </c>
      <c r="D45" s="255" t="s">
        <v>220</v>
      </c>
      <c r="E45" s="178" t="s">
        <v>1705</v>
      </c>
      <c r="F45" s="260"/>
      <c r="G45" s="67">
        <v>6</v>
      </c>
      <c r="H45" s="119" t="s">
        <v>991</v>
      </c>
      <c r="I45" s="67">
        <v>2137</v>
      </c>
      <c r="J45" s="67" t="s">
        <v>1242</v>
      </c>
      <c r="L45" s="199" t="str">
        <f ca="1">IF(LEN($B45&amp;$E45)&lt;2,"",IF(ISBLANK($I45),"",$N45&amp;IF(ISBLANK($E45),"","|"&amp;IF(RIGHT($E45)=",",LEFT($E45,LEN($E45)-1),IF(RIGHT($E45,2)=", ",LEFT($E45,LEN($E45)-2),$E45)))&amp;"="&amp;$I45&amp;IF(OR(ISBLANK($K45),$K45="{{*}}"),"","{{"&amp;$K45&amp;"}}")))</f>
        <v>SMOKING_POLICY|SMOKE_FREE_PROPERTY=2137</v>
      </c>
      <c r="M45" s="209">
        <f t="shared" ca="1" si="0"/>
        <v>2137</v>
      </c>
      <c r="N45" s="195" t="str">
        <f t="shared" ca="1" si="1"/>
        <v>SMOKING_POLICY</v>
      </c>
      <c r="O45" s="177"/>
    </row>
    <row r="46" spans="1:44" ht="16" x14ac:dyDescent="0.2">
      <c r="A46" s="261"/>
      <c r="B46" s="261"/>
      <c r="C46" s="260"/>
      <c r="D46" s="255"/>
      <c r="E46" s="178" t="s">
        <v>1620</v>
      </c>
      <c r="F46" s="260"/>
      <c r="G46" s="67">
        <v>6</v>
      </c>
      <c r="H46" s="119" t="s">
        <v>991</v>
      </c>
      <c r="I46" s="67">
        <v>2349</v>
      </c>
      <c r="J46" s="67" t="s">
        <v>1240</v>
      </c>
      <c r="L46" s="199" t="str">
        <f ca="1">IF(LEN($B46&amp;$E46)&lt;2,"",IF(ISBLANK($I46),"",$N46&amp;IF(ISBLANK($E46),"","|"&amp;IF(RIGHT($E46)=",",LEFT($E46,LEN($E46)-1),IF(RIGHT($E46,2)=", ",LEFT($E46,LEN($E46)-2),$E46)))&amp;"="&amp;$I46&amp;IF(OR(ISBLANK($K46),$K46="{{*}}"),"","{{"&amp;$K46&amp;"}}")))</f>
        <v>SMOKING_POLICY|DESIGNATED_SMOKING_AREA=2349</v>
      </c>
      <c r="M46" s="209">
        <f t="shared" ca="1" si="0"/>
        <v>2349</v>
      </c>
      <c r="N46" s="195" t="str">
        <f t="shared" ca="1" si="1"/>
        <v>SMOKING_POLICY</v>
      </c>
      <c r="O46" s="177"/>
    </row>
    <row r="47" spans="1:44" ht="16" x14ac:dyDescent="0.2">
      <c r="A47" s="261"/>
      <c r="B47" s="261"/>
      <c r="C47" s="260"/>
      <c r="D47" s="255"/>
      <c r="E47" s="178" t="s">
        <v>1239</v>
      </c>
      <c r="F47" s="260"/>
      <c r="G47" s="67">
        <v>6</v>
      </c>
      <c r="H47" s="192" t="s">
        <v>991</v>
      </c>
      <c r="I47" s="67">
        <v>3269</v>
      </c>
      <c r="J47" s="67" t="s">
        <v>1241</v>
      </c>
      <c r="L47" s="199" t="str">
        <f ca="1">IF(LEN($B47&amp;$E47)&lt;2,"",IF(ISBLANK($I47),"",$N47&amp;IF(ISBLANK($E47),"","|"&amp;IF(RIGHT($E47)=",",LEFT($E47,LEN($E47)-1),IF(RIGHT($E47,2)=", ",LEFT($E47,LEN($E47)-2),$E47)))&amp;"="&amp;$I47&amp;IF(OR(ISBLANK($K47),$K47="{{*}}"),"","{{"&amp;$K47&amp;"}}")))</f>
        <v>SMOKING_POLICY|FINES_APPLY=3269</v>
      </c>
      <c r="M47" s="209">
        <f t="shared" ca="1" si="0"/>
        <v>3269</v>
      </c>
      <c r="N47" s="195" t="str">
        <f t="shared" ca="1" si="1"/>
        <v>SMOKING_POLICY</v>
      </c>
      <c r="O47" s="177"/>
    </row>
    <row r="48" spans="1:44" s="68" customFormat="1" ht="16" x14ac:dyDescent="0.2">
      <c r="C48" s="85"/>
      <c r="D48" s="218"/>
      <c r="E48" s="181"/>
      <c r="K48" s="112"/>
      <c r="L48" s="199" t="str">
        <f>IF(LEN($B48&amp;$E48)&lt;2,"",IF(ISBLANK($I48),"",$N48&amp;IF(ISBLANK($E48),"","|"&amp;IF(RIGHT($E48)=",",LEFT($E48,LEN($E48)-1),IF(RIGHT($E48,2)=", ",LEFT($E48,LEN($E48)-2),$E48)))&amp;"="&amp;$I48&amp;IF(OR(ISBLANK($K48),$K48="{{*}}"),"","{{"&amp;$K48&amp;"}}")))</f>
        <v/>
      </c>
      <c r="M48" s="209">
        <f t="shared" si="0"/>
        <v>0</v>
      </c>
      <c r="N48" s="195" t="str">
        <f t="shared" ca="1" si="1"/>
        <v>SMOKING_POLICY</v>
      </c>
      <c r="O48" s="177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</row>
    <row r="49" spans="1:44" ht="16" x14ac:dyDescent="0.2">
      <c r="A49" s="261" t="s">
        <v>221</v>
      </c>
      <c r="B49" s="261" t="s">
        <v>446</v>
      </c>
      <c r="C49" s="260" t="s">
        <v>453</v>
      </c>
      <c r="D49" s="255" t="s">
        <v>220</v>
      </c>
      <c r="E49" s="191" t="s">
        <v>1706</v>
      </c>
      <c r="G49" s="67">
        <v>197</v>
      </c>
      <c r="H49" s="192" t="s">
        <v>1067</v>
      </c>
      <c r="I49" s="67">
        <v>4638</v>
      </c>
      <c r="J49" s="67" t="s">
        <v>1678</v>
      </c>
      <c r="L49" s="199" t="str">
        <f ca="1">IF(LEN($B49&amp;$E49)&lt;2,"",IF(ISBLANK($I49),"",$N49&amp;IF(ISBLANK($E49),"","|"&amp;IF(RIGHT($E49)=",",LEFT($E49,LEN($E49)-1),IF(RIGHT($E49,2)=", ",LEFT($E49,LEN($E49)-2),$E49)))&amp;"="&amp;$I49&amp;IF(OR(ISBLANK($K49),$K49="{{*}}"),"","{{"&amp;$K49&amp;"}}")))</f>
        <v>ALCOHOL_POLICY|NO_ALCOHOL_SERVED=4638</v>
      </c>
      <c r="M49" s="209">
        <f t="shared" ca="1" si="0"/>
        <v>4638</v>
      </c>
      <c r="N49" s="195" t="str">
        <f t="shared" ca="1" si="1"/>
        <v>ALCOHOL_POLICY</v>
      </c>
      <c r="O49" s="177"/>
    </row>
    <row r="50" spans="1:44" s="165" customFormat="1" ht="16" x14ac:dyDescent="0.2">
      <c r="A50" s="261"/>
      <c r="B50" s="261"/>
      <c r="C50" s="260"/>
      <c r="D50" s="255"/>
      <c r="E50" s="191" t="s">
        <v>1680</v>
      </c>
      <c r="F50" s="166"/>
      <c r="G50" s="165">
        <v>197</v>
      </c>
      <c r="H50" s="192" t="s">
        <v>1067</v>
      </c>
      <c r="I50" s="165">
        <v>4639</v>
      </c>
      <c r="J50" s="165" t="s">
        <v>1679</v>
      </c>
      <c r="L50" s="199" t="str">
        <f ca="1">IF(LEN($B50&amp;$E50)&lt;2,"",IF(ISBLANK($I50),"",$N50&amp;IF(ISBLANK($E50),"","|"&amp;IF(RIGHT($E50)=",",LEFT($E50,LEN($E50)-1),IF(RIGHT($E50,2)=", ",LEFT($E50,LEN($E50)-2),$E50)))&amp;"="&amp;$I50&amp;IF(OR(ISBLANK($K50),$K50="{{*}}"),"","{{"&amp;$K50&amp;"}}")))</f>
        <v>ALCOHOL_POLICY|NO_ALCOHOL_ALLOWED=4639</v>
      </c>
      <c r="M50" s="209">
        <f t="shared" ca="1" si="0"/>
        <v>4639</v>
      </c>
      <c r="N50" s="195" t="str">
        <f t="shared" ca="1" si="1"/>
        <v>ALCOHOL_POLICY</v>
      </c>
      <c r="O50" s="177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</row>
    <row r="51" spans="1:44" s="68" customFormat="1" ht="30" customHeight="1" x14ac:dyDescent="0.2">
      <c r="A51" s="257" t="s">
        <v>221</v>
      </c>
      <c r="B51" s="258" t="s">
        <v>1671</v>
      </c>
      <c r="C51" s="259" t="s">
        <v>830</v>
      </c>
      <c r="D51" s="190" t="s">
        <v>220</v>
      </c>
      <c r="E51" s="183" t="s">
        <v>1657</v>
      </c>
      <c r="F51" s="218"/>
      <c r="G51" s="167">
        <v>11</v>
      </c>
      <c r="H51" s="185" t="s">
        <v>1010</v>
      </c>
      <c r="I51" s="167">
        <v>2540</v>
      </c>
      <c r="J51" s="167" t="s">
        <v>1638</v>
      </c>
      <c r="K51" s="167" t="s">
        <v>1639</v>
      </c>
      <c r="L51" s="199" t="str">
        <f ca="1">IF(LEN($B51&amp;$E51)&lt;2,"",IF(ISBLANK($I51),"",$N51&amp;IF(ISBLANK($E51),"","|"&amp;IF(RIGHT($E51)=",",LEFT($E51,LEN($E51)-1),IF(RIGHT($E51,2)=", ",LEFT($E51,LEN($E51)-2),$E51)))&amp;"="&amp;$I51&amp;IF(OR(ISBLANK($K51),$K51="{{*}}"),"","{{"&amp;$K51&amp;"}}")))</f>
        <v>PROPERTY_ACCESS_TYPE|AIRPLANE=2540{{airplane}}</v>
      </c>
      <c r="M51" s="209">
        <f t="shared" ca="1" si="0"/>
        <v>2540</v>
      </c>
      <c r="N51" s="195" t="str">
        <f t="shared" ca="1" si="1"/>
        <v>PROPERTY_ACCESS_TYPE</v>
      </c>
      <c r="O51" s="177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</row>
    <row r="52" spans="1:44" ht="16" x14ac:dyDescent="0.2">
      <c r="A52" s="257"/>
      <c r="B52" s="257"/>
      <c r="C52" s="259"/>
      <c r="D52" s="218"/>
      <c r="E52" s="190" t="s">
        <v>1658</v>
      </c>
      <c r="F52" s="169"/>
      <c r="G52" s="167">
        <v>11</v>
      </c>
      <c r="H52" s="185" t="s">
        <v>1010</v>
      </c>
      <c r="I52" s="167">
        <v>2540</v>
      </c>
      <c r="J52" s="167" t="s">
        <v>1638</v>
      </c>
      <c r="K52" s="167" t="s">
        <v>1640</v>
      </c>
      <c r="L52" s="199" t="str">
        <f ca="1">IF(LEN($B52&amp;$E52)&lt;2,"",IF(ISBLANK($I52),"",$N52&amp;IF(ISBLANK($E52),"","|"&amp;IF(RIGHT($E52)=",",LEFT($E52,LEN($E52)-1),IF(RIGHT($E52,2)=", ",LEFT($E52,LEN($E52)-2),$E52)))&amp;"="&amp;$I52&amp;IF(OR(ISBLANK($K52),$K52="{{*}}"),"","{{"&amp;$K52&amp;"}}")))</f>
        <v>PROPERTY_ACCESS_TYPE|AIRPLANE_AND_BOAT=2540{{airplane and boat}}</v>
      </c>
      <c r="M52" s="209">
        <f t="shared" ca="1" si="0"/>
        <v>2540</v>
      </c>
      <c r="N52" s="195" t="str">
        <f t="shared" ca="1" si="1"/>
        <v>PROPERTY_ACCESS_TYPE</v>
      </c>
      <c r="O52" s="177"/>
    </row>
    <row r="53" spans="1:44" ht="16" x14ac:dyDescent="0.2">
      <c r="A53" s="257"/>
      <c r="B53" s="257"/>
      <c r="C53" s="259"/>
      <c r="D53" s="218"/>
      <c r="E53" s="190" t="s">
        <v>1659</v>
      </c>
      <c r="F53" s="169"/>
      <c r="G53" s="167">
        <v>11</v>
      </c>
      <c r="H53" s="185" t="s">
        <v>1010</v>
      </c>
      <c r="I53" s="167">
        <v>2540</v>
      </c>
      <c r="J53" s="167" t="s">
        <v>1638</v>
      </c>
      <c r="K53" s="167" t="s">
        <v>1641</v>
      </c>
      <c r="L53" s="199" t="str">
        <f ca="1">IF(LEN($B53&amp;$E53)&lt;2,"",IF(ISBLANK($I53),"",$N53&amp;IF(ISBLANK($E53),"","|"&amp;IF(RIGHT($E53)=",",LEFT($E53,LEN($E53)-1),IF(RIGHT($E53,2)=", ",LEFT($E53,LEN($E53)-2),$E53)))&amp;"="&amp;$I53&amp;IF(OR(ISBLANK($K53),$K53="{{*}}"),"","{{"&amp;$K53&amp;"}}")))</f>
        <v>PROPERTY_ACCESS_TYPE|AIRPLANE_AND_SHUTTLE=2540{{airplane and shuttle}}</v>
      </c>
      <c r="M53" s="209">
        <f t="shared" ca="1" si="0"/>
        <v>2540</v>
      </c>
      <c r="N53" s="195" t="str">
        <f t="shared" ca="1" si="1"/>
        <v>PROPERTY_ACCESS_TYPE</v>
      </c>
      <c r="O53" s="177"/>
    </row>
    <row r="54" spans="1:44" ht="16" x14ac:dyDescent="0.2">
      <c r="A54" s="257"/>
      <c r="B54" s="257"/>
      <c r="C54" s="259"/>
      <c r="D54" s="218"/>
      <c r="E54" s="190" t="s">
        <v>1656</v>
      </c>
      <c r="F54" s="169"/>
      <c r="G54" s="167">
        <v>11</v>
      </c>
      <c r="H54" s="185" t="s">
        <v>1010</v>
      </c>
      <c r="I54" s="167">
        <v>2540</v>
      </c>
      <c r="J54" s="167" t="s">
        <v>1638</v>
      </c>
      <c r="K54" s="167" t="s">
        <v>1642</v>
      </c>
      <c r="L54" s="199" t="str">
        <f ca="1">IF(LEN($B54&amp;$E54)&lt;2,"",IF(ISBLANK($I54),"",$N54&amp;IF(ISBLANK($E54),"","|"&amp;IF(RIGHT($E54)=",",LEFT($E54,LEN($E54)-1),IF(RIGHT($E54,2)=", ",LEFT($E54,LEN($E54)-2),$E54)))&amp;"="&amp;$I54&amp;IF(OR(ISBLANK($K54),$K54="{{*}}"),"","{{"&amp;$K54&amp;"}}")))</f>
        <v>PROPERTY_ACCESS_TYPE|AIRPLANE_OR_BOAT=2540{{airplane or boat}}</v>
      </c>
      <c r="M54" s="209">
        <f t="shared" ca="1" si="0"/>
        <v>2540</v>
      </c>
      <c r="N54" s="195" t="str">
        <f t="shared" ca="1" si="1"/>
        <v>PROPERTY_ACCESS_TYPE</v>
      </c>
      <c r="O54" s="177"/>
    </row>
    <row r="55" spans="1:44" ht="16" x14ac:dyDescent="0.2">
      <c r="A55" s="257"/>
      <c r="B55" s="257"/>
      <c r="C55" s="259"/>
      <c r="D55" s="218"/>
      <c r="E55" s="190" t="s">
        <v>1660</v>
      </c>
      <c r="F55" s="169"/>
      <c r="G55" s="167">
        <v>11</v>
      </c>
      <c r="H55" s="185" t="s">
        <v>1010</v>
      </c>
      <c r="I55" s="167">
        <v>2540</v>
      </c>
      <c r="J55" s="167" t="s">
        <v>1638</v>
      </c>
      <c r="K55" s="167" t="s">
        <v>1643</v>
      </c>
      <c r="L55" s="199" t="str">
        <f ca="1">IF(LEN($B55&amp;$E55)&lt;2,"",IF(ISBLANK($I55),"",$N55&amp;IF(ISBLANK($E55),"","|"&amp;IF(RIGHT($E55)=",",LEFT($E55,LEN($E55)-1),IF(RIGHT($E55,2)=", ",LEFT($E55,LEN($E55)-2),$E55)))&amp;"="&amp;$I55&amp;IF(OR(ISBLANK($K55),$K55="{{*}}"),"","{{"&amp;$K55&amp;"}}")))</f>
        <v>PROPERTY_ACCESS_TYPE|AIRPLANE_OR_FLOATPLANE=2540{{airplane or floatplane}}</v>
      </c>
      <c r="M55" s="209">
        <f t="shared" ca="1" si="0"/>
        <v>2540</v>
      </c>
      <c r="N55" s="195" t="str">
        <f t="shared" ca="1" si="1"/>
        <v>PROPERTY_ACCESS_TYPE</v>
      </c>
      <c r="O55" s="177"/>
    </row>
    <row r="56" spans="1:44" ht="16" x14ac:dyDescent="0.2">
      <c r="A56" s="257"/>
      <c r="B56" s="257"/>
      <c r="C56" s="259"/>
      <c r="D56" s="218"/>
      <c r="E56" s="190" t="s">
        <v>1661</v>
      </c>
      <c r="F56" s="169"/>
      <c r="G56" s="167">
        <v>11</v>
      </c>
      <c r="H56" s="185" t="s">
        <v>1010</v>
      </c>
      <c r="I56" s="167">
        <v>2540</v>
      </c>
      <c r="J56" s="167" t="s">
        <v>1638</v>
      </c>
      <c r="K56" s="167" t="s">
        <v>1644</v>
      </c>
      <c r="L56" s="199" t="str">
        <f ca="1">IF(LEN($B56&amp;$E56)&lt;2,"",IF(ISBLANK($I56),"",$N56&amp;IF(ISBLANK($E56),"","|"&amp;IF(RIGHT($E56)=",",LEFT($E56,LEN($E56)-1),IF(RIGHT($E56,2)=", ",LEFT($E56,LEN($E56)-2),$E56)))&amp;"="&amp;$I56&amp;IF(OR(ISBLANK($K56),$K56="{{*}}"),"","{{"&amp;$K56&amp;"}}")))</f>
        <v>PROPERTY_ACCESS_TYPE|AIRPLANE_OR_HELICOPTER=2540{{airplane or helicopter}}</v>
      </c>
      <c r="M56" s="209">
        <f t="shared" ca="1" si="0"/>
        <v>2540</v>
      </c>
      <c r="N56" s="195" t="str">
        <f t="shared" ca="1" si="1"/>
        <v>PROPERTY_ACCESS_TYPE</v>
      </c>
      <c r="O56" s="177"/>
    </row>
    <row r="57" spans="1:44" ht="16" x14ac:dyDescent="0.2">
      <c r="A57" s="257"/>
      <c r="B57" s="257"/>
      <c r="C57" s="259"/>
      <c r="D57" s="218"/>
      <c r="E57" s="190" t="s">
        <v>194</v>
      </c>
      <c r="F57" s="169"/>
      <c r="G57" s="167">
        <v>11</v>
      </c>
      <c r="H57" s="185" t="s">
        <v>1010</v>
      </c>
      <c r="I57" s="167">
        <v>2540</v>
      </c>
      <c r="J57" s="167" t="s">
        <v>1638</v>
      </c>
      <c r="K57" s="167" t="s">
        <v>1645</v>
      </c>
      <c r="L57" s="199" t="str">
        <f ca="1">IF(LEN($B57&amp;$E57)&lt;2,"",IF(ISBLANK($I57),"",$N57&amp;IF(ISBLANK($E57),"","|"&amp;IF(RIGHT($E57)=",",LEFT($E57,LEN($E57)-1),IF(RIGHT($E57,2)=", ",LEFT($E57,LEN($E57)-2),$E57)))&amp;"="&amp;$I57&amp;IF(OR(ISBLANK($K57),$K57="{{*}}"),"","{{"&amp;$K57&amp;"}}")))</f>
        <v>PROPERTY_ACCESS_TYPE|AIRPORT_SHUTTLE=2540{{airport shuttle}}</v>
      </c>
      <c r="M57" s="209">
        <f t="shared" ca="1" si="0"/>
        <v>2540</v>
      </c>
      <c r="N57" s="195" t="str">
        <f t="shared" ca="1" si="1"/>
        <v>PROPERTY_ACCESS_TYPE</v>
      </c>
      <c r="O57" s="177"/>
    </row>
    <row r="58" spans="1:44" ht="16" x14ac:dyDescent="0.2">
      <c r="A58" s="257"/>
      <c r="B58" s="257"/>
      <c r="C58" s="259"/>
      <c r="D58" s="218"/>
      <c r="E58" s="190" t="s">
        <v>1662</v>
      </c>
      <c r="F58" s="169"/>
      <c r="G58" s="167">
        <v>11</v>
      </c>
      <c r="H58" s="185" t="s">
        <v>1010</v>
      </c>
      <c r="I58" s="167">
        <v>2540</v>
      </c>
      <c r="J58" s="167" t="s">
        <v>1638</v>
      </c>
      <c r="K58" s="167" t="s">
        <v>1646</v>
      </c>
      <c r="L58" s="199" t="str">
        <f ca="1">IF(LEN($B58&amp;$E58)&lt;2,"",IF(ISBLANK($I58),"",$N58&amp;IF(ISBLANK($E58),"","|"&amp;IF(RIGHT($E58)=",",LEFT($E58,LEN($E58)-1),IF(RIGHT($E58,2)=", ",LEFT($E58,LEN($E58)-2),$E58)))&amp;"="&amp;$I58&amp;IF(OR(ISBLANK($K58),$K58="{{*}}"),"","{{"&amp;$K58&amp;"}}")))</f>
        <v>PROPERTY_ACCESS_TYPE|BOAT=2540{{boat}}</v>
      </c>
      <c r="M58" s="209">
        <f t="shared" ca="1" si="0"/>
        <v>2540</v>
      </c>
      <c r="N58" s="195" t="str">
        <f t="shared" ca="1" si="1"/>
        <v>PROPERTY_ACCESS_TYPE</v>
      </c>
      <c r="O58" s="177"/>
    </row>
    <row r="59" spans="1:44" ht="16" x14ac:dyDescent="0.2">
      <c r="A59" s="257"/>
      <c r="B59" s="257"/>
      <c r="C59" s="259"/>
      <c r="D59" s="218"/>
      <c r="E59" s="190" t="s">
        <v>1663</v>
      </c>
      <c r="F59" s="169"/>
      <c r="G59" s="167">
        <v>11</v>
      </c>
      <c r="H59" s="185" t="s">
        <v>1010</v>
      </c>
      <c r="I59" s="167">
        <v>2540</v>
      </c>
      <c r="J59" s="167" t="s">
        <v>1638</v>
      </c>
      <c r="K59" s="167" t="s">
        <v>1647</v>
      </c>
      <c r="L59" s="199" t="str">
        <f ca="1">IF(LEN($B59&amp;$E59)&lt;2,"",IF(ISBLANK($I59),"",$N59&amp;IF(ISBLANK($E59),"","|"&amp;IF(RIGHT($E59)=",",LEFT($E59,LEN($E59)-1),IF(RIGHT($E59,2)=", ",LEFT($E59,LEN($E59)-2),$E59)))&amp;"="&amp;$I59&amp;IF(OR(ISBLANK($K59),$K59="{{*}}"),"","{{"&amp;$K59&amp;"}}")))</f>
        <v>PROPERTY_ACCESS_TYPE|BOAT_AND_SHUTTLE=2540{{boat and shuttle}}</v>
      </c>
      <c r="M59" s="209">
        <f t="shared" ca="1" si="0"/>
        <v>2540</v>
      </c>
      <c r="N59" s="195" t="str">
        <f t="shared" ca="1" si="1"/>
        <v>PROPERTY_ACCESS_TYPE</v>
      </c>
      <c r="O59" s="177"/>
    </row>
    <row r="60" spans="1:44" ht="16" x14ac:dyDescent="0.2">
      <c r="A60" s="257"/>
      <c r="B60" s="257"/>
      <c r="C60" s="259"/>
      <c r="D60" s="218"/>
      <c r="E60" s="190" t="s">
        <v>1664</v>
      </c>
      <c r="F60" s="169"/>
      <c r="G60" s="167">
        <v>11</v>
      </c>
      <c r="H60" s="185" t="s">
        <v>1010</v>
      </c>
      <c r="I60" s="167">
        <v>2540</v>
      </c>
      <c r="J60" s="167" t="s">
        <v>1638</v>
      </c>
      <c r="K60" s="167" t="s">
        <v>1648</v>
      </c>
      <c r="L60" s="199" t="str">
        <f ca="1">IF(LEN($B60&amp;$E60)&lt;2,"",IF(ISBLANK($I60),"",$N60&amp;IF(ISBLANK($E60),"","|"&amp;IF(RIGHT($E60)=",",LEFT($E60,LEN($E60)-1),IF(RIGHT($E60,2)=", ",LEFT($E60,LEN($E60)-2),$E60)))&amp;"="&amp;$I60&amp;IF(OR(ISBLANK($K60),$K60="{{*}}"),"","{{"&amp;$K60&amp;"}}")))</f>
        <v>PROPERTY_ACCESS_TYPE|BOAT_AND_FLOATPLANE=2540{{boat or floatplane}}</v>
      </c>
      <c r="M60" s="209">
        <f t="shared" ca="1" si="0"/>
        <v>2540</v>
      </c>
      <c r="N60" s="195" t="str">
        <f t="shared" ca="1" si="1"/>
        <v>PROPERTY_ACCESS_TYPE</v>
      </c>
      <c r="O60" s="177"/>
    </row>
    <row r="61" spans="1:44" ht="16" x14ac:dyDescent="0.2">
      <c r="A61" s="257"/>
      <c r="B61" s="257"/>
      <c r="C61" s="259"/>
      <c r="D61" s="218"/>
      <c r="E61" s="190" t="s">
        <v>1665</v>
      </c>
      <c r="F61" s="169"/>
      <c r="G61" s="167">
        <v>11</v>
      </c>
      <c r="H61" s="185" t="s">
        <v>1010</v>
      </c>
      <c r="I61" s="167">
        <v>2540</v>
      </c>
      <c r="J61" s="167" t="s">
        <v>1638</v>
      </c>
      <c r="K61" s="167" t="s">
        <v>1649</v>
      </c>
      <c r="L61" s="199" t="str">
        <f ca="1">IF(LEN($B61&amp;$E61)&lt;2,"",IF(ISBLANK($I61),"",$N61&amp;IF(ISBLANK($E61),"","|"&amp;IF(RIGHT($E61)=",",LEFT($E61,LEN($E61)-1),IF(RIGHT($E61,2)=", ",LEFT($E61,LEN($E61)-2),$E61)))&amp;"="&amp;$I61&amp;IF(OR(ISBLANK($K61),$K61="{{*}}"),"","{{"&amp;$K61&amp;"}}")))</f>
        <v>PROPERTY_ACCESS_TYPE|BOAT_AND_HELICOPTER=2540{{boat or helicopter}}</v>
      </c>
      <c r="M61" s="209">
        <f t="shared" ca="1" si="0"/>
        <v>2540</v>
      </c>
      <c r="N61" s="195" t="str">
        <f t="shared" ca="1" si="1"/>
        <v>PROPERTY_ACCESS_TYPE</v>
      </c>
      <c r="O61" s="177"/>
    </row>
    <row r="62" spans="1:44" ht="16" x14ac:dyDescent="0.2">
      <c r="A62" s="257"/>
      <c r="B62" s="257"/>
      <c r="C62" s="259"/>
      <c r="D62" s="218"/>
      <c r="E62" s="190" t="s">
        <v>1666</v>
      </c>
      <c r="F62" s="169"/>
      <c r="G62" s="167">
        <v>11</v>
      </c>
      <c r="H62" s="185" t="s">
        <v>1010</v>
      </c>
      <c r="I62" s="167">
        <v>2540</v>
      </c>
      <c r="J62" s="167" t="s">
        <v>1638</v>
      </c>
      <c r="K62" s="167" t="s">
        <v>1650</v>
      </c>
      <c r="L62" s="199" t="str">
        <f ca="1">IF(LEN($B62&amp;$E62)&lt;2,"",IF(ISBLANK($I62),"",$N62&amp;IF(ISBLANK($E62),"","|"&amp;IF(RIGHT($E62)=",",LEFT($E62,LEN($E62)-1),IF(RIGHT($E62,2)=", ",LEFT($E62,LEN($E62)-2),$E62)))&amp;"="&amp;$I62&amp;IF(OR(ISBLANK($K62),$K62="{{*}}"),"","{{"&amp;$K62&amp;"}}")))</f>
        <v>PROPERTY_ACCESS_TYPE|FLOATPLANE=2540{{floatplane}}</v>
      </c>
      <c r="M62" s="209">
        <f t="shared" ca="1" si="0"/>
        <v>2540</v>
      </c>
      <c r="N62" s="195" t="str">
        <f t="shared" ca="1" si="1"/>
        <v>PROPERTY_ACCESS_TYPE</v>
      </c>
      <c r="O62" s="177"/>
    </row>
    <row r="63" spans="1:44" ht="16" x14ac:dyDescent="0.2">
      <c r="A63" s="257"/>
      <c r="B63" s="257"/>
      <c r="C63" s="259"/>
      <c r="D63" s="218"/>
      <c r="E63" s="190" t="s">
        <v>1667</v>
      </c>
      <c r="F63" s="169"/>
      <c r="G63" s="167">
        <v>11</v>
      </c>
      <c r="H63" s="185" t="s">
        <v>1010</v>
      </c>
      <c r="I63" s="167">
        <v>2540</v>
      </c>
      <c r="J63" s="167" t="s">
        <v>1638</v>
      </c>
      <c r="K63" s="167" t="s">
        <v>1651</v>
      </c>
      <c r="L63" s="199" t="str">
        <f ca="1">IF(LEN($B63&amp;$E63)&lt;2,"",IF(ISBLANK($I63),"",$N63&amp;IF(ISBLANK($E63),"","|"&amp;IF(RIGHT($E63)=",",LEFT($E63,LEN($E63)-1),IF(RIGHT($E63,2)=", ",LEFT($E63,LEN($E63)-2),$E63)))&amp;"="&amp;$I63&amp;IF(OR(ISBLANK($K63),$K63="{{*}}"),"","{{"&amp;$K63&amp;"}}")))</f>
        <v>PROPERTY_ACCESS_TYPE|FLOATPLANE_AND_SHUTTLE=2540{{floatplane and shuttle}}</v>
      </c>
      <c r="M63" s="209">
        <f t="shared" ca="1" si="0"/>
        <v>2540</v>
      </c>
      <c r="N63" s="195" t="str">
        <f t="shared" ca="1" si="1"/>
        <v>PROPERTY_ACCESS_TYPE</v>
      </c>
      <c r="O63" s="177"/>
    </row>
    <row r="64" spans="1:44" ht="16" x14ac:dyDescent="0.2">
      <c r="A64" s="257"/>
      <c r="B64" s="257"/>
      <c r="C64" s="259"/>
      <c r="D64" s="218"/>
      <c r="E64" s="190" t="s">
        <v>1668</v>
      </c>
      <c r="F64" s="169"/>
      <c r="G64" s="167">
        <v>11</v>
      </c>
      <c r="H64" s="185" t="s">
        <v>1010</v>
      </c>
      <c r="I64" s="167">
        <v>2540</v>
      </c>
      <c r="J64" s="167" t="s">
        <v>1638</v>
      </c>
      <c r="K64" s="167" t="s">
        <v>1652</v>
      </c>
      <c r="L64" s="199" t="str">
        <f ca="1">IF(LEN($B64&amp;$E64)&lt;2,"",IF(ISBLANK($I64),"",$N64&amp;IF(ISBLANK($E64),"","|"&amp;IF(RIGHT($E64)=",",LEFT($E64,LEN($E64)-1),IF(RIGHT($E64,2)=", ",LEFT($E64,LEN($E64)-2),$E64)))&amp;"="&amp;$I64&amp;IF(OR(ISBLANK($K64),$K64="{{*}}"),"","{{"&amp;$K64&amp;"}}")))</f>
        <v>PROPERTY_ACCESS_TYPE|FLOATPLANE_AND_HELICOPTER=2540{{floatplane or helicopter}}</v>
      </c>
      <c r="M64" s="209">
        <f t="shared" ca="1" si="0"/>
        <v>2540</v>
      </c>
      <c r="N64" s="195" t="str">
        <f t="shared" ca="1" si="1"/>
        <v>PROPERTY_ACCESS_TYPE</v>
      </c>
      <c r="O64" s="177"/>
    </row>
    <row r="65" spans="1:15" ht="16" x14ac:dyDescent="0.2">
      <c r="A65" s="257"/>
      <c r="B65" s="257"/>
      <c r="C65" s="259"/>
      <c r="D65" s="218"/>
      <c r="E65" s="190" t="s">
        <v>1669</v>
      </c>
      <c r="F65" s="169"/>
      <c r="G65" s="167">
        <v>11</v>
      </c>
      <c r="H65" s="185" t="s">
        <v>1010</v>
      </c>
      <c r="I65" s="167">
        <v>2540</v>
      </c>
      <c r="J65" s="167" t="s">
        <v>1638</v>
      </c>
      <c r="K65" s="167" t="s">
        <v>1653</v>
      </c>
      <c r="L65" s="199" t="str">
        <f ca="1">IF(LEN($B65&amp;$E65)&lt;2,"",IF(ISBLANK($I65),"",$N65&amp;IF(ISBLANK($E65),"","|"&amp;IF(RIGHT($E65)=",",LEFT($E65,LEN($E65)-1),IF(RIGHT($E65,2)=", ",LEFT($E65,LEN($E65)-2),$E65)))&amp;"="&amp;$I65&amp;IF(OR(ISBLANK($K65),$K65="{{*}}"),"","{{"&amp;$K65&amp;"}}")))</f>
        <v>PROPERTY_ACCESS_TYPE|HELICOPTER=2540{{helicopter}}</v>
      </c>
      <c r="M65" s="209">
        <f t="shared" ca="1" si="0"/>
        <v>2540</v>
      </c>
      <c r="N65" s="195" t="str">
        <f t="shared" ca="1" si="1"/>
        <v>PROPERTY_ACCESS_TYPE</v>
      </c>
      <c r="O65" s="177"/>
    </row>
    <row r="66" spans="1:15" ht="16" x14ac:dyDescent="0.2">
      <c r="A66" s="257"/>
      <c r="B66" s="257"/>
      <c r="C66" s="259"/>
      <c r="D66" s="218"/>
      <c r="E66" s="190" t="s">
        <v>1670</v>
      </c>
      <c r="F66" s="169"/>
      <c r="G66" s="167">
        <v>11</v>
      </c>
      <c r="H66" s="185" t="s">
        <v>1010</v>
      </c>
      <c r="I66" s="167">
        <v>2540</v>
      </c>
      <c r="J66" s="167" t="s">
        <v>1638</v>
      </c>
      <c r="K66" s="167" t="s">
        <v>1654</v>
      </c>
      <c r="L66" s="199" t="str">
        <f ca="1">IF(LEN($B66&amp;$E66)&lt;2,"",IF(ISBLANK($I66),"",$N66&amp;IF(ISBLANK($E66),"","|"&amp;IF(RIGHT($E66)=",",LEFT($E66,LEN($E66)-1),IF(RIGHT($E66,2)=", ",LEFT($E66,LEN($E66)-2),$E66)))&amp;"="&amp;$I66&amp;IF(OR(ISBLANK($K66),$K66="{{*}}"),"","{{"&amp;$K66&amp;"}}")))</f>
        <v>PROPERTY_ACCESS_TYPE|HELICOPTER_AND_SHUTTLE=2540{{helicopter and shuttle}}</v>
      </c>
      <c r="M66" s="209">
        <f t="shared" ca="1" si="0"/>
        <v>2540</v>
      </c>
      <c r="N66" s="195" t="str">
        <f t="shared" ca="1" si="1"/>
        <v>PROPERTY_ACCESS_TYPE</v>
      </c>
      <c r="O66" s="177"/>
    </row>
    <row r="67" spans="1:15" ht="16" x14ac:dyDescent="0.2">
      <c r="A67" s="257"/>
      <c r="B67" s="257"/>
      <c r="C67" s="259"/>
      <c r="D67" s="218"/>
      <c r="E67" s="190" t="s">
        <v>1707</v>
      </c>
      <c r="F67" s="169"/>
      <c r="G67" s="167">
        <v>11</v>
      </c>
      <c r="H67" s="185" t="s">
        <v>1010</v>
      </c>
      <c r="I67" s="167">
        <v>2540</v>
      </c>
      <c r="J67" s="167" t="s">
        <v>1638</v>
      </c>
      <c r="K67" s="167" t="s">
        <v>1655</v>
      </c>
      <c r="L67" s="199" t="str">
        <f ca="1">IF(LEN($B67&amp;$E67)&lt;2,"",IF(ISBLANK($I67),"",$N67&amp;IF(ISBLANK($E67),"","|"&amp;IF(RIGHT($E67)=",",LEFT($E67,LEN($E67)-1),IF(RIGHT($E67,2)=", ",LEFT($E67,LEN($E67)-2),$E67)))&amp;"="&amp;$I67&amp;IF(OR(ISBLANK($K67),$K67="{{*}}"),"","{{"&amp;$K67&amp;"}}")))</f>
        <v>PROPERTY_ACCESS_TYPE|REQUIRED_SHUTTLE=2540{{required shuttle}}</v>
      </c>
      <c r="M67" s="209">
        <f t="shared" ref="M67:M80" ca="1" si="2">IF(ISBLANK(L67),"",$I67)</f>
        <v>2540</v>
      </c>
      <c r="N67" s="195" t="str">
        <f t="shared" ca="1" si="1"/>
        <v>PROPERTY_ACCESS_TYPE</v>
      </c>
      <c r="O67" s="177"/>
    </row>
    <row r="68" spans="1:15" ht="30" customHeight="1" x14ac:dyDescent="0.2">
      <c r="A68" s="256" t="s">
        <v>221</v>
      </c>
      <c r="B68" s="256" t="s">
        <v>1672</v>
      </c>
      <c r="C68" s="255" t="s">
        <v>1674</v>
      </c>
      <c r="D68" s="255" t="s">
        <v>220</v>
      </c>
      <c r="E68" s="191" t="s">
        <v>1675</v>
      </c>
      <c r="F68" s="264"/>
      <c r="G68" s="67">
        <v>11</v>
      </c>
      <c r="H68" s="192" t="s">
        <v>1010</v>
      </c>
      <c r="I68" s="67">
        <v>3587</v>
      </c>
      <c r="J68" s="67" t="s">
        <v>1673</v>
      </c>
      <c r="K68" s="111">
        <v>24</v>
      </c>
      <c r="L68" s="199" t="str">
        <f ca="1">IF(LEN($B68&amp;$E68)&lt;2,"",IF(ISBLANK($I68),"",$N68&amp;IF(ISBLANK($E68),"","|"&amp;IF(RIGHT($E68)=",",LEFT($E68,LEN($E68)-1),IF(RIGHT($E68,2)=", ",LEFT($E68,LEN($E68)-2),$E68)))&amp;"="&amp;$I68&amp;IF(OR(ISBLANK($K68),$K68="{{*}}"),"","{{"&amp;$K68&amp;"}}")))</f>
        <v>PROPERTY_ACCESS_TIME|24_HOURS_PRIOR=3587{{24}}</v>
      </c>
      <c r="M68" s="209">
        <f t="shared" ca="1" si="2"/>
        <v>3587</v>
      </c>
      <c r="N68" s="195" t="str">
        <f t="shared" ca="1" si="1"/>
        <v>PROPERTY_ACCESS_TIME</v>
      </c>
      <c r="O68" s="177"/>
    </row>
    <row r="69" spans="1:15" ht="16" x14ac:dyDescent="0.2">
      <c r="A69" s="256"/>
      <c r="B69" s="256"/>
      <c r="C69" s="255"/>
      <c r="D69" s="255"/>
      <c r="E69" s="191" t="s">
        <v>1676</v>
      </c>
      <c r="F69" s="264"/>
      <c r="G69" s="165">
        <v>11</v>
      </c>
      <c r="H69" s="192" t="s">
        <v>1010</v>
      </c>
      <c r="I69" s="165">
        <v>3587</v>
      </c>
      <c r="J69" s="165" t="s">
        <v>1673</v>
      </c>
      <c r="K69" s="111">
        <v>48</v>
      </c>
      <c r="L69" s="199" t="str">
        <f ca="1">IF(LEN($B69&amp;$E69)&lt;2,"",IF(ISBLANK($I69),"",$N69&amp;IF(ISBLANK($E69),"","|"&amp;IF(RIGHT($E69)=",",LEFT($E69,LEN($E69)-1),IF(RIGHT($E69,2)=", ",LEFT($E69,LEN($E69)-2),$E69)))&amp;"="&amp;$I69&amp;IF(OR(ISBLANK($K69),$K69="{{*}}"),"","{{"&amp;$K69&amp;"}}")))</f>
        <v>PROPERTY_ACCESS_TIME|48_HOURS_PRIOR=3587{{48}}</v>
      </c>
      <c r="M69" s="209">
        <f t="shared" ca="1" si="2"/>
        <v>3587</v>
      </c>
      <c r="N69" s="195" t="str">
        <f ca="1">IF(ISBLANK($B69),
IF(ISBLANK(OFFSET($B69,-1,0)),
IF(ISBLANK(OFFSET($B69,-2,0)),
IF(ISBLANK(OFFSET($B69,-3,0)),
IF(ISBLANK(OFFSET($B69,-4,0)),
IF(ISBLANK(OFFSET($B69,-5,0)),
IF(ISBLANK(OFFSET($B69,-6,0)),
IF(ISBLANK(OFFSET($B69,-7,0)),
IF(ISBLANK(OFFSET($B69,-8,0)),
IF(ISBLANK(OFFSET($B69,-9,0)),
IF(ISBLANK(OFFSET($B69,-10,0)),
IF(ISBLANK(OFFSET($B69,-11,0)),
IF(ISBLANK(OFFSET($B69,-12,0)),
IF(ISBLANK(OFFSET($B69,-13,0)),
IF(ISBLANK(OFFSET($B69,-14,0)),
IF(ISBLANK(OFFSET($B69,-15,0)),
IF(ISBLANK(OFFSET($B69,-16,0)),
IF(ISBLANK(OFFSET($B69,-17,0)),
IF(ISBLANK(OFFSET($B69,-18,0)),
IF(ISBLANK(OFFSET($B69,-19,0)),
IF(ISBLANK(OFFSET($B69,-20,0)),
IF(ISBLANK(OFFSET($B69,-21,0)),
IF(ISBLANK(OFFSET($B69,-22,0)),
IF(ISBLANK(OFFSET($B69,-23,0)),
IF(ISBLANK(OFFSET($B69,-24,0)),
IF(ISBLANK(OFFSET($B69,-25,0)),
"Error(contact Michael Davies)",
OFFSET($B69,-25,0)),
OFFSET($B69,-24,0)),
OFFSET($B69,-23,0)),
OFFSET($B69,-22,0)),
OFFSET($B69,-21,0)),
OFFSET($B69,-20,0)),
OFFSET($B69,-19,0)),
OFFSET($B69,-18,0)),
OFFSET($B69,-17,0)),
OFFSET($B69,-16,0)),
OFFSET($B69,-15,0)),
OFFSET($B69,-14,0)),
OFFSET($B69,-13,0)),
OFFSET($B69,-12,0)),
OFFSET($B69,-11,0)),
OFFSET($B69,-10,0)),
OFFSET($B69,-9,0)),
OFFSET($B69,-8,0)),
OFFSET($B69,-7,0)),
OFFSET($B69,-6,0)),
OFFSET($B69,-5,0)),
OFFSET($B69,-4,0)),
OFFSET($B69,-3,0)),
OFFSET($B69,-2,0)),
OFFSET($B69,-1,0)),
$B69)</f>
        <v>PROPERTY_ACCESS_TIME</v>
      </c>
      <c r="O69" s="177"/>
    </row>
    <row r="70" spans="1:15" ht="16" x14ac:dyDescent="0.2">
      <c r="A70" s="256"/>
      <c r="B70" s="256"/>
      <c r="C70" s="255"/>
      <c r="D70" s="255"/>
      <c r="E70" s="191" t="s">
        <v>1677</v>
      </c>
      <c r="F70" s="264"/>
      <c r="G70" s="165">
        <v>11</v>
      </c>
      <c r="H70" s="192" t="s">
        <v>1010</v>
      </c>
      <c r="I70" s="165">
        <v>3587</v>
      </c>
      <c r="J70" s="165" t="s">
        <v>1673</v>
      </c>
      <c r="K70" s="111">
        <v>72</v>
      </c>
      <c r="L70" s="199" t="str">
        <f ca="1">IF(LEN($B70&amp;$E70)&lt;2,"",IF(ISBLANK($I70),"",$N70&amp;IF(ISBLANK($E70),"","|"&amp;IF(RIGHT($E70)=",",LEFT($E70,LEN($E70)-1),IF(RIGHT($E70,2)=", ",LEFT($E70,LEN($E70)-2),$E70)))&amp;"="&amp;$I70&amp;IF(OR(ISBLANK($K70),$K70="{{*}}"),"","{{"&amp;$K70&amp;"}}")))</f>
        <v>PROPERTY_ACCESS_TIME|72_HOURS_PRIOR=3587{{72}}</v>
      </c>
      <c r="M70" s="209">
        <f t="shared" ca="1" si="2"/>
        <v>3587</v>
      </c>
      <c r="N70" s="195" t="str">
        <f ca="1">IF(ISBLANK($B70),
IF(ISBLANK(OFFSET($B70,-1,0)),
IF(ISBLANK(OFFSET($B70,-2,0)),
IF(ISBLANK(OFFSET($B70,-3,0)),
IF(ISBLANK(OFFSET($B70,-4,0)),
IF(ISBLANK(OFFSET($B70,-5,0)),
IF(ISBLANK(OFFSET($B70,-6,0)),
IF(ISBLANK(OFFSET($B70,-7,0)),
IF(ISBLANK(OFFSET($B70,-8,0)),
IF(ISBLANK(OFFSET($B70,-9,0)),
IF(ISBLANK(OFFSET($B70,-10,0)),
IF(ISBLANK(OFFSET($B70,-11,0)),
IF(ISBLANK(OFFSET($B70,-12,0)),
IF(ISBLANK(OFFSET($B70,-13,0)),
IF(ISBLANK(OFFSET($B70,-14,0)),
IF(ISBLANK(OFFSET($B70,-15,0)),
IF(ISBLANK(OFFSET($B70,-16,0)),
IF(ISBLANK(OFFSET($B70,-17,0)),
IF(ISBLANK(OFFSET($B70,-18,0)),
IF(ISBLANK(OFFSET($B70,-19,0)),
IF(ISBLANK(OFFSET($B70,-20,0)),
IF(ISBLANK(OFFSET($B70,-21,0)),
IF(ISBLANK(OFFSET($B70,-22,0)),
IF(ISBLANK(OFFSET($B70,-23,0)),
IF(ISBLANK(OFFSET($B70,-24,0)),
IF(ISBLANK(OFFSET($B70,-25,0)),
"Error(contact Michael Davies)",
OFFSET($B70,-25,0)),
OFFSET($B70,-24,0)),
OFFSET($B70,-23,0)),
OFFSET($B70,-22,0)),
OFFSET($B70,-21,0)),
OFFSET($B70,-20,0)),
OFFSET($B70,-19,0)),
OFFSET($B70,-18,0)),
OFFSET($B70,-17,0)),
OFFSET($B70,-16,0)),
OFFSET($B70,-15,0)),
OFFSET($B70,-14,0)),
OFFSET($B70,-13,0)),
OFFSET($B70,-12,0)),
OFFSET($B70,-11,0)),
OFFSET($B70,-10,0)),
OFFSET($B70,-9,0)),
OFFSET($B70,-8,0)),
OFFSET($B70,-7,0)),
OFFSET($B70,-6,0)),
OFFSET($B70,-5,0)),
OFFSET($B70,-4,0)),
OFFSET($B70,-3,0)),
OFFSET($B70,-2,0)),
OFFSET($B70,-1,0)),
$B70)</f>
        <v>PROPERTY_ACCESS_TIME</v>
      </c>
      <c r="O70" s="177"/>
    </row>
    <row r="71" spans="1:15" x14ac:dyDescent="0.2">
      <c r="L71" s="199" t="str">
        <f>IF(LEN($B71&amp;$E71)&lt;2,"",IF(ISBLANK($I71),"",$N71&amp;IF(ISBLANK($E71),"","|"&amp;IF(RIGHT($E71)=",",LEFT($E71,LEN($E71)-1),IF(RIGHT($E71,2)=", ",LEFT($E71,LEN($E71)-2),$E71)))&amp;"="&amp;$I71&amp;IF(OR(ISBLANK($K71),$K71="{{*}}"),"","{{"&amp;$K71&amp;"}}")))</f>
        <v/>
      </c>
      <c r="M71" s="209">
        <f t="shared" si="2"/>
        <v>0</v>
      </c>
    </row>
    <row r="72" spans="1:15" x14ac:dyDescent="0.2">
      <c r="L72" s="199" t="str">
        <f>IF(LEN($B72&amp;$E72)&lt;2,"",IF(ISBLANK($I72),"",$N72&amp;IF(ISBLANK($E72),"","|"&amp;IF(RIGHT($E72)=",",LEFT($E72,LEN($E72)-1),IF(RIGHT($E72,2)=", ",LEFT($E72,LEN($E72)-2),$E72)))&amp;"="&amp;$I72&amp;IF(OR(ISBLANK($K72),$K72="{{*}}"),"","{{"&amp;$K72&amp;"}}")))</f>
        <v/>
      </c>
      <c r="M72" s="209">
        <f t="shared" si="2"/>
        <v>0</v>
      </c>
    </row>
    <row r="73" spans="1:15" x14ac:dyDescent="0.2">
      <c r="L73" s="199" t="str">
        <f>IF(LEN($B73&amp;$E73)&lt;2,"",IF(ISBLANK($I73),"",$N73&amp;IF(ISBLANK($E73),"","|"&amp;IF(RIGHT($E73)=",",LEFT($E73,LEN($E73)-1),IF(RIGHT($E73,2)=", ",LEFT($E73,LEN($E73)-2),$E73)))&amp;"="&amp;$I73&amp;IF(OR(ISBLANK($K73),$K73="{{*}}"),"","{{"&amp;$K73&amp;"}}")))</f>
        <v/>
      </c>
      <c r="M73" s="209">
        <f t="shared" si="2"/>
        <v>0</v>
      </c>
    </row>
    <row r="74" spans="1:15" x14ac:dyDescent="0.2">
      <c r="L74" s="199" t="str">
        <f>IF(LEN($B74&amp;$E74)&lt;2,"",IF(ISBLANK($I74),"",$N74&amp;IF(ISBLANK($E74),"","|"&amp;IF(RIGHT($E74)=",",LEFT($E74,LEN($E74)-1),IF(RIGHT($E74,2)=", ",LEFT($E74,LEN($E74)-2),$E74)))&amp;"="&amp;$I74&amp;IF(OR(ISBLANK($K74),$K74="{{*}}"),"","{{"&amp;$K74&amp;"}}")))</f>
        <v/>
      </c>
      <c r="M74" s="209">
        <f t="shared" si="2"/>
        <v>0</v>
      </c>
    </row>
    <row r="75" spans="1:15" x14ac:dyDescent="0.2">
      <c r="L75" s="199" t="str">
        <f>IF(LEN($B75&amp;$E75)&lt;2,"",IF(ISBLANK($I75),"",$N75&amp;IF(ISBLANK($E75),"","|"&amp;IF(RIGHT($E75)=",",LEFT($E75,LEN($E75)-1),IF(RIGHT($E75,2)=", ",LEFT($E75,LEN($E75)-2),$E75)))&amp;"="&amp;$I75&amp;IF(OR(ISBLANK($K75),$K75="{{*}}"),"","{{"&amp;$K75&amp;"}}")))</f>
        <v/>
      </c>
      <c r="M75" s="209">
        <f t="shared" si="2"/>
        <v>0</v>
      </c>
    </row>
    <row r="76" spans="1:15" x14ac:dyDescent="0.2">
      <c r="L76" s="199" t="str">
        <f>IF(LEN($B76&amp;$E76)&lt;2,"",IF(ISBLANK($I76),"",$N76&amp;IF(ISBLANK($E76),"","|"&amp;IF(RIGHT($E76)=",",LEFT($E76,LEN($E76)-1),IF(RIGHT($E76,2)=", ",LEFT($E76,LEN($E76)-2),$E76)))&amp;"="&amp;$I76&amp;IF(OR(ISBLANK($K76),$K76="{{*}}"),"","{{"&amp;$K76&amp;"}}")))</f>
        <v/>
      </c>
      <c r="M76" s="209">
        <f t="shared" si="2"/>
        <v>0</v>
      </c>
    </row>
    <row r="77" spans="1:15" x14ac:dyDescent="0.2">
      <c r="L77" s="199" t="str">
        <f>IF(LEN($B77&amp;$E77)&lt;2,"",IF(ISBLANK($I77),"",$N77&amp;IF(ISBLANK($E77),"","|"&amp;IF(RIGHT($E77)=",",LEFT($E77,LEN($E77)-1),IF(RIGHT($E77,2)=", ",LEFT($E77,LEN($E77)-2),$E77)))&amp;"="&amp;$I77&amp;IF(OR(ISBLANK($K77),$K77="{{*}}"),"","{{"&amp;$K77&amp;"}}")))</f>
        <v/>
      </c>
      <c r="M77" s="209">
        <f t="shared" si="2"/>
        <v>0</v>
      </c>
    </row>
    <row r="78" spans="1:15" x14ac:dyDescent="0.2">
      <c r="L78" s="199" t="str">
        <f>IF(LEN($B78&amp;$E78)&lt;2,"",IF(ISBLANK($I78),"",$N78&amp;IF(ISBLANK($E78),"","|"&amp;IF(RIGHT($E78)=",",LEFT($E78,LEN($E78)-1),IF(RIGHT($E78,2)=", ",LEFT($E78,LEN($E78)-2),$E78)))&amp;"="&amp;$I78&amp;IF(OR(ISBLANK($K78),$K78="{{*}}"),"","{{"&amp;$K78&amp;"}}")))</f>
        <v/>
      </c>
      <c r="M78" s="209">
        <f t="shared" si="2"/>
        <v>0</v>
      </c>
    </row>
    <row r="79" spans="1:15" x14ac:dyDescent="0.2">
      <c r="L79" s="199" t="str">
        <f>IF(LEN($B79&amp;$E79)&lt;2,"",IF(ISBLANK($I79),"",$N79&amp;IF(ISBLANK($E79),"","|"&amp;IF(RIGHT($E79)=",",LEFT($E79,LEN($E79)-1),IF(RIGHT($E79,2)=", ",LEFT($E79,LEN($E79)-2),$E79)))&amp;"="&amp;$I79&amp;IF(OR(ISBLANK($K79),$K79="{{*}}"),"","{{"&amp;$K79&amp;"}}")))</f>
        <v/>
      </c>
      <c r="M79" s="209">
        <f t="shared" si="2"/>
        <v>0</v>
      </c>
    </row>
    <row r="80" spans="1:15" x14ac:dyDescent="0.2">
      <c r="L80" s="199" t="str">
        <f>IF(LEN($B80&amp;$E80)&lt;2,"",IF(ISBLANK($I80),"",$N80&amp;IF(ISBLANK($E80),"","|"&amp;IF(RIGHT($E80)=",",LEFT($E80,LEN($E80)-1),IF(RIGHT($E80,2)=", ",LEFT($E80,LEN($E80)-2),$E80)))&amp;"="&amp;$I80&amp;IF(OR(ISBLANK($K80),$K80="{{*}}"),"","{{"&amp;$K80&amp;"}}")))</f>
        <v/>
      </c>
      <c r="M80" s="209">
        <f t="shared" si="2"/>
        <v>0</v>
      </c>
    </row>
  </sheetData>
  <autoFilter ref="A3:F3"/>
  <mergeCells count="28">
    <mergeCell ref="D49:D50"/>
    <mergeCell ref="D68:D70"/>
    <mergeCell ref="F45:F47"/>
    <mergeCell ref="A24:A26"/>
    <mergeCell ref="B24:B26"/>
    <mergeCell ref="C24:C26"/>
    <mergeCell ref="A20:A21"/>
    <mergeCell ref="B20:B21"/>
    <mergeCell ref="C20:C21"/>
    <mergeCell ref="A37:A42"/>
    <mergeCell ref="B37:B42"/>
    <mergeCell ref="C37:C42"/>
    <mergeCell ref="D24:D26"/>
    <mergeCell ref="D37:D42"/>
    <mergeCell ref="D45:D47"/>
    <mergeCell ref="C49:C50"/>
    <mergeCell ref="B49:B50"/>
    <mergeCell ref="A49:A50"/>
    <mergeCell ref="A45:A47"/>
    <mergeCell ref="B45:B47"/>
    <mergeCell ref="C45:C47"/>
    <mergeCell ref="F68:F70"/>
    <mergeCell ref="C68:C70"/>
    <mergeCell ref="B68:B70"/>
    <mergeCell ref="A68:A70"/>
    <mergeCell ref="A51:A67"/>
    <mergeCell ref="B51:B67"/>
    <mergeCell ref="C51:C67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Ruler="0" zoomScale="110" zoomScaleNormal="110" zoomScalePageLayoutView="110" workbookViewId="0">
      <selection activeCell="F1" sqref="F1:P1048576"/>
    </sheetView>
  </sheetViews>
  <sheetFormatPr baseColWidth="10" defaultColWidth="11" defaultRowHeight="15" x14ac:dyDescent="0.2"/>
  <cols>
    <col min="1" max="1" width="52" style="96" bestFit="1" customWidth="1"/>
    <col min="2" max="3" width="37.1640625" style="100" customWidth="1"/>
    <col min="4" max="5" width="21.5" style="100" customWidth="1"/>
    <col min="6" max="6" width="12.33203125" style="96" hidden="1" customWidth="1"/>
    <col min="7" max="7" width="15.5" style="96" hidden="1" customWidth="1"/>
    <col min="8" max="8" width="13.33203125" style="96" hidden="1" customWidth="1"/>
    <col min="9" max="9" width="21.1640625" style="96" hidden="1" customWidth="1"/>
    <col min="10" max="10" width="16.33203125" style="96" hidden="1" customWidth="1"/>
    <col min="11" max="11" width="0" style="96" hidden="1" customWidth="1"/>
    <col min="12" max="13" width="28.33203125" style="96" hidden="1" customWidth="1"/>
    <col min="14" max="16" width="0" style="96" hidden="1" customWidth="1"/>
    <col min="17" max="16384" width="11" style="96"/>
  </cols>
  <sheetData>
    <row r="1" spans="1:14" x14ac:dyDescent="0.2">
      <c r="A1" s="95" t="s">
        <v>2564</v>
      </c>
    </row>
    <row r="2" spans="1:14" s="95" customFormat="1" ht="16" x14ac:dyDescent="0.2">
      <c r="A2" s="95" t="s">
        <v>0</v>
      </c>
      <c r="B2" s="101" t="s">
        <v>1</v>
      </c>
      <c r="C2" s="101" t="s">
        <v>2561</v>
      </c>
      <c r="D2" s="101" t="s">
        <v>1781</v>
      </c>
      <c r="E2" s="101" t="s">
        <v>3</v>
      </c>
      <c r="F2" s="102" t="s">
        <v>985</v>
      </c>
      <c r="G2" s="64" t="s">
        <v>986</v>
      </c>
      <c r="H2" s="64" t="s">
        <v>1081</v>
      </c>
      <c r="I2" s="64" t="s">
        <v>1082</v>
      </c>
      <c r="J2" s="64" t="s">
        <v>1255</v>
      </c>
      <c r="L2" s="95" t="s">
        <v>1778</v>
      </c>
      <c r="M2" s="196" t="s">
        <v>2363</v>
      </c>
    </row>
    <row r="3" spans="1:14" ht="45" x14ac:dyDescent="0.2">
      <c r="A3" s="96" t="s">
        <v>582</v>
      </c>
      <c r="B3" s="100" t="s">
        <v>583</v>
      </c>
      <c r="C3" s="285" t="s">
        <v>221</v>
      </c>
      <c r="E3" s="100" t="s">
        <v>584</v>
      </c>
      <c r="F3" s="96">
        <v>6</v>
      </c>
      <c r="G3" s="96" t="s">
        <v>991</v>
      </c>
      <c r="H3" s="96">
        <v>52</v>
      </c>
      <c r="I3" s="96" t="s">
        <v>1247</v>
      </c>
      <c r="J3" s="197"/>
      <c r="L3" s="199" t="str">
        <f ca="1">IF(LEN($A3&amp;$D3)&lt;2,"",IF(ISBLANK($H3),"",$N3&amp;IF(ISBLANK($D3),"","|"&amp;IF(RIGHT($D3)=",",LEFT($D3,LEN($D3)-1),IF(RIGHT($D3,2)=", ",LEFT($D3,LEN($D3)-2),$D3)))&amp;"="&amp;$H3&amp;IF(OR(ISBLANK($J3),$J3="{{*}}"),"",",{{"&amp;$J3&amp;"}}")))</f>
        <v>TOTAL_ROOMS=52</v>
      </c>
      <c r="M3" s="209">
        <f ca="1">IF(ISBLANK(L3),"",$H3)</f>
        <v>52</v>
      </c>
      <c r="N3" s="199" t="str">
        <f ca="1">IF(ISBLANK($A3),
IF(ISBLANK(OFFSET($A3,-1,0)),
IF(ISBLANK(OFFSET($A3,-2,0)),
IF(ISBLANK(OFFSET($A3,-3,0)),
IF(ISBLANK(OFFSET($A3,-4,0)),
IF(ISBLANK(OFFSET($A3,-5,0)),
IF(ISBLANK(OFFSET($A3,-6,0)),
IF(ISBLANK(OFFSET($A3,-7,0)),
IF(ISBLANK(OFFSET($A3,-8,0)),
IF(ISBLANK(OFFSET($A3,-9,0)),
IF(ISBLANK(OFFSET($A3,-10,0)),
IF(ISBLANK(OFFSET($A3,-11,0)),
IF(ISBLANK(OFFSET($A3,-12,0)),
"test",
OFFSET($A3,-12,0)),
OFFSET($A3,-11,0)),
OFFSET($A3,-10,0)),
OFFSET($A3,-9,0)),
OFFSET($A3,-8,0)),
OFFSET($A3,-7,0)),
OFFSET($A3,-6,0)),
OFFSET($A3,-5,0)),
OFFSET($A3,-4,0)),
OFFSET($A3,-3,0)),
OFFSET($A3,-2,0)),
OFFSET($A3,-1,0)),
$A3)</f>
        <v>TOTAL_ROOMS</v>
      </c>
    </row>
    <row r="4" spans="1:14" x14ac:dyDescent="0.2">
      <c r="A4" s="96" t="s">
        <v>579</v>
      </c>
      <c r="B4" s="100" t="s">
        <v>177</v>
      </c>
      <c r="C4" s="285" t="s">
        <v>221</v>
      </c>
      <c r="F4" s="96">
        <v>6</v>
      </c>
      <c r="G4" s="96" t="s">
        <v>991</v>
      </c>
      <c r="H4" s="96">
        <v>2043</v>
      </c>
      <c r="I4" s="96" t="s">
        <v>177</v>
      </c>
      <c r="L4" s="199" t="str">
        <f ca="1">IF(LEN($A4&amp;$D4)&lt;2,"",IF(ISBLANK($H4),"",$N4&amp;IF(ISBLANK($D4),"","|"&amp;IF(RIGHT($D4)=",",LEFT($D4,LEN($D4)-1),IF(RIGHT($D4,2)=", ",LEFT($D4,LEN($D4)-2),$D4)))&amp;"="&amp;$H4&amp;IF(OR(ISBLANK($J4),$J4="{{*}}"),"",",{{"&amp;$J4&amp;"}}")))</f>
        <v>MULTILINGUAL_STAFF=2043</v>
      </c>
      <c r="M4" s="209">
        <f t="shared" ref="M4:M7" ca="1" si="0">IF(ISBLANK(L4),"",$H4)</f>
        <v>2043</v>
      </c>
      <c r="N4" s="199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MULTILINGUAL_STAFF</v>
      </c>
    </row>
    <row r="5" spans="1:14" x14ac:dyDescent="0.2">
      <c r="A5" s="96" t="s">
        <v>580</v>
      </c>
      <c r="B5" s="100" t="s">
        <v>180</v>
      </c>
      <c r="C5" s="285" t="s">
        <v>221</v>
      </c>
      <c r="F5" s="96">
        <v>6</v>
      </c>
      <c r="G5" s="96" t="s">
        <v>991</v>
      </c>
      <c r="H5" s="96">
        <v>317</v>
      </c>
      <c r="I5" s="96" t="s">
        <v>180</v>
      </c>
      <c r="L5" s="199" t="str">
        <f ca="1">IF(LEN($A5&amp;$D5)&lt;2,"",IF(ISBLANK($H5),"",$N5&amp;IF(ISBLANK($D5),"","|"&amp;IF(RIGHT($D5)=",",LEFT($D5,LEN($D5)-1),IF(RIGHT($D5,2)=", ",LEFT($D5,LEN($D5)-2),$D5)))&amp;"="&amp;$H5&amp;IF(OR(ISBLANK($J5),$J5="{{*}}"),"",",{{"&amp;$J5&amp;"}}")))</f>
        <v>FIREPLACE_IN_LOBBY=317</v>
      </c>
      <c r="M5" s="209">
        <f t="shared" ca="1" si="0"/>
        <v>317</v>
      </c>
      <c r="N5" s="199" t="str">
        <f ca="1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FIREPLACE_IN_LOBBY</v>
      </c>
    </row>
    <row r="6" spans="1:14" x14ac:dyDescent="0.2">
      <c r="A6" s="96" t="s">
        <v>581</v>
      </c>
      <c r="B6" s="100" t="s">
        <v>182</v>
      </c>
      <c r="C6" s="285" t="s">
        <v>221</v>
      </c>
      <c r="F6" s="96">
        <v>6</v>
      </c>
      <c r="G6" s="96" t="s">
        <v>991</v>
      </c>
      <c r="H6" s="96">
        <v>372</v>
      </c>
      <c r="I6" s="96" t="s">
        <v>182</v>
      </c>
      <c r="L6" s="199" t="str">
        <f ca="1">IF(LEN($A6&amp;$D6)&lt;2,"",IF(ISBLANK($H6),"",$N6&amp;IF(ISBLANK($D6),"","|"&amp;IF(RIGHT($D6)=",",LEFT($D6,LEN($D6)-1),IF(RIGHT($D6,2)=", ",LEFT($D6,LEN($D6)-2),$D6)))&amp;"="&amp;$H6&amp;IF(OR(ISBLANK($J6),$J6="{{*}}"),"",",{{"&amp;$J6&amp;"}}")))</f>
        <v>TV_IN_LOBBY=372</v>
      </c>
      <c r="M6" s="209">
        <f t="shared" ca="1" si="0"/>
        <v>372</v>
      </c>
      <c r="N6" s="199" t="str">
        <f ca="1">IF(ISBLANK($A6),
IF(ISBLANK(OFFSET($A6,-1,0)),
IF(ISBLANK(OFFSET($A6,-2,0)),
IF(ISBLANK(OFFSET($A6,-3,0)),
IF(ISBLANK(OFFSET($A6,-4,0)),
IF(ISBLANK(OFFSET($A6,-5,0)),
IF(ISBLANK(OFFSET($A6,-6,0)),
IF(ISBLANK(OFFSET($A6,-7,0)),
IF(ISBLANK(OFFSET($A6,-8,0)),
IF(ISBLANK(OFFSET($A6,-9,0)),
IF(ISBLANK(OFFSET($A6,-10,0)),
IF(ISBLANK(OFFSET($A6,-11,0)),
IF(ISBLANK(OFFSET($A6,-12,0)),
"test",
OFFSET($A6,-12,0)),
OFFSET($A6,-11,0)),
OFFSET($A6,-10,0)),
OFFSET($A6,-9,0)),
OFFSET($A6,-8,0)),
OFFSET($A6,-7,0)),
OFFSET($A6,-6,0)),
OFFSET($A6,-5,0)),
OFFSET($A6,-4,0)),
OFFSET($A6,-3,0)),
OFFSET($A6,-2,0)),
OFFSET($A6,-1,0)),
$A6)</f>
        <v>TV_IN_LOBBY</v>
      </c>
    </row>
    <row r="7" spans="1:14" s="97" customFormat="1" ht="30" x14ac:dyDescent="0.2">
      <c r="A7" s="98" t="s">
        <v>445</v>
      </c>
      <c r="B7" s="99" t="s">
        <v>829</v>
      </c>
      <c r="C7" s="220" t="s">
        <v>221</v>
      </c>
      <c r="E7" s="99" t="s">
        <v>831</v>
      </c>
      <c r="F7" s="99">
        <v>11</v>
      </c>
      <c r="G7" s="187" t="s">
        <v>1010</v>
      </c>
      <c r="H7" s="194">
        <v>5109</v>
      </c>
      <c r="I7" s="99" t="s">
        <v>1681</v>
      </c>
      <c r="J7" s="99"/>
      <c r="L7" s="199" t="str">
        <f ca="1">IF(LEN($A7&amp;$D7)&lt;2,"",IF(ISBLANK($H7),"",$N7&amp;IF(ISBLANK($D7),"","|"&amp;IF(RIGHT($D7)=",",LEFT($D7,LEN($D7)-1),IF(RIGHT($D7,2)=", ",LEFT($D7,LEN($D7)-2),$D7)))&amp;"="&amp;$H7&amp;IF(OR(ISBLANK($J7),$J7="{{*}}"),"",",{{"&amp;$J7&amp;"}}")))</f>
        <v>HOTEL_REGISTRY_NUMBER=5109</v>
      </c>
      <c r="M7" s="209">
        <f t="shared" ca="1" si="0"/>
        <v>5109</v>
      </c>
      <c r="N7" s="199" t="str">
        <f ca="1">IF(ISBLANK($A7),
IF(ISBLANK(OFFSET($A7,-1,0)),
IF(ISBLANK(OFFSET($A7,-2,0)),
IF(ISBLANK(OFFSET($A7,-3,0)),
IF(ISBLANK(OFFSET($A7,-4,0)),
IF(ISBLANK(OFFSET($A7,-5,0)),
IF(ISBLANK(OFFSET($A7,-6,0)),
IF(ISBLANK(OFFSET($A7,-7,0)),
IF(ISBLANK(OFFSET($A7,-8,0)),
IF(ISBLANK(OFFSET($A7,-9,0)),
IF(ISBLANK(OFFSET($A7,-10,0)),
IF(ISBLANK(OFFSET($A7,-11,0)),
IF(ISBLANK(OFFSET($A7,-12,0)),
"test",
OFFSET($A7,-12,0)),
OFFSET($A7,-11,0)),
OFFSET($A7,-10,0)),
OFFSET($A7,-9,0)),
OFFSET($A7,-8,0)),
OFFSET($A7,-7,0)),
OFFSET($A7,-6,0)),
OFFSET($A7,-5,0)),
OFFSET($A7,-4,0)),
OFFSET($A7,-3,0)),
OFFSET($A7,-2,0)),
OFFSET($A7,-1,0)),
$A7)</f>
        <v>HOTEL_REGISTRY_NUMBER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showRuler="0" zoomScale="110" zoomScaleNormal="110" zoomScalePageLayoutView="110" workbookViewId="0">
      <selection activeCell="C159" sqref="C159"/>
    </sheetView>
  </sheetViews>
  <sheetFormatPr baseColWidth="10" defaultColWidth="10.83203125" defaultRowHeight="15" x14ac:dyDescent="0.2"/>
  <cols>
    <col min="1" max="1" width="21.83203125" style="62" customWidth="1"/>
    <col min="2" max="3" width="27.1640625" style="58" customWidth="1"/>
    <col min="4" max="4" width="35" style="58" bestFit="1" customWidth="1"/>
    <col min="5" max="5" width="33.6640625" style="54" customWidth="1"/>
    <col min="6" max="6" width="34.1640625" style="58" customWidth="1"/>
    <col min="7" max="7" width="12.6640625" style="69" hidden="1" customWidth="1"/>
    <col min="8" max="8" width="20.6640625" style="54" hidden="1" customWidth="1"/>
    <col min="9" max="9" width="13.6640625" style="54" hidden="1" customWidth="1"/>
    <col min="10" max="10" width="29.5" style="54" hidden="1" customWidth="1"/>
    <col min="11" max="11" width="20.5" style="54" hidden="1" customWidth="1"/>
    <col min="12" max="12" width="0" style="245" hidden="1" customWidth="1"/>
    <col min="13" max="13" width="0" style="207" hidden="1" customWidth="1"/>
    <col min="14" max="14" width="0" style="54" hidden="1" customWidth="1"/>
    <col min="15" max="15" width="66.83203125" style="54" hidden="1" customWidth="1"/>
    <col min="16" max="16" width="31.6640625" style="211" hidden="1" customWidth="1"/>
    <col min="17" max="17" width="25.1640625" style="54" hidden="1" customWidth="1"/>
    <col min="18" max="20" width="0" style="54" hidden="1" customWidth="1"/>
    <col min="21" max="16384" width="10.83203125" style="54"/>
  </cols>
  <sheetData>
    <row r="1" spans="1:18" x14ac:dyDescent="0.2">
      <c r="A1" s="28" t="s">
        <v>832</v>
      </c>
      <c r="O1" s="198"/>
      <c r="P1" s="198"/>
      <c r="Q1" s="198"/>
      <c r="R1" s="192"/>
    </row>
    <row r="2" spans="1:18" x14ac:dyDescent="0.2">
      <c r="A2" s="28" t="s">
        <v>340</v>
      </c>
      <c r="O2" s="198"/>
      <c r="P2" s="198"/>
      <c r="Q2" s="198"/>
      <c r="R2" s="192"/>
    </row>
    <row r="3" spans="1:18" ht="16" x14ac:dyDescent="0.2">
      <c r="A3" s="33" t="s">
        <v>0</v>
      </c>
      <c r="B3" s="33" t="s">
        <v>1</v>
      </c>
      <c r="C3" s="33" t="s">
        <v>2562</v>
      </c>
      <c r="D3" s="32" t="s">
        <v>2</v>
      </c>
      <c r="E3" s="33" t="s">
        <v>3</v>
      </c>
      <c r="G3" s="70" t="s">
        <v>985</v>
      </c>
      <c r="H3" s="64" t="s">
        <v>986</v>
      </c>
      <c r="I3" s="64" t="s">
        <v>1081</v>
      </c>
      <c r="J3" s="64" t="s">
        <v>1082</v>
      </c>
      <c r="K3" s="32" t="s">
        <v>1255</v>
      </c>
      <c r="L3" s="233" t="s">
        <v>2124</v>
      </c>
      <c r="M3" s="32"/>
      <c r="O3" s="196" t="s">
        <v>1778</v>
      </c>
      <c r="P3" s="196" t="s">
        <v>2363</v>
      </c>
      <c r="Q3" s="195" t="s">
        <v>2123</v>
      </c>
      <c r="R3" s="209"/>
    </row>
    <row r="4" spans="1:18" s="53" customFormat="1" ht="16" x14ac:dyDescent="0.2">
      <c r="A4" s="214" t="s">
        <v>223</v>
      </c>
      <c r="B4" s="214" t="s">
        <v>9</v>
      </c>
      <c r="C4" s="214" t="s">
        <v>220</v>
      </c>
      <c r="D4" s="219" t="s">
        <v>1454</v>
      </c>
      <c r="E4" s="248" t="s">
        <v>339</v>
      </c>
      <c r="G4" s="66">
        <v>3</v>
      </c>
      <c r="H4" s="53" t="s">
        <v>1090</v>
      </c>
      <c r="I4" s="53">
        <v>2405</v>
      </c>
      <c r="J4" s="104" t="s">
        <v>992</v>
      </c>
      <c r="K4" s="204"/>
      <c r="L4" s="234"/>
      <c r="M4" s="204"/>
      <c r="O4" s="195" t="str">
        <f ca="1">IF(LEN($A4&amp;$D4)&lt;2,"",IF(ISBLANK($I4),"",$Q4&amp;IF(ISBLANK($D4),"","|"&amp;IF(RIGHT($D4)=",",LEFT($D4,LEN($D4)-1),IF(RIGHT($D4,2)=", ",LEFT($D4,LEN($D4)-2),$D4)))&amp;"="&amp;$I4&amp;IF(OR(ISBLANK($K4),$K4="{{*}}"),"",R4)))</f>
        <v>ROOM_WIRED_INTERNET|FREE =2405</v>
      </c>
      <c r="P4" s="209">
        <f ca="1">IF(ISBLANK(O4),"",$I4)</f>
        <v>2405</v>
      </c>
      <c r="Q4" s="195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  <c r="R4" s="209" t="str">
        <f>CONCATENATE("{{",$K4,"}}",IF(ISBLANK(J4),"",CONCATENATE(",",L4)))</f>
        <v>{{}},</v>
      </c>
    </row>
    <row r="5" spans="1:18" s="53" customFormat="1" ht="16" x14ac:dyDescent="0.2">
      <c r="A5" s="214"/>
      <c r="B5" s="214"/>
      <c r="C5" s="214"/>
      <c r="D5" s="225" t="s">
        <v>114</v>
      </c>
      <c r="E5" s="248"/>
      <c r="G5" s="66">
        <v>3</v>
      </c>
      <c r="H5" s="53" t="s">
        <v>1090</v>
      </c>
      <c r="I5" s="53">
        <v>2406</v>
      </c>
      <c r="J5" s="104" t="s">
        <v>993</v>
      </c>
      <c r="K5" s="202"/>
      <c r="L5" s="235"/>
      <c r="M5" s="202"/>
      <c r="O5" s="195" t="str">
        <f ca="1">IF(LEN($A5&amp;$D5)&lt;2,"",IF(ISBLANK($I5),"",$Q5&amp;IF(ISBLANK($D5),"","|"&amp;IF(RIGHT($D5)=",",LEFT($D5,LEN($D5)-1),IF(RIGHT($D5,2)=", ",LEFT($D5,LEN($D5)-2),$D5)))&amp;"="&amp;$I5&amp;IF(OR(ISBLANK($K5),$K5="{{*}}"),"",R5)))</f>
        <v>ROOM_WIRED_INTERNET|SURCHARGE=2406</v>
      </c>
      <c r="P5" s="209">
        <f t="shared" ref="P5:P68" ca="1" si="0">IF(ISBLANK(O5),"",$I5)</f>
        <v>2406</v>
      </c>
      <c r="Q5" s="198" t="str">
        <f ca="1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ROOM_WIRED_INTERNET</v>
      </c>
      <c r="R5" s="209" t="str">
        <f>CONCATENATE("{{",$K5,"}}",IF(ISBLANK(J5),"",CONCATENATE(",",L5)))</f>
        <v>{{}},</v>
      </c>
    </row>
    <row r="6" spans="1:18" s="53" customFormat="1" ht="16" x14ac:dyDescent="0.2">
      <c r="A6" s="214"/>
      <c r="B6" s="214"/>
      <c r="C6" s="214"/>
      <c r="D6" s="225" t="s">
        <v>1066</v>
      </c>
      <c r="E6" s="248"/>
      <c r="G6" s="66">
        <v>197</v>
      </c>
      <c r="H6" s="53" t="s">
        <v>1067</v>
      </c>
      <c r="I6" s="53">
        <v>3188</v>
      </c>
      <c r="J6" s="53" t="s">
        <v>1083</v>
      </c>
      <c r="K6" s="202"/>
      <c r="L6" s="235"/>
      <c r="M6" s="202"/>
      <c r="O6" s="195" t="str">
        <f ca="1">IF(LEN($A6&amp;$D6)&lt;2,"",IF(ISBLANK($I6),"",$Q6&amp;IF(ISBLANK($D6),"","|"&amp;IF(RIGHT($D6)=",",LEFT($D6,LEN($D6)-1),IF(RIGHT($D6,2)=", ",LEFT($D6,LEN($D6)-2),$D6)))&amp;"="&amp;$I6&amp;IF(OR(ISBLANK($K6),$K6="{{*}}"),"",R6)))</f>
        <v>ROOM_WIRED_INTERNET|SURCHARGE_AMT=3188</v>
      </c>
      <c r="P6" s="209">
        <f t="shared" ca="1" si="0"/>
        <v>3188</v>
      </c>
      <c r="Q6" s="198" t="str">
        <f ca="1">IF(ISBLANK($A6),
IF(ISBLANK(OFFSET($A6,-1,0)),
IF(ISBLANK(OFFSET($A6,-2,0)),
IF(ISBLANK(OFFSET($A6,-3,0)),
IF(ISBLANK(OFFSET($A6,-4,0)),
IF(ISBLANK(OFFSET($A6,-5,0)),
IF(ISBLANK(OFFSET($A6,-6,0)),
IF(ISBLANK(OFFSET($A6,-7,0)),
IF(ISBLANK(OFFSET($A6,-8,0)),
IF(ISBLANK(OFFSET($A6,-9,0)),
IF(ISBLANK(OFFSET($A6,-10,0)),
IF(ISBLANK(OFFSET($A6,-11,0)),
IF(ISBLANK(OFFSET($A6,-12,0)),
"test",
OFFSET($A6,-12,0)),
OFFSET($A6,-11,0)),
OFFSET($A6,-10,0)),
OFFSET($A6,-9,0)),
OFFSET($A6,-8,0)),
OFFSET($A6,-7,0)),
OFFSET($A6,-6,0)),
OFFSET($A6,-5,0)),
OFFSET($A6,-4,0)),
OFFSET($A6,-3,0)),
OFFSET($A6,-2,0)),
OFFSET($A6,-1,0)),
$A6)</f>
        <v>ROOM_WIRED_INTERNET</v>
      </c>
      <c r="R6" s="209" t="str">
        <f>CONCATENATE("{{",$K6,"}}",IF(ISBLANK(J6),"",CONCATENATE(",",L6)))</f>
        <v>{{}},</v>
      </c>
    </row>
    <row r="7" spans="1:18" s="53" customFormat="1" ht="16" x14ac:dyDescent="0.2">
      <c r="A7" s="214"/>
      <c r="B7" s="214"/>
      <c r="C7" s="214"/>
      <c r="D7" s="219" t="s">
        <v>1043</v>
      </c>
      <c r="E7" s="248"/>
      <c r="G7" s="66">
        <v>197</v>
      </c>
      <c r="H7" s="53" t="s">
        <v>1067</v>
      </c>
      <c r="I7" s="53">
        <v>3189</v>
      </c>
      <c r="J7" s="53" t="s">
        <v>1084</v>
      </c>
      <c r="K7" s="204" t="s">
        <v>1256</v>
      </c>
      <c r="L7" s="243" t="s">
        <v>2517</v>
      </c>
      <c r="M7" s="202"/>
      <c r="O7" s="195" t="str">
        <f ca="1">IF(LEN($A7&amp;$D7)&lt;2,"",IF(ISBLANK($I7),"",$Q7&amp;IF(ISBLANK($D7),"","|"&amp;IF(RIGHT($D7)=",",LEFT($D7,LEN($D7)-1),IF(RIGHT($D7,2)=", ",LEFT($D7,LEN($D7)-2),$D7)))&amp;"="&amp;$I7&amp;IF(OR(ISBLANK($K7),$K7="{{*}}"),"",R7)))</f>
        <v>ROOM_WIRED_INTERNET|SURCHARGE_PER_STAY=3189{{per stay}},3188,2406</v>
      </c>
      <c r="P7" s="209">
        <f t="shared" ca="1" si="0"/>
        <v>3189</v>
      </c>
      <c r="Q7" s="198" t="str">
        <f ca="1">IF(ISBLANK($A7),
IF(ISBLANK(OFFSET($A7,-1,0)),
IF(ISBLANK(OFFSET($A7,-2,0)),
IF(ISBLANK(OFFSET($A7,-3,0)),
IF(ISBLANK(OFFSET($A7,-4,0)),
IF(ISBLANK(OFFSET($A7,-5,0)),
IF(ISBLANK(OFFSET($A7,-6,0)),
IF(ISBLANK(OFFSET($A7,-7,0)),
IF(ISBLANK(OFFSET($A7,-8,0)),
IF(ISBLANK(OFFSET($A7,-9,0)),
IF(ISBLANK(OFFSET($A7,-10,0)),
IF(ISBLANK(OFFSET($A7,-11,0)),
IF(ISBLANK(OFFSET($A7,-12,0)),
"test",
OFFSET($A7,-12,0)),
OFFSET($A7,-11,0)),
OFFSET($A7,-10,0)),
OFFSET($A7,-9,0)),
OFFSET($A7,-8,0)),
OFFSET($A7,-7,0)),
OFFSET($A7,-6,0)),
OFFSET($A7,-5,0)),
OFFSET($A7,-4,0)),
OFFSET($A7,-3,0)),
OFFSET($A7,-2,0)),
OFFSET($A7,-1,0)),
$A7)</f>
        <v>ROOM_WIRED_INTERNET</v>
      </c>
      <c r="R7" s="209" t="str">
        <f>CONCATENATE("{{",$K7,"}}",IF(ISBLANK(J7),"",CONCATENATE(",",L7)))</f>
        <v>{{per stay}},3188,2406</v>
      </c>
    </row>
    <row r="8" spans="1:18" s="53" customFormat="1" ht="16" x14ac:dyDescent="0.2">
      <c r="A8" s="214"/>
      <c r="B8" s="214"/>
      <c r="C8" s="214"/>
      <c r="D8" s="219" t="s">
        <v>1042</v>
      </c>
      <c r="E8" s="248"/>
      <c r="G8" s="66">
        <v>197</v>
      </c>
      <c r="H8" s="53" t="s">
        <v>1067</v>
      </c>
      <c r="I8" s="53">
        <v>3189</v>
      </c>
      <c r="J8" s="53" t="s">
        <v>1084</v>
      </c>
      <c r="K8" s="204" t="s">
        <v>1257</v>
      </c>
      <c r="L8" s="243" t="s">
        <v>2517</v>
      </c>
      <c r="M8" s="202"/>
      <c r="O8" s="195" t="str">
        <f ca="1">IF(LEN($A8&amp;$D8)&lt;2,"",IF(ISBLANK($I8),"",$Q8&amp;IF(ISBLANK($D8),"","|"&amp;IF(RIGHT($D8)=",",LEFT($D8,LEN($D8)-1),IF(RIGHT($D8,2)=", ",LEFT($D8,LEN($D8)-2),$D8)))&amp;"="&amp;$I8&amp;IF(OR(ISBLANK($K8),$K8="{{*}}"),"",R8)))</f>
        <v>ROOM_WIRED_INTERNET|SURCHARGE_PER_NIGHT=3189{{per night}},3188,2406</v>
      </c>
      <c r="P8" s="209">
        <f t="shared" ca="1" si="0"/>
        <v>3189</v>
      </c>
      <c r="Q8" s="198" t="str">
        <f ca="1">IF(ISBLANK($A8),
IF(ISBLANK(OFFSET($A8,-1,0)),
IF(ISBLANK(OFFSET($A8,-2,0)),
IF(ISBLANK(OFFSET($A8,-3,0)),
IF(ISBLANK(OFFSET($A8,-4,0)),
IF(ISBLANK(OFFSET($A8,-5,0)),
IF(ISBLANK(OFFSET($A8,-6,0)),
IF(ISBLANK(OFFSET($A8,-7,0)),
IF(ISBLANK(OFFSET($A8,-8,0)),
IF(ISBLANK(OFFSET($A8,-9,0)),
IF(ISBLANK(OFFSET($A8,-10,0)),
IF(ISBLANK(OFFSET($A8,-11,0)),
IF(ISBLANK(OFFSET($A8,-12,0)),
"test",
OFFSET($A8,-12,0)),
OFFSET($A8,-11,0)),
OFFSET($A8,-10,0)),
OFFSET($A8,-9,0)),
OFFSET($A8,-8,0)),
OFFSET($A8,-7,0)),
OFFSET($A8,-6,0)),
OFFSET($A8,-5,0)),
OFFSET($A8,-4,0)),
OFFSET($A8,-3,0)),
OFFSET($A8,-2,0)),
OFFSET($A8,-1,0)),
$A8)</f>
        <v>ROOM_WIRED_INTERNET</v>
      </c>
      <c r="R8" s="209" t="str">
        <f>CONCATENATE("{{",$K8,"}}",IF(ISBLANK(J8),"",CONCATENATE(",",L8)))</f>
        <v>{{per night}},3188,2406</v>
      </c>
    </row>
    <row r="9" spans="1:18" s="53" customFormat="1" ht="16" x14ac:dyDescent="0.2">
      <c r="A9" s="214"/>
      <c r="B9" s="214"/>
      <c r="C9" s="214"/>
      <c r="D9" s="219" t="s">
        <v>1041</v>
      </c>
      <c r="E9" s="248"/>
      <c r="G9" s="66">
        <v>197</v>
      </c>
      <c r="H9" s="53" t="s">
        <v>1067</v>
      </c>
      <c r="I9" s="53">
        <v>3189</v>
      </c>
      <c r="J9" s="53" t="s">
        <v>1084</v>
      </c>
      <c r="K9" s="204" t="s">
        <v>1258</v>
      </c>
      <c r="L9" s="243" t="s">
        <v>2517</v>
      </c>
      <c r="M9" s="202"/>
      <c r="O9" s="195" t="str">
        <f ca="1">IF(LEN($A9&amp;$D9)&lt;2,"",IF(ISBLANK($I9),"",$Q9&amp;IF(ISBLANK($D9),"","|"&amp;IF(RIGHT($D9)=",",LEFT($D9,LEN($D9)-1),IF(RIGHT($D9,2)=", ",LEFT($D9,LEN($D9)-2),$D9)))&amp;"="&amp;$I9&amp;IF(OR(ISBLANK($K9),$K9="{{*}}"),"",R9)))</f>
        <v>ROOM_WIRED_INTERNET|SURCHARGE_PER_DAY=3189{{per day}},3188,2406</v>
      </c>
      <c r="P9" s="209">
        <f t="shared" ca="1" si="0"/>
        <v>3189</v>
      </c>
      <c r="Q9" s="198" t="str">
        <f ca="1">IF(ISBLANK($A9),
IF(ISBLANK(OFFSET($A9,-1,0)),
IF(ISBLANK(OFFSET($A9,-2,0)),
IF(ISBLANK(OFFSET($A9,-3,0)),
IF(ISBLANK(OFFSET($A9,-4,0)),
IF(ISBLANK(OFFSET($A9,-5,0)),
IF(ISBLANK(OFFSET($A9,-6,0)),
IF(ISBLANK(OFFSET($A9,-7,0)),
IF(ISBLANK(OFFSET($A9,-8,0)),
IF(ISBLANK(OFFSET($A9,-9,0)),
IF(ISBLANK(OFFSET($A9,-10,0)),
IF(ISBLANK(OFFSET($A9,-11,0)),
IF(ISBLANK(OFFSET($A9,-12,0)),
"test",
OFFSET($A9,-12,0)),
OFFSET($A9,-11,0)),
OFFSET($A9,-10,0)),
OFFSET($A9,-9,0)),
OFFSET($A9,-8,0)),
OFFSET($A9,-7,0)),
OFFSET($A9,-6,0)),
OFFSET($A9,-5,0)),
OFFSET($A9,-4,0)),
OFFSET($A9,-3,0)),
OFFSET($A9,-2,0)),
OFFSET($A9,-1,0)),
$A9)</f>
        <v>ROOM_WIRED_INTERNET</v>
      </c>
      <c r="R9" s="209" t="str">
        <f>CONCATENATE("{{",$K9,"}}",IF(ISBLANK(J9),"",CONCATENATE(",",L9)))</f>
        <v>{{per day}},3188,2406</v>
      </c>
    </row>
    <row r="10" spans="1:18" s="53" customFormat="1" ht="16" x14ac:dyDescent="0.2">
      <c r="A10" s="214"/>
      <c r="B10" s="214"/>
      <c r="C10" s="214"/>
      <c r="D10" s="219" t="s">
        <v>1603</v>
      </c>
      <c r="E10" s="248"/>
      <c r="G10" s="66">
        <v>197</v>
      </c>
      <c r="H10" s="53" t="s">
        <v>1067</v>
      </c>
      <c r="I10" s="53">
        <v>3189</v>
      </c>
      <c r="J10" s="53" t="s">
        <v>1084</v>
      </c>
      <c r="K10" s="204" t="s">
        <v>1259</v>
      </c>
      <c r="L10" s="243" t="s">
        <v>2517</v>
      </c>
      <c r="M10" s="202"/>
      <c r="O10" s="195" t="str">
        <f ca="1">IF(LEN($A10&amp;$D10)&lt;2,"",IF(ISBLANK($I10),"",$Q10&amp;IF(ISBLANK($D10),"","|"&amp;IF(RIGHT($D10)=",",LEFT($D10,LEN($D10)-1),IF(RIGHT($D10,2)=", ",LEFT($D10,LEN($D10)-2),$D10)))&amp;"="&amp;$I10&amp;IF(OR(ISBLANK($K10),$K10="{{*}}"),"",R10)))</f>
        <v>ROOM_WIRED_INTERNET|SURCHARGE_PER_WEEK=3189{{per week}},3188,2406</v>
      </c>
      <c r="P10" s="209">
        <f t="shared" ca="1" si="0"/>
        <v>3189</v>
      </c>
      <c r="Q10" s="198" t="str">
        <f ca="1">IF(ISBLANK($A10),
IF(ISBLANK(OFFSET($A10,-1,0)),
IF(ISBLANK(OFFSET($A10,-2,0)),
IF(ISBLANK(OFFSET($A10,-3,0)),
IF(ISBLANK(OFFSET($A10,-4,0)),
IF(ISBLANK(OFFSET($A10,-5,0)),
IF(ISBLANK(OFFSET($A10,-6,0)),
IF(ISBLANK(OFFSET($A10,-7,0)),
IF(ISBLANK(OFFSET($A10,-8,0)),
IF(ISBLANK(OFFSET($A10,-9,0)),
IF(ISBLANK(OFFSET($A10,-10,0)),
IF(ISBLANK(OFFSET($A10,-11,0)),
IF(ISBLANK(OFFSET($A10,-12,0)),
"test",
OFFSET($A10,-12,0)),
OFFSET($A10,-11,0)),
OFFSET($A10,-10,0)),
OFFSET($A10,-9,0)),
OFFSET($A10,-8,0)),
OFFSET($A10,-7,0)),
OFFSET($A10,-6,0)),
OFFSET($A10,-5,0)),
OFFSET($A10,-4,0)),
OFFSET($A10,-3,0)),
OFFSET($A10,-2,0)),
OFFSET($A10,-1,0)),
$A10)</f>
        <v>ROOM_WIRED_INTERNET</v>
      </c>
      <c r="R10" s="209" t="str">
        <f>CONCATENATE("{{",$K10,"}}",IF(ISBLANK(J10),"",CONCATENATE(",",L10)))</f>
        <v>{{per week}},3188,2406</v>
      </c>
    </row>
    <row r="11" spans="1:18" s="53" customFormat="1" ht="16" x14ac:dyDescent="0.2">
      <c r="A11" s="214"/>
      <c r="B11" s="214"/>
      <c r="C11" s="214"/>
      <c r="D11" s="219" t="s">
        <v>1682</v>
      </c>
      <c r="E11" s="248"/>
      <c r="G11" s="66">
        <v>197</v>
      </c>
      <c r="H11" s="53" t="s">
        <v>1067</v>
      </c>
      <c r="I11" s="53">
        <v>3189</v>
      </c>
      <c r="J11" s="53" t="s">
        <v>1084</v>
      </c>
      <c r="K11" s="204" t="s">
        <v>1260</v>
      </c>
      <c r="L11" s="243" t="s">
        <v>2517</v>
      </c>
      <c r="M11" s="202"/>
      <c r="O11" s="195" t="str">
        <f ca="1">IF(LEN($A11&amp;$D11)&lt;2,"",IF(ISBLANK($I11),"",$Q11&amp;IF(ISBLANK($D11),"","|"&amp;IF(RIGHT($D11)=",",LEFT($D11,LEN($D11)-1),IF(RIGHT($D11,2)=", ",LEFT($D11,LEN($D11)-2),$D11)))&amp;"="&amp;$I11&amp;IF(OR(ISBLANK($K11),$K11="{{*}}"),"",R11)))</f>
        <v>ROOM_WIRED_INTERNET|SURCHARGE_PER_MINUTE=3189{{per minute}},3188,2406</v>
      </c>
      <c r="P11" s="209">
        <f t="shared" ca="1" si="0"/>
        <v>3189</v>
      </c>
      <c r="Q11" s="198" t="str">
        <f ca="1">IF(ISBLANK($A11),
IF(ISBLANK(OFFSET($A11,-1,0)),
IF(ISBLANK(OFFSET($A11,-2,0)),
IF(ISBLANK(OFFSET($A11,-3,0)),
IF(ISBLANK(OFFSET($A11,-4,0)),
IF(ISBLANK(OFFSET($A11,-5,0)),
IF(ISBLANK(OFFSET($A11,-6,0)),
IF(ISBLANK(OFFSET($A11,-7,0)),
IF(ISBLANK(OFFSET($A11,-8,0)),
IF(ISBLANK(OFFSET($A11,-9,0)),
IF(ISBLANK(OFFSET($A11,-10,0)),
IF(ISBLANK(OFFSET($A11,-11,0)),
IF(ISBLANK(OFFSET($A11,-12,0)),
"test",
OFFSET($A11,-12,0)),
OFFSET($A11,-11,0)),
OFFSET($A11,-10,0)),
OFFSET($A11,-9,0)),
OFFSET($A11,-8,0)),
OFFSET($A11,-7,0)),
OFFSET($A11,-6,0)),
OFFSET($A11,-5,0)),
OFFSET($A11,-4,0)),
OFFSET($A11,-3,0)),
OFFSET($A11,-2,0)),
OFFSET($A11,-1,0)),
$A11)</f>
        <v>ROOM_WIRED_INTERNET</v>
      </c>
      <c r="R11" s="209" t="str">
        <f>CONCATENATE("{{",$K11,"}}",IF(ISBLANK(J11),"",CONCATENATE(",",L11)))</f>
        <v>{{per minute}},3188,2406</v>
      </c>
    </row>
    <row r="12" spans="1:18" s="53" customFormat="1" ht="16" x14ac:dyDescent="0.2">
      <c r="A12" s="214"/>
      <c r="B12" s="214"/>
      <c r="C12" s="214"/>
      <c r="D12" s="219" t="s">
        <v>1683</v>
      </c>
      <c r="E12" s="248"/>
      <c r="G12" s="66">
        <v>197</v>
      </c>
      <c r="H12" s="53" t="s">
        <v>1067</v>
      </c>
      <c r="I12" s="53">
        <v>3189</v>
      </c>
      <c r="J12" s="53" t="s">
        <v>1084</v>
      </c>
      <c r="K12" s="204" t="s">
        <v>1261</v>
      </c>
      <c r="L12" s="243" t="s">
        <v>2517</v>
      </c>
      <c r="M12" s="202"/>
      <c r="O12" s="195" t="str">
        <f ca="1">IF(LEN($A12&amp;$D12)&lt;2,"",IF(ISBLANK($I12),"",$Q12&amp;IF(ISBLANK($D12),"","|"&amp;IF(RIGHT($D12)=",",LEFT($D12,LEN($D12)-1),IF(RIGHT($D12,2)=", ",LEFT($D12,LEN($D12)-2),$D12)))&amp;"="&amp;$I12&amp;IF(OR(ISBLANK($K12),$K12="{{*}}"),"",R12)))</f>
        <v>ROOM_WIRED_INTERNET|SURCHARGE_PER_HOUR=3189{{per hour}},3188,2406</v>
      </c>
      <c r="P12" s="209">
        <f t="shared" ca="1" si="0"/>
        <v>3189</v>
      </c>
      <c r="Q12" s="198" t="str">
        <f ca="1">IF(ISBLANK($A12),
IF(ISBLANK(OFFSET($A12,-1,0)),
IF(ISBLANK(OFFSET($A12,-2,0)),
IF(ISBLANK(OFFSET($A12,-3,0)),
IF(ISBLANK(OFFSET($A12,-4,0)),
IF(ISBLANK(OFFSET($A12,-5,0)),
IF(ISBLANK(OFFSET($A12,-6,0)),
IF(ISBLANK(OFFSET($A12,-7,0)),
IF(ISBLANK(OFFSET($A12,-8,0)),
IF(ISBLANK(OFFSET($A12,-9,0)),
IF(ISBLANK(OFFSET($A12,-10,0)),
IF(ISBLANK(OFFSET($A12,-11,0)),
IF(ISBLANK(OFFSET($A12,-12,0)),
"test",
OFFSET($A12,-12,0)),
OFFSET($A12,-11,0)),
OFFSET($A12,-10,0)),
OFFSET($A12,-9,0)),
OFFSET($A12,-8,0)),
OFFSET($A12,-7,0)),
OFFSET($A12,-6,0)),
OFFSET($A12,-5,0)),
OFFSET($A12,-4,0)),
OFFSET($A12,-3,0)),
OFFSET($A12,-2,0)),
OFFSET($A12,-1,0)),
$A12)</f>
        <v>ROOM_WIRED_INTERNET</v>
      </c>
      <c r="R12" s="209" t="str">
        <f>CONCATENATE("{{",$K12,"}}",IF(ISBLANK(J12),"",CONCATENATE(",",L12)))</f>
        <v>{{per hour}},3188,2406</v>
      </c>
    </row>
    <row r="13" spans="1:18" s="53" customFormat="1" ht="16" x14ac:dyDescent="0.2">
      <c r="A13" s="214"/>
      <c r="B13" s="214"/>
      <c r="C13" s="214"/>
      <c r="D13" s="219" t="s">
        <v>1684</v>
      </c>
      <c r="E13" s="248"/>
      <c r="G13" s="66">
        <v>197</v>
      </c>
      <c r="H13" s="53" t="s">
        <v>1067</v>
      </c>
      <c r="I13" s="53">
        <v>3189</v>
      </c>
      <c r="J13" s="53" t="s">
        <v>1084</v>
      </c>
      <c r="K13" s="204" t="s">
        <v>1262</v>
      </c>
      <c r="L13" s="243" t="s">
        <v>2517</v>
      </c>
      <c r="M13" s="202"/>
      <c r="O13" s="195" t="str">
        <f ca="1">IF(LEN($A13&amp;$D13)&lt;2,"",IF(ISBLANK($I13),"",$Q13&amp;IF(ISBLANK($D13),"","|"&amp;IF(RIGHT($D13)=",",LEFT($D13,LEN($D13)-1),IF(RIGHT($D13,2)=", ",LEFT($D13,LEN($D13)-2),$D13)))&amp;"="&amp;$I13&amp;IF(OR(ISBLANK($K13),$K13="{{*}}"),"",R13)))</f>
        <v>ROOM_WIRED_INTERNET|SURCHARGE_PER_24HOUR_PERIOD=3189{{per 24-hour period}},3188,2406</v>
      </c>
      <c r="P13" s="209">
        <f t="shared" ca="1" si="0"/>
        <v>3189</v>
      </c>
      <c r="Q13" s="198" t="str">
        <f ca="1">IF(ISBLANK($A13),
IF(ISBLANK(OFFSET($A13,-1,0)),
IF(ISBLANK(OFFSET($A13,-2,0)),
IF(ISBLANK(OFFSET($A13,-3,0)),
IF(ISBLANK(OFFSET($A13,-4,0)),
IF(ISBLANK(OFFSET($A13,-5,0)),
IF(ISBLANK(OFFSET($A13,-6,0)),
IF(ISBLANK(OFFSET($A13,-7,0)),
IF(ISBLANK(OFFSET($A13,-8,0)),
IF(ISBLANK(OFFSET($A13,-9,0)),
IF(ISBLANK(OFFSET($A13,-10,0)),
IF(ISBLANK(OFFSET($A13,-11,0)),
IF(ISBLANK(OFFSET($A13,-12,0)),
"test",
OFFSET($A13,-12,0)),
OFFSET($A13,-11,0)),
OFFSET($A13,-10,0)),
OFFSET($A13,-9,0)),
OFFSET($A13,-8,0)),
OFFSET($A13,-7,0)),
OFFSET($A13,-6,0)),
OFFSET($A13,-5,0)),
OFFSET($A13,-4,0)),
OFFSET($A13,-3,0)),
OFFSET($A13,-2,0)),
OFFSET($A13,-1,0)),
$A13)</f>
        <v>ROOM_WIRED_INTERNET</v>
      </c>
      <c r="R13" s="209" t="str">
        <f>CONCATENATE("{{",$K13,"}}",IF(ISBLANK(J13),"",CONCATENATE(",",L13)))</f>
        <v>{{per 24-hour period}},3188,2406</v>
      </c>
    </row>
    <row r="14" spans="1:18" s="53" customFormat="1" ht="16" x14ac:dyDescent="0.2">
      <c r="A14" s="214"/>
      <c r="B14" s="214"/>
      <c r="C14" s="214"/>
      <c r="D14" s="219" t="s">
        <v>1685</v>
      </c>
      <c r="E14" s="248"/>
      <c r="G14" s="66">
        <v>197</v>
      </c>
      <c r="H14" s="53" t="s">
        <v>1067</v>
      </c>
      <c r="I14" s="53">
        <v>3197</v>
      </c>
      <c r="J14" s="53" t="s">
        <v>1086</v>
      </c>
      <c r="K14" s="204" t="s">
        <v>1263</v>
      </c>
      <c r="L14" s="234"/>
      <c r="M14" s="204"/>
      <c r="O14" s="195" t="str">
        <f ca="1">IF(LEN($A14&amp;$D14)&lt;2,"",IF(ISBLANK($I14),"",$Q14&amp;IF(ISBLANK($D14),"","|"&amp;IF(RIGHT($D14)=",",LEFT($D14,LEN($D14)-1),IF(RIGHT($D14,2)=", ",LEFT($D14,LEN($D14)-2),$D14)))&amp;"="&amp;$I14&amp;IF(OR(ISBLANK($K14),$K14="{{*}}"),"",R14)))</f>
        <v>ROOM_WIRED_INTERNET|SURCHARGE_PER_MULTIPLE_HOURS=3197</v>
      </c>
      <c r="P14" s="209">
        <f t="shared" ca="1" si="0"/>
        <v>3197</v>
      </c>
      <c r="Q14" s="198" t="str">
        <f ca="1">IF(ISBLANK($A14),
IF(ISBLANK(OFFSET($A14,-1,0)),
IF(ISBLANK(OFFSET($A14,-2,0)),
IF(ISBLANK(OFFSET($A14,-3,0)),
IF(ISBLANK(OFFSET($A14,-4,0)),
IF(ISBLANK(OFFSET($A14,-5,0)),
IF(ISBLANK(OFFSET($A14,-6,0)),
IF(ISBLANK(OFFSET($A14,-7,0)),
IF(ISBLANK(OFFSET($A14,-8,0)),
IF(ISBLANK(OFFSET($A14,-9,0)),
IF(ISBLANK(OFFSET($A14,-10,0)),
IF(ISBLANK(OFFSET($A14,-11,0)),
IF(ISBLANK(OFFSET($A14,-12,0)),
"test",
OFFSET($A14,-12,0)),
OFFSET($A14,-11,0)),
OFFSET($A14,-10,0)),
OFFSET($A14,-9,0)),
OFFSET($A14,-8,0)),
OFFSET($A14,-7,0)),
OFFSET($A14,-6,0)),
OFFSET($A14,-5,0)),
OFFSET($A14,-4,0)),
OFFSET($A14,-3,0)),
OFFSET($A14,-2,0)),
OFFSET($A14,-1,0)),
$A14)</f>
        <v>ROOM_WIRED_INTERNET</v>
      </c>
      <c r="R14" s="209" t="str">
        <f>CONCATENATE("{{",$K14,"}}",IF(ISBLANK(J14),"",CONCATENATE(",",L14)))</f>
        <v>{{{{*}}}},</v>
      </c>
    </row>
    <row r="15" spans="1:18" s="53" customFormat="1" ht="16" x14ac:dyDescent="0.2">
      <c r="A15" s="214"/>
      <c r="B15" s="214"/>
      <c r="C15" s="214"/>
      <c r="D15" s="219" t="s">
        <v>7</v>
      </c>
      <c r="E15" s="248"/>
      <c r="G15" s="66">
        <v>197</v>
      </c>
      <c r="H15" s="53" t="s">
        <v>1067</v>
      </c>
      <c r="I15" s="53">
        <v>3196</v>
      </c>
      <c r="J15" s="53" t="s">
        <v>1085</v>
      </c>
      <c r="K15" s="204" t="s">
        <v>1263</v>
      </c>
      <c r="L15" s="234"/>
      <c r="M15" s="204"/>
      <c r="O15" s="195" t="str">
        <f ca="1">IF(LEN($A15&amp;$D15)&lt;2,"",IF(ISBLANK($I15),"",$Q15&amp;IF(ISBLANK($D15),"","|"&amp;IF(RIGHT($D15)=",",LEFT($D15,LEN($D15)-1),IF(RIGHT($D15,2)=", ",LEFT($D15,LEN($D15)-2),$D15)))&amp;"="&amp;$I15&amp;IF(OR(ISBLANK($K15),$K15="{{*}}"),"",R15)))</f>
        <v>ROOM_WIRED_INTERNET|SURCHARGE_PER_MULTIPLE_MINUTES=3196</v>
      </c>
      <c r="P15" s="209">
        <f t="shared" ca="1" si="0"/>
        <v>3196</v>
      </c>
      <c r="Q15" s="198" t="str">
        <f ca="1">IF(ISBLANK($A15),
IF(ISBLANK(OFFSET($A15,-1,0)),
IF(ISBLANK(OFFSET($A15,-2,0)),
IF(ISBLANK(OFFSET($A15,-3,0)),
IF(ISBLANK(OFFSET($A15,-4,0)),
IF(ISBLANK(OFFSET($A15,-5,0)),
IF(ISBLANK(OFFSET($A15,-6,0)),
IF(ISBLANK(OFFSET($A15,-7,0)),
IF(ISBLANK(OFFSET($A15,-8,0)),
IF(ISBLANK(OFFSET($A15,-9,0)),
IF(ISBLANK(OFFSET($A15,-10,0)),
IF(ISBLANK(OFFSET($A15,-11,0)),
IF(ISBLANK(OFFSET($A15,-12,0)),
"test",
OFFSET($A15,-12,0)),
OFFSET($A15,-11,0)),
OFFSET($A15,-10,0)),
OFFSET($A15,-9,0)),
OFFSET($A15,-8,0)),
OFFSET($A15,-7,0)),
OFFSET($A15,-6,0)),
OFFSET($A15,-5,0)),
OFFSET($A15,-4,0)),
OFFSET($A15,-3,0)),
OFFSET($A15,-2,0)),
OFFSET($A15,-1,0)),
$A15)</f>
        <v>ROOM_WIRED_INTERNET</v>
      </c>
      <c r="R15" s="209" t="str">
        <f>CONCATENATE("{{",$K15,"}}",IF(ISBLANK(J15),"",CONCATENATE(",",L15)))</f>
        <v>{{{{*}}}},</v>
      </c>
    </row>
    <row r="16" spans="1:18" ht="16" x14ac:dyDescent="0.2">
      <c r="A16" s="213" t="s">
        <v>224</v>
      </c>
      <c r="B16" s="213" t="s">
        <v>9</v>
      </c>
      <c r="C16" s="249" t="s">
        <v>220</v>
      </c>
      <c r="D16" s="52" t="s">
        <v>639</v>
      </c>
      <c r="E16" s="249" t="s">
        <v>640</v>
      </c>
      <c r="G16" s="65">
        <v>3</v>
      </c>
      <c r="H16" s="54" t="s">
        <v>1090</v>
      </c>
      <c r="I16" s="93">
        <v>2403</v>
      </c>
      <c r="J16" s="93" t="s">
        <v>989</v>
      </c>
      <c r="K16" s="201"/>
      <c r="L16" s="236"/>
      <c r="M16" s="201"/>
      <c r="O16" s="195" t="str">
        <f ca="1">IF(LEN($A16&amp;$D16)&lt;2,"",IF(ISBLANK($I16),"",$Q16&amp;IF(ISBLANK($D16),"","|"&amp;IF(RIGHT($D16)=",",LEFT($D16,LEN($D16)-1),IF(RIGHT($D16,2)=", ",LEFT($D16,LEN($D16)-2),$D16)))&amp;"="&amp;$I16&amp;IF(OR(ISBLANK($K16),$K16="{{*}}"),"",R16)))</f>
        <v>ROOM_WIFI_INTERNET|FREE=2403</v>
      </c>
      <c r="P16" s="209">
        <f t="shared" ca="1" si="0"/>
        <v>2403</v>
      </c>
      <c r="Q16" s="198" t="str">
        <f ca="1">IF(ISBLANK($A16),
IF(ISBLANK(OFFSET($A16,-1,0)),
IF(ISBLANK(OFFSET($A16,-2,0)),
IF(ISBLANK(OFFSET($A16,-3,0)),
IF(ISBLANK(OFFSET($A16,-4,0)),
IF(ISBLANK(OFFSET($A16,-5,0)),
IF(ISBLANK(OFFSET($A16,-6,0)),
IF(ISBLANK(OFFSET($A16,-7,0)),
IF(ISBLANK(OFFSET($A16,-8,0)),
IF(ISBLANK(OFFSET($A16,-9,0)),
IF(ISBLANK(OFFSET($A16,-10,0)),
IF(ISBLANK(OFFSET($A16,-11,0)),
IF(ISBLANK(OFFSET($A16,-12,0)),
"test",
OFFSET($A16,-12,0)),
OFFSET($A16,-11,0)),
OFFSET($A16,-10,0)),
OFFSET($A16,-9,0)),
OFFSET($A16,-8,0)),
OFFSET($A16,-7,0)),
OFFSET($A16,-6,0)),
OFFSET($A16,-5,0)),
OFFSET($A16,-4,0)),
OFFSET($A16,-3,0)),
OFFSET($A16,-2,0)),
OFFSET($A16,-1,0)),
$A16)</f>
        <v>ROOM_WIFI_INTERNET</v>
      </c>
      <c r="R16" s="209" t="str">
        <f>CONCATENATE("{{",$K16,"}}",IF(ISBLANK(J16),"",CONCATENATE(",",L16)))</f>
        <v>{{}},</v>
      </c>
    </row>
    <row r="17" spans="1:18" ht="16" x14ac:dyDescent="0.2">
      <c r="A17" s="213"/>
      <c r="B17" s="213"/>
      <c r="C17" s="249"/>
      <c r="D17" s="224" t="s">
        <v>114</v>
      </c>
      <c r="E17" s="249"/>
      <c r="G17" s="65">
        <v>3</v>
      </c>
      <c r="H17" s="54" t="s">
        <v>1090</v>
      </c>
      <c r="I17" s="93">
        <v>2404</v>
      </c>
      <c r="J17" s="93" t="s">
        <v>990</v>
      </c>
      <c r="K17" s="31"/>
      <c r="L17" s="237"/>
      <c r="M17" s="31"/>
      <c r="O17" s="195" t="str">
        <f ca="1">IF(LEN($A17&amp;$D17)&lt;2,"",IF(ISBLANK($I17),"",$Q17&amp;IF(ISBLANK($D17),"","|"&amp;IF(RIGHT($D17)=",",LEFT($D17,LEN($D17)-1),IF(RIGHT($D17,2)=", ",LEFT($D17,LEN($D17)-2),$D17)))&amp;"="&amp;$I17&amp;IF(OR(ISBLANK($K17),$K17="{{*}}"),"",R17)))</f>
        <v>ROOM_WIFI_INTERNET|SURCHARGE=2404</v>
      </c>
      <c r="P17" s="209">
        <f t="shared" ca="1" si="0"/>
        <v>2404</v>
      </c>
      <c r="Q17" s="198" t="str">
        <f ca="1">IF(ISBLANK($A17),
IF(ISBLANK(OFFSET($A17,-1,0)),
IF(ISBLANK(OFFSET($A17,-2,0)),
IF(ISBLANK(OFFSET($A17,-3,0)),
IF(ISBLANK(OFFSET($A17,-4,0)),
IF(ISBLANK(OFFSET($A17,-5,0)),
IF(ISBLANK(OFFSET($A17,-6,0)),
IF(ISBLANK(OFFSET($A17,-7,0)),
IF(ISBLANK(OFFSET($A17,-8,0)),
IF(ISBLANK(OFFSET($A17,-9,0)),
IF(ISBLANK(OFFSET($A17,-10,0)),
IF(ISBLANK(OFFSET($A17,-11,0)),
IF(ISBLANK(OFFSET($A17,-12,0)),
"test",
OFFSET($A17,-12,0)),
OFFSET($A17,-11,0)),
OFFSET($A17,-10,0)),
OFFSET($A17,-9,0)),
OFFSET($A17,-8,0)),
OFFSET($A17,-7,0)),
OFFSET($A17,-6,0)),
OFFSET($A17,-5,0)),
OFFSET($A17,-4,0)),
OFFSET($A17,-3,0)),
OFFSET($A17,-2,0)),
OFFSET($A17,-1,0)),
$A17)</f>
        <v>ROOM_WIFI_INTERNET</v>
      </c>
      <c r="R17" s="209" t="str">
        <f>CONCATENATE("{{",$K17,"}}",IF(ISBLANK(J17),"",CONCATENATE(",",L17)))</f>
        <v>{{}},</v>
      </c>
    </row>
    <row r="18" spans="1:18" ht="16" x14ac:dyDescent="0.2">
      <c r="A18" s="213"/>
      <c r="B18" s="213"/>
      <c r="C18" s="249"/>
      <c r="D18" s="224" t="s">
        <v>1066</v>
      </c>
      <c r="E18" s="249"/>
      <c r="G18" s="65">
        <v>197</v>
      </c>
      <c r="H18" s="54" t="s">
        <v>1067</v>
      </c>
      <c r="I18" s="54">
        <v>3190</v>
      </c>
      <c r="J18" s="54" t="s">
        <v>1087</v>
      </c>
      <c r="K18" s="31"/>
      <c r="L18" s="237"/>
      <c r="M18" s="31"/>
      <c r="O18" s="195" t="str">
        <f ca="1">IF(LEN($A18&amp;$D18)&lt;2,"",IF(ISBLANK($I18),"",$Q18&amp;IF(ISBLANK($D18),"","|"&amp;IF(RIGHT($D18)=",",LEFT($D18,LEN($D18)-1),IF(RIGHT($D18,2)=", ",LEFT($D18,LEN($D18)-2),$D18)))&amp;"="&amp;$I18&amp;IF(OR(ISBLANK($K18),$K18="{{*}}"),"",R18)))</f>
        <v>ROOM_WIFI_INTERNET|SURCHARGE_AMT=3190</v>
      </c>
      <c r="P18" s="209">
        <f t="shared" ca="1" si="0"/>
        <v>3190</v>
      </c>
      <c r="Q18" s="198" t="str">
        <f ca="1">IF(ISBLANK($A18),
IF(ISBLANK(OFFSET($A18,-1,0)),
IF(ISBLANK(OFFSET($A18,-2,0)),
IF(ISBLANK(OFFSET($A18,-3,0)),
IF(ISBLANK(OFFSET($A18,-4,0)),
IF(ISBLANK(OFFSET($A18,-5,0)),
IF(ISBLANK(OFFSET($A18,-6,0)),
IF(ISBLANK(OFFSET($A18,-7,0)),
IF(ISBLANK(OFFSET($A18,-8,0)),
IF(ISBLANK(OFFSET($A18,-9,0)),
IF(ISBLANK(OFFSET($A18,-10,0)),
IF(ISBLANK(OFFSET($A18,-11,0)),
IF(ISBLANK(OFFSET($A18,-12,0)),
"test",
OFFSET($A18,-12,0)),
OFFSET($A18,-11,0)),
OFFSET($A18,-10,0)),
OFFSET($A18,-9,0)),
OFFSET($A18,-8,0)),
OFFSET($A18,-7,0)),
OFFSET($A18,-6,0)),
OFFSET($A18,-5,0)),
OFFSET($A18,-4,0)),
OFFSET($A18,-3,0)),
OFFSET($A18,-2,0)),
OFFSET($A18,-1,0)),
$A18)</f>
        <v>ROOM_WIFI_INTERNET</v>
      </c>
      <c r="R18" s="209" t="str">
        <f>CONCATENATE("{{",$K18,"}}",IF(ISBLANK(J18),"",CONCATENATE(",",L18)))</f>
        <v>{{}},</v>
      </c>
    </row>
    <row r="19" spans="1:18" ht="16" x14ac:dyDescent="0.2">
      <c r="A19" s="213"/>
      <c r="B19" s="213"/>
      <c r="C19" s="249"/>
      <c r="D19" s="52" t="s">
        <v>1043</v>
      </c>
      <c r="E19" s="249"/>
      <c r="G19" s="65">
        <v>197</v>
      </c>
      <c r="H19" s="54" t="s">
        <v>1067</v>
      </c>
      <c r="I19" s="54">
        <v>3191</v>
      </c>
      <c r="J19" s="54" t="s">
        <v>1088</v>
      </c>
      <c r="K19" s="201" t="s">
        <v>1256</v>
      </c>
      <c r="L19" s="236" t="s">
        <v>2518</v>
      </c>
      <c r="M19" s="201"/>
      <c r="O19" s="195" t="str">
        <f ca="1">IF(LEN($A19&amp;$D19)&lt;2,"",IF(ISBLANK($I19),"",$Q19&amp;IF(ISBLANK($D19),"","|"&amp;IF(RIGHT($D19)=",",LEFT($D19,LEN($D19)-1),IF(RIGHT($D19,2)=", ",LEFT($D19,LEN($D19)-2),$D19)))&amp;"="&amp;$I19&amp;IF(OR(ISBLANK($K19),$K19="{{*}}"),"",R19)))</f>
        <v>ROOM_WIFI_INTERNET|SURCHARGE_PER_STAY=3191{{per stay}},3190,2404</v>
      </c>
      <c r="P19" s="209">
        <f t="shared" ca="1" si="0"/>
        <v>3191</v>
      </c>
      <c r="Q19" s="198" t="str">
        <f ca="1">IF(ISBLANK($A19),
IF(ISBLANK(OFFSET($A19,-1,0)),
IF(ISBLANK(OFFSET($A19,-2,0)),
IF(ISBLANK(OFFSET($A19,-3,0)),
IF(ISBLANK(OFFSET($A19,-4,0)),
IF(ISBLANK(OFFSET($A19,-5,0)),
IF(ISBLANK(OFFSET($A19,-6,0)),
IF(ISBLANK(OFFSET($A19,-7,0)),
IF(ISBLANK(OFFSET($A19,-8,0)),
IF(ISBLANK(OFFSET($A19,-9,0)),
IF(ISBLANK(OFFSET($A19,-10,0)),
IF(ISBLANK(OFFSET($A19,-11,0)),
IF(ISBLANK(OFFSET($A19,-12,0)),
"test",
OFFSET($A19,-12,0)),
OFFSET($A19,-11,0)),
OFFSET($A19,-10,0)),
OFFSET($A19,-9,0)),
OFFSET($A19,-8,0)),
OFFSET($A19,-7,0)),
OFFSET($A19,-6,0)),
OFFSET($A19,-5,0)),
OFFSET($A19,-4,0)),
OFFSET($A19,-3,0)),
OFFSET($A19,-2,0)),
OFFSET($A19,-1,0)),
$A19)</f>
        <v>ROOM_WIFI_INTERNET</v>
      </c>
      <c r="R19" s="209" t="str">
        <f>CONCATENATE("{{",$K19,"}}",IF(ISBLANK(J19),"",CONCATENATE(",",L19)))</f>
        <v>{{per stay}},3190,2404</v>
      </c>
    </row>
    <row r="20" spans="1:18" ht="16" x14ac:dyDescent="0.2">
      <c r="A20" s="213"/>
      <c r="B20" s="213"/>
      <c r="C20" s="249"/>
      <c r="D20" s="52" t="s">
        <v>1042</v>
      </c>
      <c r="E20" s="249"/>
      <c r="G20" s="65">
        <v>197</v>
      </c>
      <c r="H20" s="54" t="s">
        <v>1067</v>
      </c>
      <c r="I20" s="54">
        <v>3191</v>
      </c>
      <c r="J20" s="54" t="s">
        <v>1088</v>
      </c>
      <c r="K20" s="201" t="s">
        <v>1257</v>
      </c>
      <c r="L20" s="236" t="s">
        <v>2518</v>
      </c>
      <c r="M20" s="201"/>
      <c r="O20" s="195" t="str">
        <f ca="1">IF(LEN($A20&amp;$D20)&lt;2,"",IF(ISBLANK($I20),"",$Q20&amp;IF(ISBLANK($D20),"","|"&amp;IF(RIGHT($D20)=",",LEFT($D20,LEN($D20)-1),IF(RIGHT($D20,2)=", ",LEFT($D20,LEN($D20)-2),$D20)))&amp;"="&amp;$I20&amp;IF(OR(ISBLANK($K20),$K20="{{*}}"),"",R20)))</f>
        <v>ROOM_WIFI_INTERNET|SURCHARGE_PER_NIGHT=3191{{per night}},3190,2404</v>
      </c>
      <c r="P20" s="209">
        <f t="shared" ca="1" si="0"/>
        <v>3191</v>
      </c>
      <c r="Q20" s="198" t="str">
        <f ca="1">IF(ISBLANK($A20),
IF(ISBLANK(OFFSET($A20,-1,0)),
IF(ISBLANK(OFFSET($A20,-2,0)),
IF(ISBLANK(OFFSET($A20,-3,0)),
IF(ISBLANK(OFFSET($A20,-4,0)),
IF(ISBLANK(OFFSET($A20,-5,0)),
IF(ISBLANK(OFFSET($A20,-6,0)),
IF(ISBLANK(OFFSET($A20,-7,0)),
IF(ISBLANK(OFFSET($A20,-8,0)),
IF(ISBLANK(OFFSET($A20,-9,0)),
IF(ISBLANK(OFFSET($A20,-10,0)),
IF(ISBLANK(OFFSET($A20,-11,0)),
IF(ISBLANK(OFFSET($A20,-12,0)),
"test",
OFFSET($A20,-12,0)),
OFFSET($A20,-11,0)),
OFFSET($A20,-10,0)),
OFFSET($A20,-9,0)),
OFFSET($A20,-8,0)),
OFFSET($A20,-7,0)),
OFFSET($A20,-6,0)),
OFFSET($A20,-5,0)),
OFFSET($A20,-4,0)),
OFFSET($A20,-3,0)),
OFFSET($A20,-2,0)),
OFFSET($A20,-1,0)),
$A20)</f>
        <v>ROOM_WIFI_INTERNET</v>
      </c>
      <c r="R20" s="209" t="str">
        <f>CONCATENATE("{{",$K20,"}}",IF(ISBLANK(J20),"",CONCATENATE(",",L20)))</f>
        <v>{{per night}},3190,2404</v>
      </c>
    </row>
    <row r="21" spans="1:18" ht="16" x14ac:dyDescent="0.2">
      <c r="A21" s="213"/>
      <c r="B21" s="213"/>
      <c r="C21" s="249"/>
      <c r="D21" s="52" t="s">
        <v>1041</v>
      </c>
      <c r="E21" s="249"/>
      <c r="G21" s="65">
        <v>197</v>
      </c>
      <c r="H21" s="54" t="s">
        <v>1067</v>
      </c>
      <c r="I21" s="54">
        <v>3191</v>
      </c>
      <c r="J21" s="54" t="s">
        <v>1088</v>
      </c>
      <c r="K21" s="201" t="s">
        <v>1258</v>
      </c>
      <c r="L21" s="236" t="s">
        <v>2518</v>
      </c>
      <c r="M21" s="201"/>
      <c r="O21" s="195" t="str">
        <f ca="1">IF(LEN($A21&amp;$D21)&lt;2,"",IF(ISBLANK($I21),"",$Q21&amp;IF(ISBLANK($D21),"","|"&amp;IF(RIGHT($D21)=",",LEFT($D21,LEN($D21)-1),IF(RIGHT($D21,2)=", ",LEFT($D21,LEN($D21)-2),$D21)))&amp;"="&amp;$I21&amp;IF(OR(ISBLANK($K21),$K21="{{*}}"),"",R21)))</f>
        <v>ROOM_WIFI_INTERNET|SURCHARGE_PER_DAY=3191{{per day}},3190,2404</v>
      </c>
      <c r="P21" s="209">
        <f t="shared" ca="1" si="0"/>
        <v>3191</v>
      </c>
      <c r="Q21" s="198" t="str">
        <f ca="1">IF(ISBLANK($A21),
IF(ISBLANK(OFFSET($A21,-1,0)),
IF(ISBLANK(OFFSET($A21,-2,0)),
IF(ISBLANK(OFFSET($A21,-3,0)),
IF(ISBLANK(OFFSET($A21,-4,0)),
IF(ISBLANK(OFFSET($A21,-5,0)),
IF(ISBLANK(OFFSET($A21,-6,0)),
IF(ISBLANK(OFFSET($A21,-7,0)),
IF(ISBLANK(OFFSET($A21,-8,0)),
IF(ISBLANK(OFFSET($A21,-9,0)),
IF(ISBLANK(OFFSET($A21,-10,0)),
IF(ISBLANK(OFFSET($A21,-11,0)),
IF(ISBLANK(OFFSET($A21,-12,0)),
"test",
OFFSET($A21,-12,0)),
OFFSET($A21,-11,0)),
OFFSET($A21,-10,0)),
OFFSET($A21,-9,0)),
OFFSET($A21,-8,0)),
OFFSET($A21,-7,0)),
OFFSET($A21,-6,0)),
OFFSET($A21,-5,0)),
OFFSET($A21,-4,0)),
OFFSET($A21,-3,0)),
OFFSET($A21,-2,0)),
OFFSET($A21,-1,0)),
$A21)</f>
        <v>ROOM_WIFI_INTERNET</v>
      </c>
      <c r="R21" s="209" t="str">
        <f>CONCATENATE("{{",$K21,"}}",IF(ISBLANK(J21),"",CONCATENATE(",",L21)))</f>
        <v>{{per day}},3190,2404</v>
      </c>
    </row>
    <row r="22" spans="1:18" ht="16" x14ac:dyDescent="0.2">
      <c r="A22" s="213"/>
      <c r="B22" s="213"/>
      <c r="C22" s="249"/>
      <c r="D22" s="52" t="s">
        <v>1603</v>
      </c>
      <c r="E22" s="249"/>
      <c r="G22" s="65">
        <v>197</v>
      </c>
      <c r="H22" s="54" t="s">
        <v>1067</v>
      </c>
      <c r="I22" s="54">
        <v>3191</v>
      </c>
      <c r="J22" s="54" t="s">
        <v>1088</v>
      </c>
      <c r="K22" s="201" t="s">
        <v>1259</v>
      </c>
      <c r="L22" s="236" t="s">
        <v>2518</v>
      </c>
      <c r="M22" s="201"/>
      <c r="O22" s="195" t="str">
        <f ca="1">IF(LEN($A22&amp;$D22)&lt;2,"",IF(ISBLANK($I22),"",$Q22&amp;IF(ISBLANK($D22),"","|"&amp;IF(RIGHT($D22)=",",LEFT($D22,LEN($D22)-1),IF(RIGHT($D22,2)=", ",LEFT($D22,LEN($D22)-2),$D22)))&amp;"="&amp;$I22&amp;IF(OR(ISBLANK($K22),$K22="{{*}}"),"",R22)))</f>
        <v>ROOM_WIFI_INTERNET|SURCHARGE_PER_WEEK=3191{{per week}},3190,2404</v>
      </c>
      <c r="P22" s="209">
        <f t="shared" ca="1" si="0"/>
        <v>3191</v>
      </c>
      <c r="Q22" s="198" t="str">
        <f ca="1">IF(ISBLANK($A22),
IF(ISBLANK(OFFSET($A22,-1,0)),
IF(ISBLANK(OFFSET($A22,-2,0)),
IF(ISBLANK(OFFSET($A22,-3,0)),
IF(ISBLANK(OFFSET($A22,-4,0)),
IF(ISBLANK(OFFSET($A22,-5,0)),
IF(ISBLANK(OFFSET($A22,-6,0)),
IF(ISBLANK(OFFSET($A22,-7,0)),
IF(ISBLANK(OFFSET($A22,-8,0)),
IF(ISBLANK(OFFSET($A22,-9,0)),
IF(ISBLANK(OFFSET($A22,-10,0)),
IF(ISBLANK(OFFSET($A22,-11,0)),
IF(ISBLANK(OFFSET($A22,-12,0)),
"test",
OFFSET($A22,-12,0)),
OFFSET($A22,-11,0)),
OFFSET($A22,-10,0)),
OFFSET($A22,-9,0)),
OFFSET($A22,-8,0)),
OFFSET($A22,-7,0)),
OFFSET($A22,-6,0)),
OFFSET($A22,-5,0)),
OFFSET($A22,-4,0)),
OFFSET($A22,-3,0)),
OFFSET($A22,-2,0)),
OFFSET($A22,-1,0)),
$A22)</f>
        <v>ROOM_WIFI_INTERNET</v>
      </c>
      <c r="R22" s="209" t="str">
        <f>CONCATENATE("{{",$K22,"}}",IF(ISBLANK(J22),"",CONCATENATE(",",L22)))</f>
        <v>{{per week}},3190,2404</v>
      </c>
    </row>
    <row r="23" spans="1:18" ht="16" x14ac:dyDescent="0.2">
      <c r="A23" s="213"/>
      <c r="B23" s="213"/>
      <c r="C23" s="249"/>
      <c r="D23" s="52" t="s">
        <v>1682</v>
      </c>
      <c r="E23" s="249"/>
      <c r="G23" s="65">
        <v>197</v>
      </c>
      <c r="H23" s="54" t="s">
        <v>1067</v>
      </c>
      <c r="I23" s="54">
        <v>3191</v>
      </c>
      <c r="J23" s="54" t="s">
        <v>1088</v>
      </c>
      <c r="K23" s="201" t="s">
        <v>1260</v>
      </c>
      <c r="L23" s="236" t="s">
        <v>2518</v>
      </c>
      <c r="M23" s="201"/>
      <c r="O23" s="195" t="str">
        <f ca="1">IF(LEN($A23&amp;$D23)&lt;2,"",IF(ISBLANK($I23),"",$Q23&amp;IF(ISBLANK($D23),"","|"&amp;IF(RIGHT($D23)=",",LEFT($D23,LEN($D23)-1),IF(RIGHT($D23,2)=", ",LEFT($D23,LEN($D23)-2),$D23)))&amp;"="&amp;$I23&amp;IF(OR(ISBLANK($K23),$K23="{{*}}"),"",R23)))</f>
        <v>ROOM_WIFI_INTERNET|SURCHARGE_PER_MINUTE=3191{{per minute}},3190,2404</v>
      </c>
      <c r="P23" s="209">
        <f t="shared" ca="1" si="0"/>
        <v>3191</v>
      </c>
      <c r="Q23" s="198" t="str">
        <f ca="1">IF(ISBLANK($A23),
IF(ISBLANK(OFFSET($A23,-1,0)),
IF(ISBLANK(OFFSET($A23,-2,0)),
IF(ISBLANK(OFFSET($A23,-3,0)),
IF(ISBLANK(OFFSET($A23,-4,0)),
IF(ISBLANK(OFFSET($A23,-5,0)),
IF(ISBLANK(OFFSET($A23,-6,0)),
IF(ISBLANK(OFFSET($A23,-7,0)),
IF(ISBLANK(OFFSET($A23,-8,0)),
IF(ISBLANK(OFFSET($A23,-9,0)),
IF(ISBLANK(OFFSET($A23,-10,0)),
IF(ISBLANK(OFFSET($A23,-11,0)),
IF(ISBLANK(OFFSET($A23,-12,0)),
"test",
OFFSET($A23,-12,0)),
OFFSET($A23,-11,0)),
OFFSET($A23,-10,0)),
OFFSET($A23,-9,0)),
OFFSET($A23,-8,0)),
OFFSET($A23,-7,0)),
OFFSET($A23,-6,0)),
OFFSET($A23,-5,0)),
OFFSET($A23,-4,0)),
OFFSET($A23,-3,0)),
OFFSET($A23,-2,0)),
OFFSET($A23,-1,0)),
$A23)</f>
        <v>ROOM_WIFI_INTERNET</v>
      </c>
      <c r="R23" s="209" t="str">
        <f>CONCATENATE("{{",$K23,"}}",IF(ISBLANK(J23),"",CONCATENATE(",",L23)))</f>
        <v>{{per minute}},3190,2404</v>
      </c>
    </row>
    <row r="24" spans="1:18" ht="16" x14ac:dyDescent="0.2">
      <c r="A24" s="213"/>
      <c r="B24" s="213"/>
      <c r="C24" s="249"/>
      <c r="D24" s="52" t="s">
        <v>1683</v>
      </c>
      <c r="E24" s="249"/>
      <c r="G24" s="65">
        <v>197</v>
      </c>
      <c r="H24" s="54" t="s">
        <v>1067</v>
      </c>
      <c r="I24" s="54">
        <v>3191</v>
      </c>
      <c r="J24" s="54" t="s">
        <v>1088</v>
      </c>
      <c r="K24" s="201" t="s">
        <v>1261</v>
      </c>
      <c r="L24" s="236" t="s">
        <v>2518</v>
      </c>
      <c r="M24" s="201"/>
      <c r="O24" s="195" t="str">
        <f ca="1">IF(LEN($A24&amp;$D24)&lt;2,"",IF(ISBLANK($I24),"",$Q24&amp;IF(ISBLANK($D24),"","|"&amp;IF(RIGHT($D24)=",",LEFT($D24,LEN($D24)-1),IF(RIGHT($D24,2)=", ",LEFT($D24,LEN($D24)-2),$D24)))&amp;"="&amp;$I24&amp;IF(OR(ISBLANK($K24),$K24="{{*}}"),"",R24)))</f>
        <v>ROOM_WIFI_INTERNET|SURCHARGE_PER_HOUR=3191{{per hour}},3190,2404</v>
      </c>
      <c r="P24" s="209">
        <f t="shared" ca="1" si="0"/>
        <v>3191</v>
      </c>
      <c r="Q24" s="198" t="str">
        <f ca="1">IF(ISBLANK($A24),
IF(ISBLANK(OFFSET($A24,-1,0)),
IF(ISBLANK(OFFSET($A24,-2,0)),
IF(ISBLANK(OFFSET($A24,-3,0)),
IF(ISBLANK(OFFSET($A24,-4,0)),
IF(ISBLANK(OFFSET($A24,-5,0)),
IF(ISBLANK(OFFSET($A24,-6,0)),
IF(ISBLANK(OFFSET($A24,-7,0)),
IF(ISBLANK(OFFSET($A24,-8,0)),
IF(ISBLANK(OFFSET($A24,-9,0)),
IF(ISBLANK(OFFSET($A24,-10,0)),
IF(ISBLANK(OFFSET($A24,-11,0)),
IF(ISBLANK(OFFSET($A24,-12,0)),
"test",
OFFSET($A24,-12,0)),
OFFSET($A24,-11,0)),
OFFSET($A24,-10,0)),
OFFSET($A24,-9,0)),
OFFSET($A24,-8,0)),
OFFSET($A24,-7,0)),
OFFSET($A24,-6,0)),
OFFSET($A24,-5,0)),
OFFSET($A24,-4,0)),
OFFSET($A24,-3,0)),
OFFSET($A24,-2,0)),
OFFSET($A24,-1,0)),
$A24)</f>
        <v>ROOM_WIFI_INTERNET</v>
      </c>
      <c r="R24" s="209" t="str">
        <f>CONCATENATE("{{",$K24,"}}",IF(ISBLANK(J24),"",CONCATENATE(",",L24)))</f>
        <v>{{per hour}},3190,2404</v>
      </c>
    </row>
    <row r="25" spans="1:18" ht="16" x14ac:dyDescent="0.2">
      <c r="A25" s="213"/>
      <c r="B25" s="213"/>
      <c r="C25" s="249"/>
      <c r="D25" s="52" t="s">
        <v>1684</v>
      </c>
      <c r="E25" s="249"/>
      <c r="G25" s="65">
        <v>197</v>
      </c>
      <c r="H25" s="54" t="s">
        <v>1067</v>
      </c>
      <c r="I25" s="54">
        <v>3191</v>
      </c>
      <c r="J25" s="54" t="s">
        <v>1088</v>
      </c>
      <c r="K25" s="201" t="s">
        <v>1262</v>
      </c>
      <c r="L25" s="236" t="s">
        <v>2518</v>
      </c>
      <c r="M25" s="201"/>
      <c r="O25" s="195" t="str">
        <f ca="1">IF(LEN($A25&amp;$D25)&lt;2,"",IF(ISBLANK($I25),"",$Q25&amp;IF(ISBLANK($D25),"","|"&amp;IF(RIGHT($D25)=",",LEFT($D25,LEN($D25)-1),IF(RIGHT($D25,2)=", ",LEFT($D25,LEN($D25)-2),$D25)))&amp;"="&amp;$I25&amp;IF(OR(ISBLANK($K25),$K25="{{*}}"),"",R25)))</f>
        <v>ROOM_WIFI_INTERNET|SURCHARGE_PER_24HOUR_PERIOD=3191{{per 24-hour period}},3190,2404</v>
      </c>
      <c r="P25" s="209">
        <f t="shared" ca="1" si="0"/>
        <v>3191</v>
      </c>
      <c r="Q25" s="198" t="str">
        <f ca="1">IF(ISBLANK($A25),
IF(ISBLANK(OFFSET($A25,-1,0)),
IF(ISBLANK(OFFSET($A25,-2,0)),
IF(ISBLANK(OFFSET($A25,-3,0)),
IF(ISBLANK(OFFSET($A25,-4,0)),
IF(ISBLANK(OFFSET($A25,-5,0)),
IF(ISBLANK(OFFSET($A25,-6,0)),
IF(ISBLANK(OFFSET($A25,-7,0)),
IF(ISBLANK(OFFSET($A25,-8,0)),
IF(ISBLANK(OFFSET($A25,-9,0)),
IF(ISBLANK(OFFSET($A25,-10,0)),
IF(ISBLANK(OFFSET($A25,-11,0)),
IF(ISBLANK(OFFSET($A25,-12,0)),
"test",
OFFSET($A25,-12,0)),
OFFSET($A25,-11,0)),
OFFSET($A25,-10,0)),
OFFSET($A25,-9,0)),
OFFSET($A25,-8,0)),
OFFSET($A25,-7,0)),
OFFSET($A25,-6,0)),
OFFSET($A25,-5,0)),
OFFSET($A25,-4,0)),
OFFSET($A25,-3,0)),
OFFSET($A25,-2,0)),
OFFSET($A25,-1,0)),
$A25)</f>
        <v>ROOM_WIFI_INTERNET</v>
      </c>
      <c r="R25" s="209" t="str">
        <f>CONCATENATE("{{",$K25,"}}",IF(ISBLANK(J25),"",CONCATENATE(",",L25)))</f>
        <v>{{per 24-hour period}},3190,2404</v>
      </c>
    </row>
    <row r="26" spans="1:18" ht="16" x14ac:dyDescent="0.2">
      <c r="A26" s="213"/>
      <c r="B26" s="213"/>
      <c r="C26" s="249"/>
      <c r="D26" s="52" t="s">
        <v>1685</v>
      </c>
      <c r="E26" s="249"/>
      <c r="G26" s="65">
        <v>197</v>
      </c>
      <c r="H26" s="54" t="s">
        <v>1067</v>
      </c>
      <c r="I26" s="54">
        <v>3199</v>
      </c>
      <c r="J26" s="103" t="s">
        <v>1253</v>
      </c>
      <c r="O26" s="195" t="str">
        <f ca="1">IF(LEN($A26&amp;$D26)&lt;2,"",IF(ISBLANK($I26),"",$Q26&amp;IF(ISBLANK($D26),"","|"&amp;IF(RIGHT($D26)=",",LEFT($D26,LEN($D26)-1),IF(RIGHT($D26,2)=", ",LEFT($D26,LEN($D26)-2),$D26)))&amp;"="&amp;$I26&amp;IF(OR(ISBLANK($K26),$K26="{{*}}"),"",R26)))</f>
        <v>ROOM_WIFI_INTERNET|SURCHARGE_PER_MULTIPLE_HOURS=3199</v>
      </c>
      <c r="P26" s="209">
        <f t="shared" ca="1" si="0"/>
        <v>3199</v>
      </c>
      <c r="Q26" s="198" t="str">
        <f ca="1">IF(ISBLANK($A26),
IF(ISBLANK(OFFSET($A26,-1,0)),
IF(ISBLANK(OFFSET($A26,-2,0)),
IF(ISBLANK(OFFSET($A26,-3,0)),
IF(ISBLANK(OFFSET($A26,-4,0)),
IF(ISBLANK(OFFSET($A26,-5,0)),
IF(ISBLANK(OFFSET($A26,-6,0)),
IF(ISBLANK(OFFSET($A26,-7,0)),
IF(ISBLANK(OFFSET($A26,-8,0)),
IF(ISBLANK(OFFSET($A26,-9,0)),
IF(ISBLANK(OFFSET($A26,-10,0)),
IF(ISBLANK(OFFSET($A26,-11,0)),
IF(ISBLANK(OFFSET($A26,-12,0)),
"test",
OFFSET($A26,-12,0)),
OFFSET($A26,-11,0)),
OFFSET($A26,-10,0)),
OFFSET($A26,-9,0)),
OFFSET($A26,-8,0)),
OFFSET($A26,-7,0)),
OFFSET($A26,-6,0)),
OFFSET($A26,-5,0)),
OFFSET($A26,-4,0)),
OFFSET($A26,-3,0)),
OFFSET($A26,-2,0)),
OFFSET($A26,-1,0)),
$A26)</f>
        <v>ROOM_WIFI_INTERNET</v>
      </c>
      <c r="R26" s="209" t="str">
        <f>CONCATENATE("{{",$K26,"}}",IF(ISBLANK(J26),"",CONCATENATE(",",L26)))</f>
        <v>{{}},</v>
      </c>
    </row>
    <row r="27" spans="1:18" ht="16" x14ac:dyDescent="0.2">
      <c r="A27" s="213"/>
      <c r="B27" s="213"/>
      <c r="C27" s="249"/>
      <c r="D27" s="52" t="s">
        <v>7</v>
      </c>
      <c r="E27" s="249"/>
      <c r="G27" s="65">
        <v>197</v>
      </c>
      <c r="H27" s="54" t="s">
        <v>1067</v>
      </c>
      <c r="I27" s="54">
        <v>3198</v>
      </c>
      <c r="J27" s="54" t="s">
        <v>1089</v>
      </c>
      <c r="O27" s="195" t="str">
        <f ca="1">IF(LEN($A27&amp;$D27)&lt;2,"",IF(ISBLANK($I27),"",$Q27&amp;IF(ISBLANK($D27),"","|"&amp;IF(RIGHT($D27)=",",LEFT($D27,LEN($D27)-1),IF(RIGHT($D27,2)=", ",LEFT($D27,LEN($D27)-2),$D27)))&amp;"="&amp;$I27&amp;IF(OR(ISBLANK($K27),$K27="{{*}}"),"",R27)))</f>
        <v>ROOM_WIFI_INTERNET|SURCHARGE_PER_MULTIPLE_MINUTES=3198</v>
      </c>
      <c r="P27" s="209">
        <f t="shared" ca="1" si="0"/>
        <v>3198</v>
      </c>
      <c r="Q27" s="198" t="str">
        <f ca="1">IF(ISBLANK($A27),
IF(ISBLANK(OFFSET($A27,-1,0)),
IF(ISBLANK(OFFSET($A27,-2,0)),
IF(ISBLANK(OFFSET($A27,-3,0)),
IF(ISBLANK(OFFSET($A27,-4,0)),
IF(ISBLANK(OFFSET($A27,-5,0)),
IF(ISBLANK(OFFSET($A27,-6,0)),
IF(ISBLANK(OFFSET($A27,-7,0)),
IF(ISBLANK(OFFSET($A27,-8,0)),
IF(ISBLANK(OFFSET($A27,-9,0)),
IF(ISBLANK(OFFSET($A27,-10,0)),
IF(ISBLANK(OFFSET($A27,-11,0)),
IF(ISBLANK(OFFSET($A27,-12,0)),
"test",
OFFSET($A27,-12,0)),
OFFSET($A27,-11,0)),
OFFSET($A27,-10,0)),
OFFSET($A27,-9,0)),
OFFSET($A27,-8,0)),
OFFSET($A27,-7,0)),
OFFSET($A27,-6,0)),
OFFSET($A27,-5,0)),
OFFSET($A27,-4,0)),
OFFSET($A27,-3,0)),
OFFSET($A27,-2,0)),
OFFSET($A27,-1,0)),
$A27)</f>
        <v>ROOM_WIFI_INTERNET</v>
      </c>
      <c r="R27" s="209" t="str">
        <f>CONCATENATE("{{",$K27,"}}",IF(ISBLANK(J27),"",CONCATENATE(",",L27)))</f>
        <v>{{}},</v>
      </c>
    </row>
    <row r="28" spans="1:18" ht="16" x14ac:dyDescent="0.2">
      <c r="A28" s="213"/>
      <c r="B28" s="213"/>
      <c r="C28" s="213"/>
      <c r="D28" s="52"/>
      <c r="E28" s="46"/>
      <c r="G28" s="65"/>
      <c r="O28" s="195" t="str">
        <f>IF(LEN($A28&amp;$D28)&lt;2,"",IF(ISBLANK($I28),"",$Q28&amp;IF(ISBLANK($D28),"","|"&amp;IF(RIGHT($D28)=",",LEFT($D28,LEN($D28)-1),IF(RIGHT($D28,2)=", ",LEFT($D28,LEN($D28)-2),$D28)))&amp;"="&amp;$I28&amp;IF(OR(ISBLANK($K28),$K28="{{*}}"),"",R28)))</f>
        <v/>
      </c>
      <c r="P28" s="209">
        <f t="shared" si="0"/>
        <v>0</v>
      </c>
      <c r="Q28" s="198" t="str">
        <f ca="1">IF(ISBLANK($A28),
IF(ISBLANK(OFFSET($A28,-1,0)),
IF(ISBLANK(OFFSET($A28,-2,0)),
IF(ISBLANK(OFFSET($A28,-3,0)),
IF(ISBLANK(OFFSET($A28,-4,0)),
IF(ISBLANK(OFFSET($A28,-5,0)),
IF(ISBLANK(OFFSET($A28,-6,0)),
IF(ISBLANK(OFFSET($A28,-7,0)),
IF(ISBLANK(OFFSET($A28,-8,0)),
IF(ISBLANK(OFFSET($A28,-9,0)),
IF(ISBLANK(OFFSET($A28,-10,0)),
IF(ISBLANK(OFFSET($A28,-11,0)),
IF(ISBLANK(OFFSET($A28,-12,0)),
"test",
OFFSET($A28,-12,0)),
OFFSET($A28,-11,0)),
OFFSET($A28,-10,0)),
OFFSET($A28,-9,0)),
OFFSET($A28,-8,0)),
OFFSET($A28,-7,0)),
OFFSET($A28,-6,0)),
OFFSET($A28,-5,0)),
OFFSET($A28,-4,0)),
OFFSET($A28,-3,0)),
OFFSET($A28,-2,0)),
OFFSET($A28,-1,0)),
$A28)</f>
        <v>ROOM_WIFI_INTERNET</v>
      </c>
      <c r="R28" s="209" t="str">
        <f>CONCATENATE("{{",$K28,"}}",IF(ISBLANK(J28),"",CONCATENATE(",",L28)))</f>
        <v>{{}}</v>
      </c>
    </row>
    <row r="29" spans="1:18" ht="16" x14ac:dyDescent="0.2">
      <c r="A29" s="58"/>
      <c r="B29" s="213"/>
      <c r="C29" s="213"/>
      <c r="D29" s="52"/>
      <c r="E29" s="46"/>
      <c r="G29" s="65"/>
      <c r="O29" s="195" t="str">
        <f>IF(LEN($A29&amp;$D29)&lt;2,"",IF(ISBLANK($I29),"",$Q29&amp;IF(ISBLANK($D29),"","|"&amp;IF(RIGHT($D29)=",",LEFT($D29,LEN($D29)-1),IF(RIGHT($D29,2)=", ",LEFT($D29,LEN($D29)-2),$D29)))&amp;"="&amp;$I29&amp;IF(OR(ISBLANK($K29),$K29="{{*}}"),"",R29)))</f>
        <v/>
      </c>
      <c r="P29" s="209">
        <f t="shared" si="0"/>
        <v>0</v>
      </c>
      <c r="Q29" s="198" t="str">
        <f ca="1">IF(ISBLANK($A29),
IF(ISBLANK(OFFSET($A29,-1,0)),
IF(ISBLANK(OFFSET($A29,-2,0)),
IF(ISBLANK(OFFSET($A29,-3,0)),
IF(ISBLANK(OFFSET($A29,-4,0)),
IF(ISBLANK(OFFSET($A29,-5,0)),
IF(ISBLANK(OFFSET($A29,-6,0)),
IF(ISBLANK(OFFSET($A29,-7,0)),
IF(ISBLANK(OFFSET($A29,-8,0)),
IF(ISBLANK(OFFSET($A29,-9,0)),
IF(ISBLANK(OFFSET($A29,-10,0)),
IF(ISBLANK(OFFSET($A29,-11,0)),
IF(ISBLANK(OFFSET($A29,-12,0)),
"test",
OFFSET($A29,-12,0)),
OFFSET($A29,-11,0)),
OFFSET($A29,-10,0)),
OFFSET($A29,-9,0)),
OFFSET($A29,-8,0)),
OFFSET($A29,-7,0)),
OFFSET($A29,-6,0)),
OFFSET($A29,-5,0)),
OFFSET($A29,-4,0)),
OFFSET($A29,-3,0)),
OFFSET($A29,-2,0)),
OFFSET($A29,-1,0)),
$A29)</f>
        <v>test</v>
      </c>
      <c r="R29" s="209" t="str">
        <f>CONCATENATE("{{",$K29,"}}",IF(ISBLANK(J29),"",CONCATENATE(",",L29)))</f>
        <v>{{}}</v>
      </c>
    </row>
    <row r="30" spans="1:18" ht="16" x14ac:dyDescent="0.2">
      <c r="A30" s="33" t="s">
        <v>0</v>
      </c>
      <c r="B30" s="33" t="s">
        <v>1</v>
      </c>
      <c r="C30" s="33" t="s">
        <v>2562</v>
      </c>
      <c r="D30" s="32" t="s">
        <v>2</v>
      </c>
      <c r="E30" s="33" t="s">
        <v>3</v>
      </c>
      <c r="G30" s="71"/>
      <c r="O30" s="195" t="str">
        <f>IF(LEN($A30&amp;$D30)&lt;2,"",IF(ISBLANK($I30),"",$Q30&amp;IF(ISBLANK($D30),"","|"&amp;IF(RIGHT($D30)=",",LEFT($D30,LEN($D30)-1),IF(RIGHT($D30,2)=", ",LEFT($D30,LEN($D30)-2),$D30)))&amp;"="&amp;$I30&amp;IF(OR(ISBLANK($K30),$K30="{{*}}"),"",R30)))</f>
        <v/>
      </c>
      <c r="P30" s="209">
        <f t="shared" si="0"/>
        <v>0</v>
      </c>
      <c r="Q30" s="198" t="str">
        <f ca="1">IF(ISBLANK($A30),
IF(ISBLANK(OFFSET($A30,-1,0)),
IF(ISBLANK(OFFSET($A30,-2,0)),
IF(ISBLANK(OFFSET($A30,-3,0)),
IF(ISBLANK(OFFSET($A30,-4,0)),
IF(ISBLANK(OFFSET($A30,-5,0)),
IF(ISBLANK(OFFSET($A30,-6,0)),
IF(ISBLANK(OFFSET($A30,-7,0)),
IF(ISBLANK(OFFSET($A30,-8,0)),
IF(ISBLANK(OFFSET($A30,-9,0)),
IF(ISBLANK(OFFSET($A30,-10,0)),
IF(ISBLANK(OFFSET($A30,-11,0)),
IF(ISBLANK(OFFSET($A30,-12,0)),
"test",
OFFSET($A30,-12,0)),
OFFSET($A30,-11,0)),
OFFSET($A30,-10,0)),
OFFSET($A30,-9,0)),
OFFSET($A30,-8,0)),
OFFSET($A30,-7,0)),
OFFSET($A30,-6,0)),
OFFSET($A30,-5,0)),
OFFSET($A30,-4,0)),
OFFSET($A30,-3,0)),
OFFSET($A30,-2,0)),
OFFSET($A30,-1,0)),
$A30)</f>
        <v>Code</v>
      </c>
      <c r="R30" s="209" t="str">
        <f>CONCATENATE("{{",$K30,"}}",IF(ISBLANK(J30),"",CONCATENATE(",",L30)))</f>
        <v>{{}}</v>
      </c>
    </row>
    <row r="31" spans="1:18" s="53" customFormat="1" ht="16" x14ac:dyDescent="0.2">
      <c r="A31" s="214" t="s">
        <v>225</v>
      </c>
      <c r="B31" s="214" t="s">
        <v>227</v>
      </c>
      <c r="C31" s="214" t="s">
        <v>220</v>
      </c>
      <c r="D31" s="219" t="s">
        <v>1455</v>
      </c>
      <c r="E31" s="248" t="s">
        <v>228</v>
      </c>
      <c r="G31" s="66">
        <v>3</v>
      </c>
      <c r="H31" s="53" t="s">
        <v>1090</v>
      </c>
      <c r="I31" s="53">
        <v>141</v>
      </c>
      <c r="J31" s="53" t="s">
        <v>1091</v>
      </c>
      <c r="L31" s="246"/>
      <c r="M31" s="208"/>
      <c r="O31" s="195" t="str">
        <f ca="1">IF(LEN($A31&amp;$D31)&lt;2,"",IF(ISBLANK($I31),"",$Q31&amp;IF(ISBLANK($D31),"","|"&amp;IF(RIGHT($D31)=",",LEFT($D31,LEN($D31)-1),IF(RIGHT($D31,2)=", ",LEFT($D31,LEN($D31)-2),$D31)))&amp;"="&amp;$I31&amp;IF(OR(ISBLANK($K31),$K31="{{*}}"),"",R31)))</f>
        <v>ROOM_BATHROOM_TYPE|PRIVATE_BATHROOM =141</v>
      </c>
      <c r="P31" s="209">
        <f t="shared" ca="1" si="0"/>
        <v>141</v>
      </c>
      <c r="Q31" s="198" t="str">
        <f ca="1">IF(ISBLANK($A31),
IF(ISBLANK(OFFSET($A31,-1,0)),
IF(ISBLANK(OFFSET($A31,-2,0)),
IF(ISBLANK(OFFSET($A31,-3,0)),
IF(ISBLANK(OFFSET($A31,-4,0)),
IF(ISBLANK(OFFSET($A31,-5,0)),
IF(ISBLANK(OFFSET($A31,-6,0)),
IF(ISBLANK(OFFSET($A31,-7,0)),
IF(ISBLANK(OFFSET($A31,-8,0)),
IF(ISBLANK(OFFSET($A31,-9,0)),
IF(ISBLANK(OFFSET($A31,-10,0)),
IF(ISBLANK(OFFSET($A31,-11,0)),
IF(ISBLANK(OFFSET($A31,-12,0)),
"test",
OFFSET($A31,-12,0)),
OFFSET($A31,-11,0)),
OFFSET($A31,-10,0)),
OFFSET($A31,-9,0)),
OFFSET($A31,-8,0)),
OFFSET($A31,-7,0)),
OFFSET($A31,-6,0)),
OFFSET($A31,-5,0)),
OFFSET($A31,-4,0)),
OFFSET($A31,-3,0)),
OFFSET($A31,-2,0)),
OFFSET($A31,-1,0)),
$A31)</f>
        <v>ROOM_BATHROOM_TYPE</v>
      </c>
      <c r="R31" s="209" t="str">
        <f>CONCATENATE("{{",$K31,"}}",IF(ISBLANK(J31),"",CONCATENATE(",",L31)))</f>
        <v>{{}},</v>
      </c>
    </row>
    <row r="32" spans="1:18" s="53" customFormat="1" ht="16" x14ac:dyDescent="0.2">
      <c r="A32" s="214"/>
      <c r="B32" s="214"/>
      <c r="C32" s="214"/>
      <c r="D32" s="219" t="s">
        <v>1456</v>
      </c>
      <c r="E32" s="248"/>
      <c r="G32" s="66">
        <v>3</v>
      </c>
      <c r="H32" s="53" t="s">
        <v>1090</v>
      </c>
      <c r="I32" s="53">
        <v>3726</v>
      </c>
      <c r="J32" s="53" t="s">
        <v>1092</v>
      </c>
      <c r="L32" s="246"/>
      <c r="M32" s="208"/>
      <c r="O32" s="195" t="str">
        <f ca="1">IF(LEN($A32&amp;$D32)&lt;2,"",IF(ISBLANK($I32),"",$Q32&amp;IF(ISBLANK($D32),"","|"&amp;IF(RIGHT($D32)=",",LEFT($D32,LEN($D32)-1),IF(RIGHT($D32,2)=", ",LEFT($D32,LEN($D32)-2),$D32)))&amp;"="&amp;$I32&amp;IF(OR(ISBLANK($K32),$K32="{{*}}"),"",R32)))</f>
        <v>ROOM_BATHROOM_TYPE|PRIVATE_BATHROOM_NOT_IN_ROOM=3726</v>
      </c>
      <c r="P32" s="209">
        <f t="shared" ca="1" si="0"/>
        <v>3726</v>
      </c>
      <c r="Q32" s="198" t="str">
        <f ca="1">IF(ISBLANK($A32),
IF(ISBLANK(OFFSET($A32,-1,0)),
IF(ISBLANK(OFFSET($A32,-2,0)),
IF(ISBLANK(OFFSET($A32,-3,0)),
IF(ISBLANK(OFFSET($A32,-4,0)),
IF(ISBLANK(OFFSET($A32,-5,0)),
IF(ISBLANK(OFFSET($A32,-6,0)),
IF(ISBLANK(OFFSET($A32,-7,0)),
IF(ISBLANK(OFFSET($A32,-8,0)),
IF(ISBLANK(OFFSET($A32,-9,0)),
IF(ISBLANK(OFFSET($A32,-10,0)),
IF(ISBLANK(OFFSET($A32,-11,0)),
IF(ISBLANK(OFFSET($A32,-12,0)),
"test",
OFFSET($A32,-12,0)),
OFFSET($A32,-11,0)),
OFFSET($A32,-10,0)),
OFFSET($A32,-9,0)),
OFFSET($A32,-8,0)),
OFFSET($A32,-7,0)),
OFFSET($A32,-6,0)),
OFFSET($A32,-5,0)),
OFFSET($A32,-4,0)),
OFFSET($A32,-3,0)),
OFFSET($A32,-2,0)),
OFFSET($A32,-1,0)),
$A32)</f>
        <v>ROOM_BATHROOM_TYPE</v>
      </c>
      <c r="R32" s="209" t="str">
        <f>CONCATENATE("{{",$K32,"}}",IF(ISBLANK(J32),"",CONCATENATE(",",L32)))</f>
        <v>{{}},</v>
      </c>
    </row>
    <row r="33" spans="1:18" s="53" customFormat="1" ht="16" x14ac:dyDescent="0.2">
      <c r="A33" s="214"/>
      <c r="B33" s="214"/>
      <c r="C33" s="214"/>
      <c r="D33" s="219" t="s">
        <v>1457</v>
      </c>
      <c r="E33" s="248"/>
      <c r="G33" s="66">
        <v>3</v>
      </c>
      <c r="H33" s="53" t="s">
        <v>1090</v>
      </c>
      <c r="I33" s="53">
        <v>2036</v>
      </c>
      <c r="J33" s="53" t="s">
        <v>1093</v>
      </c>
      <c r="L33" s="246"/>
      <c r="M33" s="208"/>
      <c r="O33" s="195" t="str">
        <f ca="1">IF(LEN($A33&amp;$D33)&lt;2,"",IF(ISBLANK($I33),"",$Q33&amp;IF(ISBLANK($D33),"","|"&amp;IF(RIGHT($D33)=",",LEFT($D33,LEN($D33)-1),IF(RIGHT($D33,2)=", ",LEFT($D33,LEN($D33)-2),$D33)))&amp;"="&amp;$I33&amp;IF(OR(ISBLANK($K33),$K33="{{*}}"),"",R33)))</f>
        <v>ROOM_BATHROOM_TYPE|SHARED_BATHROOM =2036</v>
      </c>
      <c r="P33" s="209">
        <f t="shared" ca="1" si="0"/>
        <v>2036</v>
      </c>
      <c r="Q33" s="198" t="str">
        <f ca="1">IF(ISBLANK($A33),
IF(ISBLANK(OFFSET($A33,-1,0)),
IF(ISBLANK(OFFSET($A33,-2,0)),
IF(ISBLANK(OFFSET($A33,-3,0)),
IF(ISBLANK(OFFSET($A33,-4,0)),
IF(ISBLANK(OFFSET($A33,-5,0)),
IF(ISBLANK(OFFSET($A33,-6,0)),
IF(ISBLANK(OFFSET($A33,-7,0)),
IF(ISBLANK(OFFSET($A33,-8,0)),
IF(ISBLANK(OFFSET($A33,-9,0)),
IF(ISBLANK(OFFSET($A33,-10,0)),
IF(ISBLANK(OFFSET($A33,-11,0)),
IF(ISBLANK(OFFSET($A33,-12,0)),
"test",
OFFSET($A33,-12,0)),
OFFSET($A33,-11,0)),
OFFSET($A33,-10,0)),
OFFSET($A33,-9,0)),
OFFSET($A33,-8,0)),
OFFSET($A33,-7,0)),
OFFSET($A33,-6,0)),
OFFSET($A33,-5,0)),
OFFSET($A33,-4,0)),
OFFSET($A33,-3,0)),
OFFSET($A33,-2,0)),
OFFSET($A33,-1,0)),
$A33)</f>
        <v>ROOM_BATHROOM_TYPE</v>
      </c>
      <c r="R33" s="209" t="str">
        <f>CONCATENATE("{{",$K33,"}}",IF(ISBLANK(J33),"",CONCATENATE(",",L33)))</f>
        <v>{{}},</v>
      </c>
    </row>
    <row r="34" spans="1:18" s="53" customFormat="1" ht="16" x14ac:dyDescent="0.2">
      <c r="A34" s="214"/>
      <c r="B34" s="214"/>
      <c r="C34" s="214"/>
      <c r="D34" s="219" t="s">
        <v>1458</v>
      </c>
      <c r="E34" s="248"/>
      <c r="G34" s="66">
        <v>3</v>
      </c>
      <c r="H34" s="53" t="s">
        <v>1090</v>
      </c>
      <c r="I34" s="53">
        <v>2371</v>
      </c>
      <c r="J34" s="53" t="s">
        <v>1094</v>
      </c>
      <c r="L34" s="246"/>
      <c r="M34" s="208"/>
      <c r="O34" s="195" t="str">
        <f ca="1">IF(LEN($A34&amp;$D34)&lt;2,"",IF(ISBLANK($I34),"",$Q34&amp;IF(ISBLANK($D34),"","|"&amp;IF(RIGHT($D34)=",",LEFT($D34,LEN($D34)-1),IF(RIGHT($D34,2)=", ",LEFT($D34,LEN($D34)-2),$D34)))&amp;"="&amp;$I34&amp;IF(OR(ISBLANK($K34),$K34="{{*}}"),"",R34)))</f>
        <v>ROOM_BATHROOM_TYPE|SHARED_BATHROOM_SINK_IN_ROOM=2371</v>
      </c>
      <c r="P34" s="209">
        <f t="shared" ca="1" si="0"/>
        <v>2371</v>
      </c>
      <c r="Q34" s="198" t="str">
        <f ca="1">IF(ISBLANK($A34),
IF(ISBLANK(OFFSET($A34,-1,0)),
IF(ISBLANK(OFFSET($A34,-2,0)),
IF(ISBLANK(OFFSET($A34,-3,0)),
IF(ISBLANK(OFFSET($A34,-4,0)),
IF(ISBLANK(OFFSET($A34,-5,0)),
IF(ISBLANK(OFFSET($A34,-6,0)),
IF(ISBLANK(OFFSET($A34,-7,0)),
IF(ISBLANK(OFFSET($A34,-8,0)),
IF(ISBLANK(OFFSET($A34,-9,0)),
IF(ISBLANK(OFFSET($A34,-10,0)),
IF(ISBLANK(OFFSET($A34,-11,0)),
IF(ISBLANK(OFFSET($A34,-12,0)),
"test",
OFFSET($A34,-12,0)),
OFFSET($A34,-11,0)),
OFFSET($A34,-10,0)),
OFFSET($A34,-9,0)),
OFFSET($A34,-8,0)),
OFFSET($A34,-7,0)),
OFFSET($A34,-6,0)),
OFFSET($A34,-5,0)),
OFFSET($A34,-4,0)),
OFFSET($A34,-3,0)),
OFFSET($A34,-2,0)),
OFFSET($A34,-1,0)),
$A34)</f>
        <v>ROOM_BATHROOM_TYPE</v>
      </c>
      <c r="R34" s="209" t="str">
        <f>CONCATENATE("{{",$K34,"}}",IF(ISBLANK(J34),"",CONCATENATE(",",L34)))</f>
        <v>{{}},</v>
      </c>
    </row>
    <row r="35" spans="1:18" s="53" customFormat="1" ht="16" x14ac:dyDescent="0.2">
      <c r="A35" s="214"/>
      <c r="B35" s="214"/>
      <c r="C35" s="214"/>
      <c r="D35" s="219" t="s">
        <v>1459</v>
      </c>
      <c r="E35" s="248"/>
      <c r="G35" s="66">
        <v>3</v>
      </c>
      <c r="H35" s="53" t="s">
        <v>1090</v>
      </c>
      <c r="I35" s="53">
        <v>2854</v>
      </c>
      <c r="J35" s="53" t="s">
        <v>1095</v>
      </c>
      <c r="L35" s="246"/>
      <c r="M35" s="208"/>
      <c r="O35" s="195" t="str">
        <f ca="1">IF(LEN($A35&amp;$D35)&lt;2,"",IF(ISBLANK($I35),"",$Q35&amp;IF(ISBLANK($D35),"","|"&amp;IF(RIGHT($D35)=",",LEFT($D35,LEN($D35)-1),IF(RIGHT($D35,2)=", ",LEFT($D35,LEN($D35)-2),$D35)))&amp;"="&amp;$I35&amp;IF(OR(ISBLANK($K35),$K35="{{*}}"),"",R35)))</f>
        <v>ROOM_BATHROOM_TYPE|PARTIALLY_OPEN_BATHROOM=2854</v>
      </c>
      <c r="P35" s="209">
        <f t="shared" ca="1" si="0"/>
        <v>2854</v>
      </c>
      <c r="Q35" s="198" t="str">
        <f ca="1">IF(ISBLANK($A35),
IF(ISBLANK(OFFSET($A35,-1,0)),
IF(ISBLANK(OFFSET($A35,-2,0)),
IF(ISBLANK(OFFSET($A35,-3,0)),
IF(ISBLANK(OFFSET($A35,-4,0)),
IF(ISBLANK(OFFSET($A35,-5,0)),
IF(ISBLANK(OFFSET($A35,-6,0)),
IF(ISBLANK(OFFSET($A35,-7,0)),
IF(ISBLANK(OFFSET($A35,-8,0)),
IF(ISBLANK(OFFSET($A35,-9,0)),
IF(ISBLANK(OFFSET($A35,-10,0)),
IF(ISBLANK(OFFSET($A35,-11,0)),
IF(ISBLANK(OFFSET($A35,-12,0)),
"test",
OFFSET($A35,-12,0)),
OFFSET($A35,-11,0)),
OFFSET($A35,-10,0)),
OFFSET($A35,-9,0)),
OFFSET($A35,-8,0)),
OFFSET($A35,-7,0)),
OFFSET($A35,-6,0)),
OFFSET($A35,-5,0)),
OFFSET($A35,-4,0)),
OFFSET($A35,-3,0)),
OFFSET($A35,-2,0)),
OFFSET($A35,-1,0)),
$A35)</f>
        <v>ROOM_BATHROOM_TYPE</v>
      </c>
      <c r="R35" s="209" t="str">
        <f>CONCATENATE("{{",$K35,"}}",IF(ISBLANK(J35),"",CONCATENATE(",",L35)))</f>
        <v>{{}},</v>
      </c>
    </row>
    <row r="36" spans="1:18" ht="16" x14ac:dyDescent="0.2">
      <c r="A36" s="213" t="s">
        <v>229</v>
      </c>
      <c r="B36" s="213" t="s">
        <v>230</v>
      </c>
      <c r="C36" s="213" t="s">
        <v>221</v>
      </c>
      <c r="D36" s="52"/>
      <c r="E36" s="46"/>
      <c r="G36" s="65">
        <v>3</v>
      </c>
      <c r="H36" s="54" t="s">
        <v>1090</v>
      </c>
      <c r="I36" s="54">
        <v>143</v>
      </c>
      <c r="J36" s="54" t="s">
        <v>1096</v>
      </c>
      <c r="O36" s="195" t="str">
        <f ca="1">IF(LEN($A36&amp;$D36)&lt;2,"",IF(ISBLANK($I36),"",$Q36&amp;IF(ISBLANK($D36),"","|"&amp;IF(RIGHT($D36)=",",LEFT($D36,LEN($D36)-1),IF(RIGHT($D36,2)=", ",LEFT($D36,LEN($D36)-2),$D36)))&amp;"="&amp;$I36&amp;IF(OR(ISBLANK($K36),$K36="{{*}}"),"",R36)))</f>
        <v>ROOM_FREE_TOILETRIES=143</v>
      </c>
      <c r="P36" s="209">
        <f t="shared" ca="1" si="0"/>
        <v>143</v>
      </c>
      <c r="Q36" s="198" t="str">
        <f ca="1">IF(ISBLANK($A36),
IF(ISBLANK(OFFSET($A36,-1,0)),
IF(ISBLANK(OFFSET($A36,-2,0)),
IF(ISBLANK(OFFSET($A36,-3,0)),
IF(ISBLANK(OFFSET($A36,-4,0)),
IF(ISBLANK(OFFSET($A36,-5,0)),
IF(ISBLANK(OFFSET($A36,-6,0)),
IF(ISBLANK(OFFSET($A36,-7,0)),
IF(ISBLANK(OFFSET($A36,-8,0)),
IF(ISBLANK(OFFSET($A36,-9,0)),
IF(ISBLANK(OFFSET($A36,-10,0)),
IF(ISBLANK(OFFSET($A36,-11,0)),
IF(ISBLANK(OFFSET($A36,-12,0)),
"test",
OFFSET($A36,-12,0)),
OFFSET($A36,-11,0)),
OFFSET($A36,-10,0)),
OFFSET($A36,-9,0)),
OFFSET($A36,-8,0)),
OFFSET($A36,-7,0)),
OFFSET($A36,-6,0)),
OFFSET($A36,-5,0)),
OFFSET($A36,-4,0)),
OFFSET($A36,-3,0)),
OFFSET($A36,-2,0)),
OFFSET($A36,-1,0)),
$A36)</f>
        <v>ROOM_FREE_TOILETRIES</v>
      </c>
      <c r="R36" s="209" t="str">
        <f>CONCATENATE("{{",$K36,"}}",IF(ISBLANK(J36),"",CONCATENATE(",",L36)))</f>
        <v>{{}},</v>
      </c>
    </row>
    <row r="37" spans="1:18" s="53" customFormat="1" ht="16" x14ac:dyDescent="0.2">
      <c r="A37" s="214" t="s">
        <v>231</v>
      </c>
      <c r="B37" s="214" t="s">
        <v>232</v>
      </c>
      <c r="C37" s="214" t="s">
        <v>220</v>
      </c>
      <c r="D37" s="219" t="s">
        <v>1460</v>
      </c>
      <c r="E37" s="248" t="s">
        <v>233</v>
      </c>
      <c r="G37" s="66">
        <v>3</v>
      </c>
      <c r="H37" s="53" t="s">
        <v>1090</v>
      </c>
      <c r="I37" s="53">
        <v>2166</v>
      </c>
      <c r="J37" s="53" t="s">
        <v>1097</v>
      </c>
      <c r="L37" s="246"/>
      <c r="M37" s="208"/>
      <c r="O37" s="195" t="str">
        <f ca="1">IF(LEN($A37&amp;$D37)&lt;2,"",IF(ISBLANK($I37),"",$Q37&amp;IF(ISBLANK($D37),"","|"&amp;IF(RIGHT($D37)=",",LEFT($D37,LEN($D37)-1),IF(RIGHT($D37,2)=", ",LEFT($D37,LEN($D37)-2),$D37)))&amp;"="&amp;$I37&amp;IF(OR(ISBLANK($K37),$K37="{{*}}"),"",R37)))</f>
        <v>ROOM_SHOWER_TYPE|SHOWER_ONLY =2166</v>
      </c>
      <c r="P37" s="209">
        <f t="shared" ca="1" si="0"/>
        <v>2166</v>
      </c>
      <c r="Q37" s="198" t="str">
        <f ca="1">IF(ISBLANK($A37),
IF(ISBLANK(OFFSET($A37,-1,0)),
IF(ISBLANK(OFFSET($A37,-2,0)),
IF(ISBLANK(OFFSET($A37,-3,0)),
IF(ISBLANK(OFFSET($A37,-4,0)),
IF(ISBLANK(OFFSET($A37,-5,0)),
IF(ISBLANK(OFFSET($A37,-6,0)),
IF(ISBLANK(OFFSET($A37,-7,0)),
IF(ISBLANK(OFFSET($A37,-8,0)),
IF(ISBLANK(OFFSET($A37,-9,0)),
IF(ISBLANK(OFFSET($A37,-10,0)),
IF(ISBLANK(OFFSET($A37,-11,0)),
IF(ISBLANK(OFFSET($A37,-12,0)),
"test",
OFFSET($A37,-12,0)),
OFFSET($A37,-11,0)),
OFFSET($A37,-10,0)),
OFFSET($A37,-9,0)),
OFFSET($A37,-8,0)),
OFFSET($A37,-7,0)),
OFFSET($A37,-6,0)),
OFFSET($A37,-5,0)),
OFFSET($A37,-4,0)),
OFFSET($A37,-3,0)),
OFFSET($A37,-2,0)),
OFFSET($A37,-1,0)),
$A37)</f>
        <v>ROOM_SHOWER_TYPE</v>
      </c>
      <c r="R37" s="209" t="str">
        <f>CONCATENATE("{{",$K37,"}}",IF(ISBLANK(J37),"",CONCATENATE(",",L37)))</f>
        <v>{{}},</v>
      </c>
    </row>
    <row r="38" spans="1:18" s="53" customFormat="1" ht="16" x14ac:dyDescent="0.2">
      <c r="A38" s="214"/>
      <c r="B38" s="214"/>
      <c r="C38" s="214"/>
      <c r="D38" s="219" t="s">
        <v>1461</v>
      </c>
      <c r="E38" s="248"/>
      <c r="G38" s="66">
        <v>3</v>
      </c>
      <c r="H38" s="53" t="s">
        <v>1090</v>
      </c>
      <c r="I38" s="53">
        <v>2168</v>
      </c>
      <c r="J38" s="53" t="s">
        <v>1098</v>
      </c>
      <c r="L38" s="246"/>
      <c r="M38" s="208"/>
      <c r="O38" s="195" t="str">
        <f ca="1">IF(LEN($A38&amp;$D38)&lt;2,"",IF(ISBLANK($I38),"",$Q38&amp;IF(ISBLANK($D38),"","|"&amp;IF(RIGHT($D38)=",",LEFT($D38,LEN($D38)-1),IF(RIGHT($D38,2)=", ",LEFT($D38,LEN($D38)-2),$D38)))&amp;"="&amp;$I38&amp;IF(OR(ISBLANK($K38),$K38="{{*}}"),"",R38)))</f>
        <v>ROOM_SHOWER_TYPE|BATHTUB_ONLY =2168</v>
      </c>
      <c r="P38" s="209">
        <f t="shared" ca="1" si="0"/>
        <v>2168</v>
      </c>
      <c r="Q38" s="198" t="str">
        <f ca="1">IF(ISBLANK($A38),
IF(ISBLANK(OFFSET($A38,-1,0)),
IF(ISBLANK(OFFSET($A38,-2,0)),
IF(ISBLANK(OFFSET($A38,-3,0)),
IF(ISBLANK(OFFSET($A38,-4,0)),
IF(ISBLANK(OFFSET($A38,-5,0)),
IF(ISBLANK(OFFSET($A38,-6,0)),
IF(ISBLANK(OFFSET($A38,-7,0)),
IF(ISBLANK(OFFSET($A38,-8,0)),
IF(ISBLANK(OFFSET($A38,-9,0)),
IF(ISBLANK(OFFSET($A38,-10,0)),
IF(ISBLANK(OFFSET($A38,-11,0)),
IF(ISBLANK(OFFSET($A38,-12,0)),
"test",
OFFSET($A38,-12,0)),
OFFSET($A38,-11,0)),
OFFSET($A38,-10,0)),
OFFSET($A38,-9,0)),
OFFSET($A38,-8,0)),
OFFSET($A38,-7,0)),
OFFSET($A38,-6,0)),
OFFSET($A38,-5,0)),
OFFSET($A38,-4,0)),
OFFSET($A38,-3,0)),
OFFSET($A38,-2,0)),
OFFSET($A38,-1,0)),
$A38)</f>
        <v>ROOM_SHOWER_TYPE</v>
      </c>
      <c r="R38" s="209" t="str">
        <f>CONCATENATE("{{",$K38,"}}",IF(ISBLANK(J38),"",CONCATENATE(",",L38)))</f>
        <v>{{}},</v>
      </c>
    </row>
    <row r="39" spans="1:18" s="53" customFormat="1" ht="16" x14ac:dyDescent="0.2">
      <c r="A39" s="214"/>
      <c r="B39" s="214"/>
      <c r="C39" s="214"/>
      <c r="D39" s="219" t="s">
        <v>1462</v>
      </c>
      <c r="E39" s="248"/>
      <c r="G39" s="66">
        <v>3</v>
      </c>
      <c r="H39" s="53" t="s">
        <v>1090</v>
      </c>
      <c r="I39" s="53">
        <v>3858</v>
      </c>
      <c r="J39" s="53" t="s">
        <v>1099</v>
      </c>
      <c r="L39" s="246"/>
      <c r="M39" s="208"/>
      <c r="O39" s="195" t="str">
        <f ca="1">IF(LEN($A39&amp;$D39)&lt;2,"",IF(ISBLANK($I39),"",$Q39&amp;IF(ISBLANK($D39),"","|"&amp;IF(RIGHT($D39)=",",LEFT($D39,LEN($D39)-1),IF(RIGHT($D39,2)=", ",LEFT($D39,LEN($D39)-2),$D39)))&amp;"="&amp;$I39&amp;IF(OR(ISBLANK($K39),$K39="{{*}}"),"",R39)))</f>
        <v>ROOM_SHOWER_TYPE|BATHTUB_OR_SHOWER =3858</v>
      </c>
      <c r="P39" s="209">
        <f t="shared" ca="1" si="0"/>
        <v>3858</v>
      </c>
      <c r="Q39" s="198" t="str">
        <f ca="1">IF(ISBLANK($A39),
IF(ISBLANK(OFFSET($A39,-1,0)),
IF(ISBLANK(OFFSET($A39,-2,0)),
IF(ISBLANK(OFFSET($A39,-3,0)),
IF(ISBLANK(OFFSET($A39,-4,0)),
IF(ISBLANK(OFFSET($A39,-5,0)),
IF(ISBLANK(OFFSET($A39,-6,0)),
IF(ISBLANK(OFFSET($A39,-7,0)),
IF(ISBLANK(OFFSET($A39,-8,0)),
IF(ISBLANK(OFFSET($A39,-9,0)),
IF(ISBLANK(OFFSET($A39,-10,0)),
IF(ISBLANK(OFFSET($A39,-11,0)),
IF(ISBLANK(OFFSET($A39,-12,0)),
"test",
OFFSET($A39,-12,0)),
OFFSET($A39,-11,0)),
OFFSET($A39,-10,0)),
OFFSET($A39,-9,0)),
OFFSET($A39,-8,0)),
OFFSET($A39,-7,0)),
OFFSET($A39,-6,0)),
OFFSET($A39,-5,0)),
OFFSET($A39,-4,0)),
OFFSET($A39,-3,0)),
OFFSET($A39,-2,0)),
OFFSET($A39,-1,0)),
$A39)</f>
        <v>ROOM_SHOWER_TYPE</v>
      </c>
      <c r="R39" s="209" t="str">
        <f>CONCATENATE("{{",$K39,"}}",IF(ISBLANK(J39),"",CONCATENATE(",",L39)))</f>
        <v>{{}},</v>
      </c>
    </row>
    <row r="40" spans="1:18" s="53" customFormat="1" ht="16" x14ac:dyDescent="0.2">
      <c r="A40" s="214"/>
      <c r="B40" s="214"/>
      <c r="C40" s="214"/>
      <c r="D40" s="219" t="s">
        <v>1708</v>
      </c>
      <c r="E40" s="248"/>
      <c r="G40" s="66">
        <v>3</v>
      </c>
      <c r="H40" s="53" t="s">
        <v>1090</v>
      </c>
      <c r="I40" s="53">
        <v>2170</v>
      </c>
      <c r="J40" s="53" t="s">
        <v>1100</v>
      </c>
      <c r="L40" s="246"/>
      <c r="M40" s="208"/>
      <c r="O40" s="195" t="str">
        <f ca="1">IF(LEN($A40&amp;$D40)&lt;2,"",IF(ISBLANK($I40),"",$Q40&amp;IF(ISBLANK($D40),"","|"&amp;IF(RIGHT($D40)=",",LEFT($D40,LEN($D40)-1),IF(RIGHT($D40,2)=", ",LEFT($D40,LEN($D40)-2),$D40)))&amp;"="&amp;$I40&amp;IF(OR(ISBLANK($K40),$K40="{{*}}"),"",R40)))</f>
        <v>ROOM_SHOWER_TYPE|SEPARATE_BATHTUB_AND_SHOWER=2170</v>
      </c>
      <c r="P40" s="209">
        <f t="shared" ca="1" si="0"/>
        <v>2170</v>
      </c>
      <c r="Q40" s="198" t="str">
        <f ca="1">IF(ISBLANK($A40),
IF(ISBLANK(OFFSET($A40,-1,0)),
IF(ISBLANK(OFFSET($A40,-2,0)),
IF(ISBLANK(OFFSET($A40,-3,0)),
IF(ISBLANK(OFFSET($A40,-4,0)),
IF(ISBLANK(OFFSET($A40,-5,0)),
IF(ISBLANK(OFFSET($A40,-6,0)),
IF(ISBLANK(OFFSET($A40,-7,0)),
IF(ISBLANK(OFFSET($A40,-8,0)),
IF(ISBLANK(OFFSET($A40,-9,0)),
IF(ISBLANK(OFFSET($A40,-10,0)),
IF(ISBLANK(OFFSET($A40,-11,0)),
IF(ISBLANK(OFFSET($A40,-12,0)),
"test",
OFFSET($A40,-12,0)),
OFFSET($A40,-11,0)),
OFFSET($A40,-10,0)),
OFFSET($A40,-9,0)),
OFFSET($A40,-8,0)),
OFFSET($A40,-7,0)),
OFFSET($A40,-6,0)),
OFFSET($A40,-5,0)),
OFFSET($A40,-4,0)),
OFFSET($A40,-3,0)),
OFFSET($A40,-2,0)),
OFFSET($A40,-1,0)),
$A40)</f>
        <v>ROOM_SHOWER_TYPE</v>
      </c>
      <c r="R40" s="209" t="str">
        <f>CONCATENATE("{{",$K40,"}}",IF(ISBLANK(J40),"",CONCATENATE(",",L40)))</f>
        <v>{{}},</v>
      </c>
    </row>
    <row r="41" spans="1:18" s="53" customFormat="1" ht="16" x14ac:dyDescent="0.2">
      <c r="A41" s="214"/>
      <c r="B41" s="214"/>
      <c r="C41" s="214"/>
      <c r="D41" s="219" t="s">
        <v>648</v>
      </c>
      <c r="E41" s="248"/>
      <c r="G41" s="66">
        <v>3</v>
      </c>
      <c r="H41" s="53" t="s">
        <v>1090</v>
      </c>
      <c r="I41" s="53">
        <v>2183</v>
      </c>
      <c r="J41" s="53" t="s">
        <v>1101</v>
      </c>
      <c r="L41" s="246"/>
      <c r="M41" s="208"/>
      <c r="O41" s="195" t="str">
        <f ca="1">IF(LEN($A41&amp;$D41)&lt;2,"",IF(ISBLANK($I41),"",$Q41&amp;IF(ISBLANK($D41),"","|"&amp;IF(RIGHT($D41)=",",LEFT($D41,LEN($D41)-1),IF(RIGHT($D41,2)=", ",LEFT($D41,LEN($D41)-2),$D41)))&amp;"="&amp;$I41&amp;IF(OR(ISBLANK($K41),$K41="{{*}}"),"",R41)))</f>
        <v>ROOM_SHOWER_TYPE|SHOWER_AND_BATHTUB_COMBO=2183</v>
      </c>
      <c r="P41" s="209">
        <f t="shared" ca="1" si="0"/>
        <v>2183</v>
      </c>
      <c r="Q41" s="198" t="str">
        <f ca="1">IF(ISBLANK($A41),
IF(ISBLANK(OFFSET($A41,-1,0)),
IF(ISBLANK(OFFSET($A41,-2,0)),
IF(ISBLANK(OFFSET($A41,-3,0)),
IF(ISBLANK(OFFSET($A41,-4,0)),
IF(ISBLANK(OFFSET($A41,-5,0)),
IF(ISBLANK(OFFSET($A41,-6,0)),
IF(ISBLANK(OFFSET($A41,-7,0)),
IF(ISBLANK(OFFSET($A41,-8,0)),
IF(ISBLANK(OFFSET($A41,-9,0)),
IF(ISBLANK(OFFSET($A41,-10,0)),
IF(ISBLANK(OFFSET($A41,-11,0)),
IF(ISBLANK(OFFSET($A41,-12,0)),
"test",
OFFSET($A41,-12,0)),
OFFSET($A41,-11,0)),
OFFSET($A41,-10,0)),
OFFSET($A41,-9,0)),
OFFSET($A41,-8,0)),
OFFSET($A41,-7,0)),
OFFSET($A41,-6,0)),
OFFSET($A41,-5,0)),
OFFSET($A41,-4,0)),
OFFSET($A41,-3,0)),
OFFSET($A41,-2,0)),
OFFSET($A41,-1,0)),
$A41)</f>
        <v>ROOM_SHOWER_TYPE</v>
      </c>
      <c r="R41" s="209" t="str">
        <f>CONCATENATE("{{",$K41,"}}",IF(ISBLANK(J41),"",CONCATENATE(",",L41)))</f>
        <v>{{}},</v>
      </c>
    </row>
    <row r="42" spans="1:18" ht="16" x14ac:dyDescent="0.2">
      <c r="A42" s="213" t="s">
        <v>234</v>
      </c>
      <c r="B42" s="213" t="s">
        <v>235</v>
      </c>
      <c r="C42" s="249" t="s">
        <v>220</v>
      </c>
      <c r="D42" s="52" t="s">
        <v>1463</v>
      </c>
      <c r="E42" s="249" t="s">
        <v>237</v>
      </c>
      <c r="G42" s="65">
        <v>3</v>
      </c>
      <c r="H42" s="54" t="s">
        <v>1090</v>
      </c>
      <c r="I42" s="54">
        <v>3501</v>
      </c>
      <c r="J42" s="54" t="s">
        <v>1104</v>
      </c>
      <c r="O42" s="195" t="str">
        <f ca="1">IF(LEN($A42&amp;$D42)&lt;2,"",IF(ISBLANK($I42),"",$Q42&amp;IF(ISBLANK($D42),"","|"&amp;IF(RIGHT($D42)=",",LEFT($D42,LEN($D42)-1),IF(RIGHT($D42,2)=", ",LEFT($D42,LEN($D42)-2),$D42)))&amp;"="&amp;$I42&amp;IF(OR(ISBLANK($K42),$K42="{{*}}"),"",R42)))</f>
        <v>ROOM_BATHTUB_TYPE|DEEP_SOAKING =3501</v>
      </c>
      <c r="P42" s="209">
        <f t="shared" ca="1" si="0"/>
        <v>3501</v>
      </c>
      <c r="Q42" s="198" t="str">
        <f ca="1">IF(ISBLANK($A42),
IF(ISBLANK(OFFSET($A42,-1,0)),
IF(ISBLANK(OFFSET($A42,-2,0)),
IF(ISBLANK(OFFSET($A42,-3,0)),
IF(ISBLANK(OFFSET($A42,-4,0)),
IF(ISBLANK(OFFSET($A42,-5,0)),
IF(ISBLANK(OFFSET($A42,-6,0)),
IF(ISBLANK(OFFSET($A42,-7,0)),
IF(ISBLANK(OFFSET($A42,-8,0)),
IF(ISBLANK(OFFSET($A42,-9,0)),
IF(ISBLANK(OFFSET($A42,-10,0)),
IF(ISBLANK(OFFSET($A42,-11,0)),
IF(ISBLANK(OFFSET($A42,-12,0)),
"test",
OFFSET($A42,-12,0)),
OFFSET($A42,-11,0)),
OFFSET($A42,-10,0)),
OFFSET($A42,-9,0)),
OFFSET($A42,-8,0)),
OFFSET($A42,-7,0)),
OFFSET($A42,-6,0)),
OFFSET($A42,-5,0)),
OFFSET($A42,-4,0)),
OFFSET($A42,-3,0)),
OFFSET($A42,-2,0)),
OFFSET($A42,-1,0)),
$A42)</f>
        <v>ROOM_BATHTUB_TYPE</v>
      </c>
      <c r="R42" s="209" t="str">
        <f>CONCATENATE("{{",$K42,"}}",IF(ISBLANK(J42),"",CONCATENATE(",",L42)))</f>
        <v>{{}},</v>
      </c>
    </row>
    <row r="43" spans="1:18" ht="16" x14ac:dyDescent="0.2">
      <c r="A43" s="213"/>
      <c r="B43" s="213"/>
      <c r="C43" s="249"/>
      <c r="D43" s="52" t="s">
        <v>1464</v>
      </c>
      <c r="E43" s="249"/>
      <c r="G43" s="65">
        <v>3</v>
      </c>
      <c r="H43" s="54" t="s">
        <v>1090</v>
      </c>
      <c r="I43" s="54">
        <v>148</v>
      </c>
      <c r="J43" s="54" t="s">
        <v>1103</v>
      </c>
      <c r="O43" s="195" t="str">
        <f ca="1">IF(LEN($A43&amp;$D43)&lt;2,"",IF(ISBLANK($I43),"",$Q43&amp;IF(ISBLANK($D43),"","|"&amp;IF(RIGHT($D43)=",",LEFT($D43,LEN($D43)-1),IF(RIGHT($D43,2)=", ",LEFT($D43,LEN($D43)-2),$D43)))&amp;"="&amp;$I43&amp;IF(OR(ISBLANK($K43),$K43="{{*}}"),"",R43)))</f>
        <v>ROOM_BATHTUB_TYPE|JETTED =148</v>
      </c>
      <c r="P43" s="209">
        <f t="shared" ca="1" si="0"/>
        <v>148</v>
      </c>
      <c r="Q43" s="198" t="str">
        <f ca="1">IF(ISBLANK($A43),
IF(ISBLANK(OFFSET($A43,-1,0)),
IF(ISBLANK(OFFSET($A43,-2,0)),
IF(ISBLANK(OFFSET($A43,-3,0)),
IF(ISBLANK(OFFSET($A43,-4,0)),
IF(ISBLANK(OFFSET($A43,-5,0)),
IF(ISBLANK(OFFSET($A43,-6,0)),
IF(ISBLANK(OFFSET($A43,-7,0)),
IF(ISBLANK(OFFSET($A43,-8,0)),
IF(ISBLANK(OFFSET($A43,-9,0)),
IF(ISBLANK(OFFSET($A43,-10,0)),
IF(ISBLANK(OFFSET($A43,-11,0)),
IF(ISBLANK(OFFSET($A43,-12,0)),
"test",
OFFSET($A43,-12,0)),
OFFSET($A43,-11,0)),
OFFSET($A43,-10,0)),
OFFSET($A43,-9,0)),
OFFSET($A43,-8,0)),
OFFSET($A43,-7,0)),
OFFSET($A43,-6,0)),
OFFSET($A43,-5,0)),
OFFSET($A43,-4,0)),
OFFSET($A43,-3,0)),
OFFSET($A43,-2,0)),
OFFSET($A43,-1,0)),
$A43)</f>
        <v>ROOM_BATHTUB_TYPE</v>
      </c>
      <c r="R43" s="209" t="str">
        <f>CONCATENATE("{{",$K43,"}}",IF(ISBLANK(J43),"",CONCATENATE(",",L43)))</f>
        <v>{{}},</v>
      </c>
    </row>
    <row r="44" spans="1:18" ht="16" x14ac:dyDescent="0.2">
      <c r="A44" s="213"/>
      <c r="B44" s="213"/>
      <c r="C44" s="249"/>
      <c r="D44" s="52" t="s">
        <v>236</v>
      </c>
      <c r="E44" s="249"/>
      <c r="G44" s="65">
        <v>3</v>
      </c>
      <c r="H44" s="54" t="s">
        <v>1090</v>
      </c>
      <c r="I44" s="54">
        <v>5013</v>
      </c>
      <c r="J44" s="54" t="s">
        <v>1102</v>
      </c>
      <c r="O44" s="195" t="str">
        <f ca="1">IF(LEN($A44&amp;$D44)&lt;2,"",IF(ISBLANK($I44),"",$Q44&amp;IF(ISBLANK($D44),"","|"&amp;IF(RIGHT($D44)=",",LEFT($D44,LEN($D44)-1),IF(RIGHT($D44,2)=", ",LEFT($D44,LEN($D44)-2),$D44)))&amp;"="&amp;$I44&amp;IF(OR(ISBLANK($K44),$K44="{{*}}"),"",R44)))</f>
        <v>ROOM_BATHTUB_TYPE|SPRING_WATER=5013</v>
      </c>
      <c r="P44" s="209">
        <f t="shared" ca="1" si="0"/>
        <v>5013</v>
      </c>
      <c r="Q44" s="198" t="str">
        <f ca="1">IF(ISBLANK($A44),
IF(ISBLANK(OFFSET($A44,-1,0)),
IF(ISBLANK(OFFSET($A44,-2,0)),
IF(ISBLANK(OFFSET($A44,-3,0)),
IF(ISBLANK(OFFSET($A44,-4,0)),
IF(ISBLANK(OFFSET($A44,-5,0)),
IF(ISBLANK(OFFSET($A44,-6,0)),
IF(ISBLANK(OFFSET($A44,-7,0)),
IF(ISBLANK(OFFSET($A44,-8,0)),
IF(ISBLANK(OFFSET($A44,-9,0)),
IF(ISBLANK(OFFSET($A44,-10,0)),
IF(ISBLANK(OFFSET($A44,-11,0)),
IF(ISBLANK(OFFSET($A44,-12,0)),
"test",
OFFSET($A44,-12,0)),
OFFSET($A44,-11,0)),
OFFSET($A44,-10,0)),
OFFSET($A44,-9,0)),
OFFSET($A44,-8,0)),
OFFSET($A44,-7,0)),
OFFSET($A44,-6,0)),
OFFSET($A44,-5,0)),
OFFSET($A44,-4,0)),
OFFSET($A44,-3,0)),
OFFSET($A44,-2,0)),
OFFSET($A44,-1,0)),
$A44)</f>
        <v>ROOM_BATHTUB_TYPE</v>
      </c>
      <c r="R44" s="209" t="str">
        <f>CONCATENATE("{{",$K44,"}}",IF(ISBLANK(J44),"",CONCATENATE(",",L44)))</f>
        <v>{{}},</v>
      </c>
    </row>
    <row r="45" spans="1:18" s="53" customFormat="1" ht="30" x14ac:dyDescent="0.2">
      <c r="A45" s="214" t="s">
        <v>341</v>
      </c>
      <c r="B45" s="219" t="s">
        <v>238</v>
      </c>
      <c r="C45" s="219" t="s">
        <v>221</v>
      </c>
      <c r="D45" s="219"/>
      <c r="E45" s="40"/>
      <c r="G45" s="66">
        <v>3</v>
      </c>
      <c r="H45" s="53" t="s">
        <v>1090</v>
      </c>
      <c r="I45" s="53">
        <v>2035</v>
      </c>
      <c r="J45" s="53" t="s">
        <v>1105</v>
      </c>
      <c r="L45" s="246"/>
      <c r="M45" s="208"/>
      <c r="O45" s="195" t="str">
        <f ca="1">IF(LEN($A45&amp;$D45)&lt;2,"",IF(ISBLANK($I45),"",$Q45&amp;IF(ISBLANK($D45),"","|"&amp;IF(RIGHT($D45)=",",LEFT($D45,LEN($D45)-1),IF(RIGHT($D45,2)=", ",LEFT($D45,LEN($D45)-2),$D45)))&amp;"="&amp;$I45&amp;IF(OR(ISBLANK($K45),$K45="{{*}}"),"",R45)))</f>
        <v>ROOM_SECOND_BATHROOM=2035</v>
      </c>
      <c r="P45" s="209">
        <f t="shared" ca="1" si="0"/>
        <v>2035</v>
      </c>
      <c r="Q45" s="198" t="str">
        <f ca="1">IF(ISBLANK($A45),
IF(ISBLANK(OFFSET($A45,-1,0)),
IF(ISBLANK(OFFSET($A45,-2,0)),
IF(ISBLANK(OFFSET($A45,-3,0)),
IF(ISBLANK(OFFSET($A45,-4,0)),
IF(ISBLANK(OFFSET($A45,-5,0)),
IF(ISBLANK(OFFSET($A45,-6,0)),
IF(ISBLANK(OFFSET($A45,-7,0)),
IF(ISBLANK(OFFSET($A45,-8,0)),
IF(ISBLANK(OFFSET($A45,-9,0)),
IF(ISBLANK(OFFSET($A45,-10,0)),
IF(ISBLANK(OFFSET($A45,-11,0)),
IF(ISBLANK(OFFSET($A45,-12,0)),
"test",
OFFSET($A45,-12,0)),
OFFSET($A45,-11,0)),
OFFSET($A45,-10,0)),
OFFSET($A45,-9,0)),
OFFSET($A45,-8,0)),
OFFSET($A45,-7,0)),
OFFSET($A45,-6,0)),
OFFSET($A45,-5,0)),
OFFSET($A45,-4,0)),
OFFSET($A45,-3,0)),
OFFSET($A45,-2,0)),
OFFSET($A45,-1,0)),
$A45)</f>
        <v>ROOM_SECOND_BATHROOM</v>
      </c>
      <c r="R45" s="209" t="str">
        <f>CONCATENATE("{{",$K45,"}}",IF(ISBLANK(J45),"",CONCATENATE(",",L45)))</f>
        <v>{{}},</v>
      </c>
    </row>
    <row r="46" spans="1:18" ht="16" x14ac:dyDescent="0.2">
      <c r="A46" s="213" t="s">
        <v>342</v>
      </c>
      <c r="B46" s="213" t="s">
        <v>239</v>
      </c>
      <c r="C46" s="213" t="s">
        <v>221</v>
      </c>
      <c r="D46" s="52"/>
      <c r="E46" s="46"/>
      <c r="G46" s="65">
        <v>3</v>
      </c>
      <c r="H46" s="67" t="s">
        <v>1090</v>
      </c>
      <c r="I46" s="54">
        <v>142</v>
      </c>
      <c r="J46" s="54" t="s">
        <v>1106</v>
      </c>
      <c r="O46" s="195" t="str">
        <f ca="1">IF(LEN($A46&amp;$D46)&lt;2,"",IF(ISBLANK($I46),"",$Q46&amp;IF(ISBLANK($D46),"","|"&amp;IF(RIGHT($D46)=",",LEFT($D46,LEN($D46)-1),IF(RIGHT($D46,2)=", ",LEFT($D46,LEN($D46)-2),$D46)))&amp;"="&amp;$I46&amp;IF(OR(ISBLANK($K46),$K46="{{*}}"),"",R46)))</f>
        <v>ROOM_BATHROBES=142</v>
      </c>
      <c r="P46" s="209">
        <f t="shared" ca="1" si="0"/>
        <v>142</v>
      </c>
      <c r="Q46" s="198" t="str">
        <f ca="1">IF(ISBLANK($A46),
IF(ISBLANK(OFFSET($A46,-1,0)),
IF(ISBLANK(OFFSET($A46,-2,0)),
IF(ISBLANK(OFFSET($A46,-3,0)),
IF(ISBLANK(OFFSET($A46,-4,0)),
IF(ISBLANK(OFFSET($A46,-5,0)),
IF(ISBLANK(OFFSET($A46,-6,0)),
IF(ISBLANK(OFFSET($A46,-7,0)),
IF(ISBLANK(OFFSET($A46,-8,0)),
IF(ISBLANK(OFFSET($A46,-9,0)),
IF(ISBLANK(OFFSET($A46,-10,0)),
IF(ISBLANK(OFFSET($A46,-11,0)),
IF(ISBLANK(OFFSET($A46,-12,0)),
"test",
OFFSET($A46,-12,0)),
OFFSET($A46,-11,0)),
OFFSET($A46,-10,0)),
OFFSET($A46,-9,0)),
OFFSET($A46,-8,0)),
OFFSET($A46,-7,0)),
OFFSET($A46,-6,0)),
OFFSET($A46,-5,0)),
OFFSET($A46,-4,0)),
OFFSET($A46,-3,0)),
OFFSET($A46,-2,0)),
OFFSET($A46,-1,0)),
$A46)</f>
        <v>ROOM_BATHROBES</v>
      </c>
      <c r="R46" s="209" t="str">
        <f>CONCATENATE("{{",$K46,"}}",IF(ISBLANK(J46),"",CONCATENATE(",",L46)))</f>
        <v>{{}},</v>
      </c>
    </row>
    <row r="47" spans="1:18" s="53" customFormat="1" ht="16" x14ac:dyDescent="0.2">
      <c r="A47" s="214" t="s">
        <v>343</v>
      </c>
      <c r="B47" s="214" t="s">
        <v>240</v>
      </c>
      <c r="C47" s="214" t="s">
        <v>221</v>
      </c>
      <c r="D47" s="219"/>
      <c r="E47" s="40"/>
      <c r="G47" s="66">
        <v>3</v>
      </c>
      <c r="H47" s="68" t="s">
        <v>1090</v>
      </c>
      <c r="I47" s="53">
        <v>2149</v>
      </c>
      <c r="J47" s="53" t="s">
        <v>240</v>
      </c>
      <c r="L47" s="246"/>
      <c r="M47" s="208"/>
      <c r="O47" s="195" t="str">
        <f ca="1">IF(LEN($A47&amp;$D47)&lt;2,"",IF(ISBLANK($I47),"",$Q47&amp;IF(ISBLANK($D47),"","|"&amp;IF(RIGHT($D47)=",",LEFT($D47,LEN($D47)-1),IF(RIGHT($D47,2)=", ",LEFT($D47,LEN($D47)-2),$D47)))&amp;"="&amp;$I47&amp;IF(OR(ISBLANK($K47),$K47="{{*}}"),"",R47)))</f>
        <v>ROOM_BIDET=2149</v>
      </c>
      <c r="P47" s="209">
        <f t="shared" ca="1" si="0"/>
        <v>2149</v>
      </c>
      <c r="Q47" s="198" t="str">
        <f ca="1">IF(ISBLANK($A47),
IF(ISBLANK(OFFSET($A47,-1,0)),
IF(ISBLANK(OFFSET($A47,-2,0)),
IF(ISBLANK(OFFSET($A47,-3,0)),
IF(ISBLANK(OFFSET($A47,-4,0)),
IF(ISBLANK(OFFSET($A47,-5,0)),
IF(ISBLANK(OFFSET($A47,-6,0)),
IF(ISBLANK(OFFSET($A47,-7,0)),
IF(ISBLANK(OFFSET($A47,-8,0)),
IF(ISBLANK(OFFSET($A47,-9,0)),
IF(ISBLANK(OFFSET($A47,-10,0)),
IF(ISBLANK(OFFSET($A47,-11,0)),
IF(ISBLANK(OFFSET($A47,-12,0)),
"test",
OFFSET($A47,-12,0)),
OFFSET($A47,-11,0)),
OFFSET($A47,-10,0)),
OFFSET($A47,-9,0)),
OFFSET($A47,-8,0)),
OFFSET($A47,-7,0)),
OFFSET($A47,-6,0)),
OFFSET($A47,-5,0)),
OFFSET($A47,-4,0)),
OFFSET($A47,-3,0)),
OFFSET($A47,-2,0)),
OFFSET($A47,-1,0)),
$A47)</f>
        <v>ROOM_BIDET</v>
      </c>
      <c r="R47" s="209" t="str">
        <f>CONCATENATE("{{",$K47,"}}",IF(ISBLANK(J47),"",CONCATENATE(",",L47)))</f>
        <v>{{}},</v>
      </c>
    </row>
    <row r="48" spans="1:18" ht="30" x14ac:dyDescent="0.2">
      <c r="A48" s="213" t="s">
        <v>344</v>
      </c>
      <c r="B48" s="52" t="s">
        <v>241</v>
      </c>
      <c r="C48" s="52" t="s">
        <v>221</v>
      </c>
      <c r="D48" s="52"/>
      <c r="E48" s="46"/>
      <c r="G48" s="65">
        <v>3</v>
      </c>
      <c r="H48" s="67" t="s">
        <v>1090</v>
      </c>
      <c r="I48" s="54">
        <v>2025</v>
      </c>
      <c r="J48" s="54" t="s">
        <v>241</v>
      </c>
      <c r="O48" s="195" t="str">
        <f ca="1">IF(LEN($A48&amp;$D48)&lt;2,"",IF(ISBLANK($I48),"",$Q48&amp;IF(ISBLANK($D48),"","|"&amp;IF(RIGHT($D48)=",",LEFT($D48,LEN($D48)-1),IF(RIGHT($D48,2)=", ",LEFT($D48,LEN($D48)-2),$D48)))&amp;"="&amp;$I48&amp;IF(OR(ISBLANK($K48),$K48="{{*}}"),"",R48)))</f>
        <v>ROOM_DESIGNER_TOILETRIES=2025</v>
      </c>
      <c r="P48" s="209">
        <f t="shared" ca="1" si="0"/>
        <v>2025</v>
      </c>
      <c r="Q48" s="198" t="str">
        <f ca="1">IF(ISBLANK($A48),
IF(ISBLANK(OFFSET($A48,-1,0)),
IF(ISBLANK(OFFSET($A48,-2,0)),
IF(ISBLANK(OFFSET($A48,-3,0)),
IF(ISBLANK(OFFSET($A48,-4,0)),
IF(ISBLANK(OFFSET($A48,-5,0)),
IF(ISBLANK(OFFSET($A48,-6,0)),
IF(ISBLANK(OFFSET($A48,-7,0)),
IF(ISBLANK(OFFSET($A48,-8,0)),
IF(ISBLANK(OFFSET($A48,-9,0)),
IF(ISBLANK(OFFSET($A48,-10,0)),
IF(ISBLANK(OFFSET($A48,-11,0)),
IF(ISBLANK(OFFSET($A48,-12,0)),
"test",
OFFSET($A48,-12,0)),
OFFSET($A48,-11,0)),
OFFSET($A48,-10,0)),
OFFSET($A48,-9,0)),
OFFSET($A48,-8,0)),
OFFSET($A48,-7,0)),
OFFSET($A48,-6,0)),
OFFSET($A48,-5,0)),
OFFSET($A48,-4,0)),
OFFSET($A48,-3,0)),
OFFSET($A48,-2,0)),
OFFSET($A48,-1,0)),
$A48)</f>
        <v>ROOM_DESIGNER_TOILETRIES</v>
      </c>
      <c r="R48" s="209" t="str">
        <f>CONCATENATE("{{",$K48,"}}",IF(ISBLANK(J48),"",CONCATENATE(",",L48)))</f>
        <v>{{}},</v>
      </c>
    </row>
    <row r="49" spans="1:18" s="53" customFormat="1" ht="30" x14ac:dyDescent="0.2">
      <c r="A49" s="214" t="s">
        <v>347</v>
      </c>
      <c r="B49" s="214" t="s">
        <v>346</v>
      </c>
      <c r="C49" s="214" t="s">
        <v>220</v>
      </c>
      <c r="D49" s="214" t="s">
        <v>1465</v>
      </c>
      <c r="E49" s="248"/>
      <c r="G49" s="66">
        <v>3</v>
      </c>
      <c r="H49" s="68" t="s">
        <v>1090</v>
      </c>
      <c r="I49" s="53">
        <v>4947</v>
      </c>
      <c r="J49" s="53" t="s">
        <v>1108</v>
      </c>
      <c r="L49" s="246"/>
      <c r="M49" s="208"/>
      <c r="O49" s="195" t="str">
        <f ca="1">IF(LEN($A49&amp;$D49)&lt;2,"",IF(ISBLANK($I49),"",$Q49&amp;IF(ISBLANK($D49),"","|"&amp;IF(RIGHT($D49)=",",LEFT($D49,LEN($D49)-1),IF(RIGHT($D49,2)=", ",LEFT($D49,LEN($D49)-2),$D49)))&amp;"="&amp;$I49&amp;IF(OR(ISBLANK($K49),$K49="{{*}}"),"",R49)))</f>
        <v>ROOM_SPECIAL_SHOWERHEAD|HYDROMASSAGE_SHOWERHEAD=4947</v>
      </c>
      <c r="P49" s="209">
        <f t="shared" ca="1" si="0"/>
        <v>4947</v>
      </c>
      <c r="Q49" s="198" t="str">
        <f ca="1">IF(ISBLANK($A49),
IF(ISBLANK(OFFSET($A49,-1,0)),
IF(ISBLANK(OFFSET($A49,-2,0)),
IF(ISBLANK(OFFSET($A49,-3,0)),
IF(ISBLANK(OFFSET($A49,-4,0)),
IF(ISBLANK(OFFSET($A49,-5,0)),
IF(ISBLANK(OFFSET($A49,-6,0)),
IF(ISBLANK(OFFSET($A49,-7,0)),
IF(ISBLANK(OFFSET($A49,-8,0)),
IF(ISBLANK(OFFSET($A49,-9,0)),
IF(ISBLANK(OFFSET($A49,-10,0)),
IF(ISBLANK(OFFSET($A49,-11,0)),
IF(ISBLANK(OFFSET($A49,-12,0)),
"test",
OFFSET($A49,-12,0)),
OFFSET($A49,-11,0)),
OFFSET($A49,-10,0)),
OFFSET($A49,-9,0)),
OFFSET($A49,-8,0)),
OFFSET($A49,-7,0)),
OFFSET($A49,-6,0)),
OFFSET($A49,-5,0)),
OFFSET($A49,-4,0)),
OFFSET($A49,-3,0)),
OFFSET($A49,-2,0)),
OFFSET($A49,-1,0)),
$A49)</f>
        <v>ROOM_SPECIAL_SHOWERHEAD</v>
      </c>
      <c r="R49" s="209" t="str">
        <f>CONCATENATE("{{",$K49,"}}",IF(ISBLANK(J49),"",CONCATENATE(",",L49)))</f>
        <v>{{}},</v>
      </c>
    </row>
    <row r="50" spans="1:18" s="59" customFormat="1" ht="16" x14ac:dyDescent="0.2">
      <c r="A50" s="214"/>
      <c r="B50" s="214"/>
      <c r="C50" s="214"/>
      <c r="D50" s="214" t="s">
        <v>1107</v>
      </c>
      <c r="E50" s="248"/>
      <c r="G50" s="66">
        <v>3</v>
      </c>
      <c r="H50" s="68" t="s">
        <v>1090</v>
      </c>
      <c r="I50" s="59">
        <v>3502</v>
      </c>
      <c r="J50" s="59" t="s">
        <v>1109</v>
      </c>
      <c r="L50" s="246"/>
      <c r="M50" s="208"/>
      <c r="O50" s="195" t="str">
        <f ca="1">IF(LEN($A50&amp;$D50)&lt;2,"",IF(ISBLANK($I50),"",$Q50&amp;IF(ISBLANK($D50),"","|"&amp;IF(RIGHT($D50)=",",LEFT($D50,LEN($D50)-1),IF(RIGHT($D50,2)=", ",LEFT($D50,LEN($D50)-2),$D50)))&amp;"="&amp;$I50&amp;IF(OR(ISBLANK($K50),$K50="{{*}}"),"",R50)))</f>
        <v>ROOM_SPECIAL_SHOWERHEAD|RAINFALL_SHOWERHEAD=3502</v>
      </c>
      <c r="P50" s="209">
        <f t="shared" ca="1" si="0"/>
        <v>3502</v>
      </c>
      <c r="Q50" s="198" t="str">
        <f ca="1">IF(ISBLANK($A50),
IF(ISBLANK(OFFSET($A50,-1,0)),
IF(ISBLANK(OFFSET($A50,-2,0)),
IF(ISBLANK(OFFSET($A50,-3,0)),
IF(ISBLANK(OFFSET($A50,-4,0)),
IF(ISBLANK(OFFSET($A50,-5,0)),
IF(ISBLANK(OFFSET($A50,-6,0)),
IF(ISBLANK(OFFSET($A50,-7,0)),
IF(ISBLANK(OFFSET($A50,-8,0)),
IF(ISBLANK(OFFSET($A50,-9,0)),
IF(ISBLANK(OFFSET($A50,-10,0)),
IF(ISBLANK(OFFSET($A50,-11,0)),
IF(ISBLANK(OFFSET($A50,-12,0)),
"test",
OFFSET($A50,-12,0)),
OFFSET($A50,-11,0)),
OFFSET($A50,-10,0)),
OFFSET($A50,-9,0)),
OFFSET($A50,-8,0)),
OFFSET($A50,-7,0)),
OFFSET($A50,-6,0)),
OFFSET($A50,-5,0)),
OFFSET($A50,-4,0)),
OFFSET($A50,-3,0)),
OFFSET($A50,-2,0)),
OFFSET($A50,-1,0)),
$A50)</f>
        <v>ROOM_SPECIAL_SHOWERHEAD</v>
      </c>
      <c r="R50" s="209" t="str">
        <f>CONCATENATE("{{",$K50,"}}",IF(ISBLANK(J50),"",CONCATENATE(",",L50)))</f>
        <v>{{}},</v>
      </c>
    </row>
    <row r="51" spans="1:18" ht="16" x14ac:dyDescent="0.2">
      <c r="A51" s="213" t="s">
        <v>345</v>
      </c>
      <c r="B51" s="213" t="s">
        <v>242</v>
      </c>
      <c r="C51" s="249" t="s">
        <v>221</v>
      </c>
      <c r="D51" s="52"/>
      <c r="E51" s="46"/>
      <c r="G51" s="65">
        <v>3</v>
      </c>
      <c r="H51" s="67" t="s">
        <v>1090</v>
      </c>
      <c r="I51" s="54">
        <v>2162</v>
      </c>
      <c r="J51" s="54" t="s">
        <v>242</v>
      </c>
      <c r="O51" s="195" t="str">
        <f ca="1">IF(LEN($A51&amp;$D51)&lt;2,"",IF(ISBLANK($I51),"",$Q51&amp;IF(ISBLANK($D51),"","|"&amp;IF(RIGHT($D51)=",",LEFT($D51,LEN($D51)-1),IF(RIGHT($D51,2)=", ",LEFT($D51,LEN($D51)-2),$D51)))&amp;"="&amp;$I51&amp;IF(OR(ISBLANK($K51),$K51="{{*}}"),"",R51)))</f>
        <v>ROOM_SLIPPERS=2162</v>
      </c>
      <c r="P51" s="209">
        <f t="shared" ca="1" si="0"/>
        <v>2162</v>
      </c>
      <c r="Q51" s="198" t="str">
        <f ca="1">IF(ISBLANK($A51),
IF(ISBLANK(OFFSET($A51,-1,0)),
IF(ISBLANK(OFFSET($A51,-2,0)),
IF(ISBLANK(OFFSET($A51,-3,0)),
IF(ISBLANK(OFFSET($A51,-4,0)),
IF(ISBLANK(OFFSET($A51,-5,0)),
IF(ISBLANK(OFFSET($A51,-6,0)),
IF(ISBLANK(OFFSET($A51,-7,0)),
IF(ISBLANK(OFFSET($A51,-8,0)),
IF(ISBLANK(OFFSET($A51,-9,0)),
IF(ISBLANK(OFFSET($A51,-10,0)),
IF(ISBLANK(OFFSET($A51,-11,0)),
IF(ISBLANK(OFFSET($A51,-12,0)),
"test",
OFFSET($A51,-12,0)),
OFFSET($A51,-11,0)),
OFFSET($A51,-10,0)),
OFFSET($A51,-9,0)),
OFFSET($A51,-8,0)),
OFFSET($A51,-7,0)),
OFFSET($A51,-6,0)),
OFFSET($A51,-5,0)),
OFFSET($A51,-4,0)),
OFFSET($A51,-3,0)),
OFFSET($A51,-2,0)),
OFFSET($A51,-1,0)),
$A51)</f>
        <v>ROOM_SLIPPERS</v>
      </c>
      <c r="R51" s="209" t="str">
        <f>CONCATENATE("{{",$K51,"}}",IF(ISBLANK(J51),"",CONCATENATE(",",L51)))</f>
        <v>{{}},</v>
      </c>
    </row>
    <row r="52" spans="1:18" ht="16" x14ac:dyDescent="0.2">
      <c r="A52" s="213"/>
      <c r="B52" s="213"/>
      <c r="C52" s="249"/>
      <c r="D52" s="52"/>
      <c r="E52" s="46"/>
      <c r="G52" s="65"/>
      <c r="O52" s="195" t="str">
        <f>IF(LEN($A52&amp;$D52)&lt;2,"",IF(ISBLANK($I52),"",$Q52&amp;IF(ISBLANK($D52),"","|"&amp;IF(RIGHT($D52)=",",LEFT($D52,LEN($D52)-1),IF(RIGHT($D52,2)=", ",LEFT($D52,LEN($D52)-2),$D52)))&amp;"="&amp;$I52&amp;IF(OR(ISBLANK($K52),$K52="{{*}}"),"",R52)))</f>
        <v/>
      </c>
      <c r="P52" s="209">
        <f t="shared" si="0"/>
        <v>0</v>
      </c>
      <c r="Q52" s="198" t="str">
        <f ca="1">IF(ISBLANK($A52),
IF(ISBLANK(OFFSET($A52,-1,0)),
IF(ISBLANK(OFFSET($A52,-2,0)),
IF(ISBLANK(OFFSET($A52,-3,0)),
IF(ISBLANK(OFFSET($A52,-4,0)),
IF(ISBLANK(OFFSET($A52,-5,0)),
IF(ISBLANK(OFFSET($A52,-6,0)),
IF(ISBLANK(OFFSET($A52,-7,0)),
IF(ISBLANK(OFFSET($A52,-8,0)),
IF(ISBLANK(OFFSET($A52,-9,0)),
IF(ISBLANK(OFFSET($A52,-10,0)),
IF(ISBLANK(OFFSET($A52,-11,0)),
IF(ISBLANK(OFFSET($A52,-12,0)),
"test",
OFFSET($A52,-12,0)),
OFFSET($A52,-11,0)),
OFFSET($A52,-10,0)),
OFFSET($A52,-9,0)),
OFFSET($A52,-8,0)),
OFFSET($A52,-7,0)),
OFFSET($A52,-6,0)),
OFFSET($A52,-5,0)),
OFFSET($A52,-4,0)),
OFFSET($A52,-3,0)),
OFFSET($A52,-2,0)),
OFFSET($A52,-1,0)),
$A52)</f>
        <v>ROOM_SLIPPERS</v>
      </c>
      <c r="R52" s="209" t="str">
        <f>CONCATENATE("{{",$K52,"}}",IF(ISBLANK(J52),"",CONCATENATE(",",L52)))</f>
        <v>{{}}</v>
      </c>
    </row>
    <row r="53" spans="1:18" ht="16" x14ac:dyDescent="0.2">
      <c r="A53" s="213"/>
      <c r="B53" s="213"/>
      <c r="C53" s="249"/>
      <c r="D53" s="52"/>
      <c r="E53" s="46"/>
      <c r="G53" s="65"/>
      <c r="O53" s="195" t="str">
        <f>IF(LEN($A53&amp;$D53)&lt;2,"",IF(ISBLANK($I53),"",$Q53&amp;IF(ISBLANK($D53),"","|"&amp;IF(RIGHT($D53)=",",LEFT($D53,LEN($D53)-1),IF(RIGHT($D53,2)=", ",LEFT($D53,LEN($D53)-2),$D53)))&amp;"="&amp;$I53&amp;IF(OR(ISBLANK($K53),$K53="{{*}}"),"",R53)))</f>
        <v/>
      </c>
      <c r="P53" s="209">
        <f t="shared" si="0"/>
        <v>0</v>
      </c>
      <c r="Q53" s="198" t="str">
        <f ca="1">IF(ISBLANK($A53),
IF(ISBLANK(OFFSET($A53,-1,0)),
IF(ISBLANK(OFFSET($A53,-2,0)),
IF(ISBLANK(OFFSET($A53,-3,0)),
IF(ISBLANK(OFFSET($A53,-4,0)),
IF(ISBLANK(OFFSET($A53,-5,0)),
IF(ISBLANK(OFFSET($A53,-6,0)),
IF(ISBLANK(OFFSET($A53,-7,0)),
IF(ISBLANK(OFFSET($A53,-8,0)),
IF(ISBLANK(OFFSET($A53,-9,0)),
IF(ISBLANK(OFFSET($A53,-10,0)),
IF(ISBLANK(OFFSET($A53,-11,0)),
IF(ISBLANK(OFFSET($A53,-12,0)),
"test",
OFFSET($A53,-12,0)),
OFFSET($A53,-11,0)),
OFFSET($A53,-10,0)),
OFFSET($A53,-9,0)),
OFFSET($A53,-8,0)),
OFFSET($A53,-7,0)),
OFFSET($A53,-6,0)),
OFFSET($A53,-5,0)),
OFFSET($A53,-4,0)),
OFFSET($A53,-3,0)),
OFFSET($A53,-2,0)),
OFFSET($A53,-1,0)),
$A53)</f>
        <v>ROOM_SLIPPERS</v>
      </c>
      <c r="R53" s="209" t="str">
        <f>CONCATENATE("{{",$K53,"}}",IF(ISBLANK(J53),"",CONCATENATE(",",L53)))</f>
        <v>{{}}</v>
      </c>
    </row>
    <row r="54" spans="1:18" ht="16" x14ac:dyDescent="0.2">
      <c r="A54" s="33" t="s">
        <v>0</v>
      </c>
      <c r="B54" s="33" t="s">
        <v>1</v>
      </c>
      <c r="C54" s="33" t="s">
        <v>2562</v>
      </c>
      <c r="D54" s="32" t="s">
        <v>2</v>
      </c>
      <c r="E54" s="33" t="s">
        <v>3</v>
      </c>
      <c r="G54" s="71"/>
      <c r="O54" s="195" t="str">
        <f>IF(LEN($A54&amp;$D54)&lt;2,"",IF(ISBLANK($I54),"",$Q54&amp;IF(ISBLANK($D54),"","|"&amp;IF(RIGHT($D54)=",",LEFT($D54,LEN($D54)-1),IF(RIGHT($D54,2)=", ",LEFT($D54,LEN($D54)-2),$D54)))&amp;"="&amp;$I54&amp;IF(OR(ISBLANK($K54),$K54="{{*}}"),"",R54)))</f>
        <v/>
      </c>
      <c r="P54" s="209">
        <f t="shared" si="0"/>
        <v>0</v>
      </c>
      <c r="Q54" s="198" t="str">
        <f ca="1">IF(ISBLANK($A54),
IF(ISBLANK(OFFSET($A54,-1,0)),
IF(ISBLANK(OFFSET($A54,-2,0)),
IF(ISBLANK(OFFSET($A54,-3,0)),
IF(ISBLANK(OFFSET($A54,-4,0)),
IF(ISBLANK(OFFSET($A54,-5,0)),
IF(ISBLANK(OFFSET($A54,-6,0)),
IF(ISBLANK(OFFSET($A54,-7,0)),
IF(ISBLANK(OFFSET($A54,-8,0)),
IF(ISBLANK(OFFSET($A54,-9,0)),
IF(ISBLANK(OFFSET($A54,-10,0)),
IF(ISBLANK(OFFSET($A54,-11,0)),
IF(ISBLANK(OFFSET($A54,-12,0)),
"test",
OFFSET($A54,-12,0)),
OFFSET($A54,-11,0)),
OFFSET($A54,-10,0)),
OFFSET($A54,-9,0)),
OFFSET($A54,-8,0)),
OFFSET($A54,-7,0)),
OFFSET($A54,-6,0)),
OFFSET($A54,-5,0)),
OFFSET($A54,-4,0)),
OFFSET($A54,-3,0)),
OFFSET($A54,-2,0)),
OFFSET($A54,-1,0)),
$A54)</f>
        <v>Code</v>
      </c>
      <c r="R54" s="209" t="str">
        <f>CONCATENATE("{{",$K54,"}}",IF(ISBLANK(J54),"",CONCATENATE(",",L54)))</f>
        <v>{{}}</v>
      </c>
    </row>
    <row r="55" spans="1:18" s="53" customFormat="1" ht="16" x14ac:dyDescent="0.2">
      <c r="A55" s="214" t="s">
        <v>243</v>
      </c>
      <c r="B55" s="214" t="s">
        <v>244</v>
      </c>
      <c r="C55" s="214" t="s">
        <v>220</v>
      </c>
      <c r="D55" s="219" t="s">
        <v>1466</v>
      </c>
      <c r="E55" s="248" t="s">
        <v>245</v>
      </c>
      <c r="G55" s="66">
        <v>3</v>
      </c>
      <c r="H55" s="68" t="s">
        <v>1090</v>
      </c>
      <c r="I55" s="53">
        <v>132</v>
      </c>
      <c r="J55" s="53" t="s">
        <v>1111</v>
      </c>
      <c r="L55" s="246"/>
      <c r="M55" s="208"/>
      <c r="O55" s="195" t="str">
        <f ca="1">IF(LEN($A55&amp;$D55)&lt;2,"",IF(ISBLANK($I55),"",$Q55&amp;IF(ISBLANK($D55),"","|"&amp;IF(RIGHT($D55)=",",LEFT($D55,LEN($D55)-1),IF(RIGHT($D55,2)=", ",LEFT($D55,LEN($D55)-2),$D55)))&amp;"="&amp;$I55&amp;IF(OR(ISBLANK($K55),$K55="{{*}}"),"",R55)))</f>
        <v>ROOM_COFFEE_TEA|COFFEE_AND_TEA_MAKER =132</v>
      </c>
      <c r="P55" s="209">
        <f t="shared" ca="1" si="0"/>
        <v>132</v>
      </c>
      <c r="Q55" s="198" t="str">
        <f ca="1">IF(ISBLANK($A55),
IF(ISBLANK(OFFSET($A55,-1,0)),
IF(ISBLANK(OFFSET($A55,-2,0)),
IF(ISBLANK(OFFSET($A55,-3,0)),
IF(ISBLANK(OFFSET($A55,-4,0)),
IF(ISBLANK(OFFSET($A55,-5,0)),
IF(ISBLANK(OFFSET($A55,-6,0)),
IF(ISBLANK(OFFSET($A55,-7,0)),
IF(ISBLANK(OFFSET($A55,-8,0)),
IF(ISBLANK(OFFSET($A55,-9,0)),
IF(ISBLANK(OFFSET($A55,-10,0)),
IF(ISBLANK(OFFSET($A55,-11,0)),
IF(ISBLANK(OFFSET($A55,-12,0)),
"test",
OFFSET($A55,-12,0)),
OFFSET($A55,-11,0)),
OFFSET($A55,-10,0)),
OFFSET($A55,-9,0)),
OFFSET($A55,-8,0)),
OFFSET($A55,-7,0)),
OFFSET($A55,-6,0)),
OFFSET($A55,-5,0)),
OFFSET($A55,-4,0)),
OFFSET($A55,-3,0)),
OFFSET($A55,-2,0)),
OFFSET($A55,-1,0)),
$A55)</f>
        <v>ROOM_COFFEE_TEA</v>
      </c>
      <c r="R55" s="209" t="str">
        <f>CONCATENATE("{{",$K55,"}}",IF(ISBLANK(J55),"",CONCATENATE(",",L55)))</f>
        <v>{{}},</v>
      </c>
    </row>
    <row r="56" spans="1:18" s="59" customFormat="1" ht="16" x14ac:dyDescent="0.2">
      <c r="A56" s="214"/>
      <c r="B56" s="214"/>
      <c r="C56" s="214"/>
      <c r="D56" s="219" t="s">
        <v>1110</v>
      </c>
      <c r="E56" s="248"/>
      <c r="G56" s="66">
        <v>3</v>
      </c>
      <c r="H56" s="68" t="s">
        <v>1090</v>
      </c>
      <c r="I56" s="59">
        <v>399</v>
      </c>
      <c r="J56" s="59" t="s">
        <v>1112</v>
      </c>
      <c r="L56" s="246"/>
      <c r="M56" s="208"/>
      <c r="O56" s="195" t="str">
        <f ca="1">IF(LEN($A56&amp;$D56)&lt;2,"",IF(ISBLANK($I56),"",$Q56&amp;IF(ISBLANK($D56),"","|"&amp;IF(RIGHT($D56)=",",LEFT($D56,LEN($D56)-1),IF(RIGHT($D56,2)=", ",LEFT($D56,LEN($D56)-2),$D56)))&amp;"="&amp;$I56&amp;IF(OR(ISBLANK($K56),$K56="{{*}}"),"",R56)))</f>
        <v>ROOM_COFFEE_TEA|ESPRESSO_MAKER=399</v>
      </c>
      <c r="P56" s="209">
        <f t="shared" ca="1" si="0"/>
        <v>399</v>
      </c>
      <c r="Q56" s="198" t="str">
        <f ca="1">IF(ISBLANK($A56),
IF(ISBLANK(OFFSET($A56,-1,0)),
IF(ISBLANK(OFFSET($A56,-2,0)),
IF(ISBLANK(OFFSET($A56,-3,0)),
IF(ISBLANK(OFFSET($A56,-4,0)),
IF(ISBLANK(OFFSET($A56,-5,0)),
IF(ISBLANK(OFFSET($A56,-6,0)),
IF(ISBLANK(OFFSET($A56,-7,0)),
IF(ISBLANK(OFFSET($A56,-8,0)),
IF(ISBLANK(OFFSET($A56,-9,0)),
IF(ISBLANK(OFFSET($A56,-10,0)),
IF(ISBLANK(OFFSET($A56,-11,0)),
IF(ISBLANK(OFFSET($A56,-12,0)),
"test",
OFFSET($A56,-12,0)),
OFFSET($A56,-11,0)),
OFFSET($A56,-10,0)),
OFFSET($A56,-9,0)),
OFFSET($A56,-8,0)),
OFFSET($A56,-7,0)),
OFFSET($A56,-6,0)),
OFFSET($A56,-5,0)),
OFFSET($A56,-4,0)),
OFFSET($A56,-3,0)),
OFFSET($A56,-2,0)),
OFFSET($A56,-1,0)),
$A56)</f>
        <v>ROOM_COFFEE_TEA</v>
      </c>
      <c r="R56" s="209" t="str">
        <f>CONCATENATE("{{",$K56,"}}",IF(ISBLANK(J56),"",CONCATENATE(",",L56)))</f>
        <v>{{}},</v>
      </c>
    </row>
    <row r="57" spans="1:18" ht="30" x14ac:dyDescent="0.2">
      <c r="A57" s="213" t="s">
        <v>246</v>
      </c>
      <c r="B57" s="213" t="s">
        <v>247</v>
      </c>
      <c r="C57" s="213" t="s">
        <v>221</v>
      </c>
      <c r="D57" s="52"/>
      <c r="E57" s="46"/>
      <c r="G57" s="65">
        <v>3</v>
      </c>
      <c r="H57" s="67" t="s">
        <v>1090</v>
      </c>
      <c r="I57" s="54">
        <v>2057</v>
      </c>
      <c r="J57" s="54" t="s">
        <v>1113</v>
      </c>
      <c r="O57" s="195" t="str">
        <f ca="1">IF(LEN($A57&amp;$D57)&lt;2,"",IF(ISBLANK($I57),"",$Q57&amp;IF(ISBLANK($D57),"","|"&amp;IF(RIGHT($D57)=",",LEFT($D57,LEN($D57)-1),IF(RIGHT($D57,2)=", ",LEFT($D57,LEN($D57)-2),$D57)))&amp;"="&amp;$I57&amp;IF(OR(ISBLANK($K57),$K57="{{*}}"),"",R57)))</f>
        <v>ROOM_FREE_BOTTLED_WATER=2057</v>
      </c>
      <c r="P57" s="209">
        <f t="shared" ca="1" si="0"/>
        <v>2057</v>
      </c>
      <c r="Q57" s="198" t="str">
        <f ca="1">IF(ISBLANK($A57),
IF(ISBLANK(OFFSET($A57,-1,0)),
IF(ISBLANK(OFFSET($A57,-2,0)),
IF(ISBLANK(OFFSET($A57,-3,0)),
IF(ISBLANK(OFFSET($A57,-4,0)),
IF(ISBLANK(OFFSET($A57,-5,0)),
IF(ISBLANK(OFFSET($A57,-6,0)),
IF(ISBLANK(OFFSET($A57,-7,0)),
IF(ISBLANK(OFFSET($A57,-8,0)),
IF(ISBLANK(OFFSET($A57,-9,0)),
IF(ISBLANK(OFFSET($A57,-10,0)),
IF(ISBLANK(OFFSET($A57,-11,0)),
IF(ISBLANK(OFFSET($A57,-12,0)),
"test",
OFFSET($A57,-12,0)),
OFFSET($A57,-11,0)),
OFFSET($A57,-10,0)),
OFFSET($A57,-9,0)),
OFFSET($A57,-8,0)),
OFFSET($A57,-7,0)),
OFFSET($A57,-6,0)),
OFFSET($A57,-5,0)),
OFFSET($A57,-4,0)),
OFFSET($A57,-3,0)),
OFFSET($A57,-2,0)),
OFFSET($A57,-1,0)),
$A57)</f>
        <v>ROOM_FREE_BOTTLED_WATER</v>
      </c>
      <c r="R57" s="209" t="str">
        <f>CONCATENATE("{{",$K57,"}}",IF(ISBLANK(J57),"",CONCATENATE(",",L57)))</f>
        <v>{{}},</v>
      </c>
    </row>
    <row r="58" spans="1:18" s="53" customFormat="1" ht="16" x14ac:dyDescent="0.2">
      <c r="A58" s="214" t="s">
        <v>248</v>
      </c>
      <c r="B58" s="214" t="s">
        <v>249</v>
      </c>
      <c r="C58" s="214" t="s">
        <v>220</v>
      </c>
      <c r="D58" s="219" t="s">
        <v>1709</v>
      </c>
      <c r="E58" s="248" t="s">
        <v>250</v>
      </c>
      <c r="G58" s="66">
        <v>3</v>
      </c>
      <c r="H58" s="68" t="s">
        <v>1090</v>
      </c>
      <c r="I58" s="53">
        <v>2158</v>
      </c>
      <c r="J58" s="53" t="s">
        <v>249</v>
      </c>
      <c r="L58" s="246"/>
      <c r="M58" s="208"/>
      <c r="O58" s="195" t="str">
        <f ca="1">IF(LEN($A58&amp;$D58)&lt;2,"",IF(ISBLANK($I58),"",$Q58&amp;IF(ISBLANK($D58),"","|"&amp;IF(RIGHT($D58)=",",LEFT($D58,LEN($D58)-1),IF(RIGHT($D58,2)=", ",LEFT($D58,LEN($D58)-2),$D58)))&amp;"="&amp;$I58&amp;IF(OR(ISBLANK($K58),$K58="{{*}}"),"",R58)))</f>
        <v>ROOM_KITCHEN|KITCHEN=2158</v>
      </c>
      <c r="P58" s="209">
        <f t="shared" ca="1" si="0"/>
        <v>2158</v>
      </c>
      <c r="Q58" s="198" t="str">
        <f ca="1">IF(ISBLANK($A58),
IF(ISBLANK(OFFSET($A58,-1,0)),
IF(ISBLANK(OFFSET($A58,-2,0)),
IF(ISBLANK(OFFSET($A58,-3,0)),
IF(ISBLANK(OFFSET($A58,-4,0)),
IF(ISBLANK(OFFSET($A58,-5,0)),
IF(ISBLANK(OFFSET($A58,-6,0)),
IF(ISBLANK(OFFSET($A58,-7,0)),
IF(ISBLANK(OFFSET($A58,-8,0)),
IF(ISBLANK(OFFSET($A58,-9,0)),
IF(ISBLANK(OFFSET($A58,-10,0)),
IF(ISBLANK(OFFSET($A58,-11,0)),
IF(ISBLANK(OFFSET($A58,-12,0)),
"test",
OFFSET($A58,-12,0)),
OFFSET($A58,-11,0)),
OFFSET($A58,-10,0)),
OFFSET($A58,-9,0)),
OFFSET($A58,-8,0)),
OFFSET($A58,-7,0)),
OFFSET($A58,-6,0)),
OFFSET($A58,-5,0)),
OFFSET($A58,-4,0)),
OFFSET($A58,-3,0)),
OFFSET($A58,-2,0)),
OFFSET($A58,-1,0)),
$A58)</f>
        <v>ROOM_KITCHEN</v>
      </c>
      <c r="R58" s="209" t="str">
        <f>CONCATENATE("{{",$K58,"}}",IF(ISBLANK(J58),"",CONCATENATE(",",L58)))</f>
        <v>{{}},</v>
      </c>
    </row>
    <row r="59" spans="1:18" s="59" customFormat="1" ht="16" x14ac:dyDescent="0.2">
      <c r="A59" s="214"/>
      <c r="B59" s="214"/>
      <c r="C59" s="214"/>
      <c r="D59" s="219" t="s">
        <v>1467</v>
      </c>
      <c r="E59" s="248"/>
      <c r="G59" s="66">
        <v>3</v>
      </c>
      <c r="H59" s="68" t="s">
        <v>1090</v>
      </c>
      <c r="I59" s="59">
        <v>312</v>
      </c>
      <c r="J59" s="59" t="s">
        <v>1115</v>
      </c>
      <c r="L59" s="246"/>
      <c r="M59" s="208"/>
      <c r="O59" s="195" t="str">
        <f ca="1">IF(LEN($A59&amp;$D59)&lt;2,"",IF(ISBLANK($I59),"",$Q59&amp;IF(ISBLANK($D59),"","|"&amp;IF(RIGHT($D59)=",",LEFT($D59,LEN($D59)-1),IF(RIGHT($D59,2)=", ",LEFT($D59,LEN($D59)-2),$D59)))&amp;"="&amp;$I59&amp;IF(OR(ISBLANK($K59),$K59="{{*}}"),"",R59)))</f>
        <v>ROOM_KITCHEN|KITCHENETTE=312</v>
      </c>
      <c r="P59" s="209">
        <f t="shared" ca="1" si="0"/>
        <v>312</v>
      </c>
      <c r="Q59" s="198" t="str">
        <f ca="1">IF(ISBLANK($A59),
IF(ISBLANK(OFFSET($A59,-1,0)),
IF(ISBLANK(OFFSET($A59,-2,0)),
IF(ISBLANK(OFFSET($A59,-3,0)),
IF(ISBLANK(OFFSET($A59,-4,0)),
IF(ISBLANK(OFFSET($A59,-5,0)),
IF(ISBLANK(OFFSET($A59,-6,0)),
IF(ISBLANK(OFFSET($A59,-7,0)),
IF(ISBLANK(OFFSET($A59,-8,0)),
IF(ISBLANK(OFFSET($A59,-9,0)),
IF(ISBLANK(OFFSET($A59,-10,0)),
IF(ISBLANK(OFFSET($A59,-11,0)),
IF(ISBLANK(OFFSET($A59,-12,0)),
"test",
OFFSET($A59,-12,0)),
OFFSET($A59,-11,0)),
OFFSET($A59,-10,0)),
OFFSET($A59,-9,0)),
OFFSET($A59,-8,0)),
OFFSET($A59,-7,0)),
OFFSET($A59,-6,0)),
OFFSET($A59,-5,0)),
OFFSET($A59,-4,0)),
OFFSET($A59,-3,0)),
OFFSET($A59,-2,0)),
OFFSET($A59,-1,0)),
$A59)</f>
        <v>ROOM_KITCHEN</v>
      </c>
      <c r="R59" s="209" t="str">
        <f>CONCATENATE("{{",$K59,"}}",IF(ISBLANK(J59),"",CONCATENATE(",",L59)))</f>
        <v>{{}},</v>
      </c>
    </row>
    <row r="60" spans="1:18" s="59" customFormat="1" ht="16" x14ac:dyDescent="0.2">
      <c r="A60" s="214"/>
      <c r="B60" s="214"/>
      <c r="C60" s="214"/>
      <c r="D60" s="219" t="s">
        <v>1114</v>
      </c>
      <c r="E60" s="248"/>
      <c r="G60" s="66">
        <v>3</v>
      </c>
      <c r="H60" s="68" t="s">
        <v>1090</v>
      </c>
      <c r="I60" s="59">
        <v>5093</v>
      </c>
      <c r="J60" s="59" t="s">
        <v>1116</v>
      </c>
      <c r="L60" s="246"/>
      <c r="M60" s="208"/>
      <c r="O60" s="195" t="str">
        <f ca="1">IF(LEN($A60&amp;$D60)&lt;2,"",IF(ISBLANK($I60),"",$Q60&amp;IF(ISBLANK($D60),"","|"&amp;IF(RIGHT($D60)=",",LEFT($D60,LEN($D60)-1),IF(RIGHT($D60,2)=", ",LEFT($D60,LEN($D60)-2),$D60)))&amp;"="&amp;$I60&amp;IF(OR(ISBLANK($K60),$K60="{{*}}"),"",R60)))</f>
        <v>ROOM_KITCHEN|SHARED_KITCHEN=5093</v>
      </c>
      <c r="P60" s="209">
        <f t="shared" ca="1" si="0"/>
        <v>5093</v>
      </c>
      <c r="Q60" s="198" t="str">
        <f ca="1">IF(ISBLANK($A60),
IF(ISBLANK(OFFSET($A60,-1,0)),
IF(ISBLANK(OFFSET($A60,-2,0)),
IF(ISBLANK(OFFSET($A60,-3,0)),
IF(ISBLANK(OFFSET($A60,-4,0)),
IF(ISBLANK(OFFSET($A60,-5,0)),
IF(ISBLANK(OFFSET($A60,-6,0)),
IF(ISBLANK(OFFSET($A60,-7,0)),
IF(ISBLANK(OFFSET($A60,-8,0)),
IF(ISBLANK(OFFSET($A60,-9,0)),
IF(ISBLANK(OFFSET($A60,-10,0)),
IF(ISBLANK(OFFSET($A60,-11,0)),
IF(ISBLANK(OFFSET($A60,-12,0)),
"test",
OFFSET($A60,-12,0)),
OFFSET($A60,-11,0)),
OFFSET($A60,-10,0)),
OFFSET($A60,-9,0)),
OFFSET($A60,-8,0)),
OFFSET($A60,-7,0)),
OFFSET($A60,-6,0)),
OFFSET($A60,-5,0)),
OFFSET($A60,-4,0)),
OFFSET($A60,-3,0)),
OFFSET($A60,-2,0)),
OFFSET($A60,-1,0)),
$A60)</f>
        <v>ROOM_KITCHEN</v>
      </c>
      <c r="R60" s="209" t="str">
        <f>CONCATENATE("{{",$K60,"}}",IF(ISBLANK(J60),"",CONCATENATE(",",L60)))</f>
        <v>{{}},</v>
      </c>
    </row>
    <row r="61" spans="1:18" ht="16" x14ac:dyDescent="0.2">
      <c r="A61" s="213" t="s">
        <v>251</v>
      </c>
      <c r="B61" s="213" t="s">
        <v>252</v>
      </c>
      <c r="C61" s="213" t="s">
        <v>220</v>
      </c>
      <c r="D61" s="52" t="s">
        <v>1710</v>
      </c>
      <c r="E61" s="249" t="s">
        <v>253</v>
      </c>
      <c r="G61" s="65">
        <v>3</v>
      </c>
      <c r="H61" s="67" t="s">
        <v>1090</v>
      </c>
      <c r="I61" s="54">
        <v>2058</v>
      </c>
      <c r="J61" s="54" t="s">
        <v>252</v>
      </c>
      <c r="O61" s="195" t="str">
        <f ca="1">IF(LEN($A61&amp;$D61)&lt;2,"",IF(ISBLANK($I61),"",$Q61&amp;IF(ISBLANK($D61),"","|"&amp;IF(RIGHT($D61)=",",LEFT($D61,LEN($D61)-1),IF(RIGHT($D61,2)=", ",LEFT($D61,LEN($D61)-2),$D61)))&amp;"="&amp;$I61&amp;IF(OR(ISBLANK($K61),$K61="{{*}}"),"",R61)))</f>
        <v>ROOM_MICROWAVE|INROOM=2058</v>
      </c>
      <c r="P61" s="209">
        <f t="shared" ca="1" si="0"/>
        <v>2058</v>
      </c>
      <c r="Q61" s="198" t="str">
        <f ca="1">IF(ISBLANK($A61),
IF(ISBLANK(OFFSET($A61,-1,0)),
IF(ISBLANK(OFFSET($A61,-2,0)),
IF(ISBLANK(OFFSET($A61,-3,0)),
IF(ISBLANK(OFFSET($A61,-4,0)),
IF(ISBLANK(OFFSET($A61,-5,0)),
IF(ISBLANK(OFFSET($A61,-6,0)),
IF(ISBLANK(OFFSET($A61,-7,0)),
IF(ISBLANK(OFFSET($A61,-8,0)),
IF(ISBLANK(OFFSET($A61,-9,0)),
IF(ISBLANK(OFFSET($A61,-10,0)),
IF(ISBLANK(OFFSET($A61,-11,0)),
IF(ISBLANK(OFFSET($A61,-12,0)),
"test",
OFFSET($A61,-12,0)),
OFFSET($A61,-11,0)),
OFFSET($A61,-10,0)),
OFFSET($A61,-9,0)),
OFFSET($A61,-8,0)),
OFFSET($A61,-7,0)),
OFFSET($A61,-6,0)),
OFFSET($A61,-5,0)),
OFFSET($A61,-4,0)),
OFFSET($A61,-3,0)),
OFFSET($A61,-2,0)),
OFFSET($A61,-1,0)),
$A61)</f>
        <v>ROOM_MICROWAVE</v>
      </c>
      <c r="R61" s="209" t="str">
        <f>CONCATENATE("{{",$K61,"}}",IF(ISBLANK(J61),"",CONCATENATE(",",L61)))</f>
        <v>{{}},</v>
      </c>
    </row>
    <row r="62" spans="1:18" s="61" customFormat="1" ht="16" x14ac:dyDescent="0.2">
      <c r="A62" s="213"/>
      <c r="B62" s="213"/>
      <c r="C62" s="213"/>
      <c r="D62" s="52" t="s">
        <v>1117</v>
      </c>
      <c r="E62" s="249"/>
      <c r="G62" s="65">
        <v>3</v>
      </c>
      <c r="H62" s="67" t="s">
        <v>1090</v>
      </c>
      <c r="I62" s="61">
        <v>2130</v>
      </c>
      <c r="J62" s="61" t="s">
        <v>1118</v>
      </c>
      <c r="L62" s="245"/>
      <c r="M62" s="207"/>
      <c r="O62" s="195" t="str">
        <f ca="1">IF(LEN($A62&amp;$D62)&lt;2,"",IF(ISBLANK($I62),"",$Q62&amp;IF(ISBLANK($D62),"","|"&amp;IF(RIGHT($D62)=",",LEFT($D62,LEN($D62)-1),IF(RIGHT($D62,2)=", ",LEFT($D62,LEN($D62)-2),$D62)))&amp;"="&amp;$I62&amp;IF(OR(ISBLANK($K62),$K62="{{*}}"),"",R62)))</f>
        <v>ROOM_MICROWAVE|ONREQUEST=2130</v>
      </c>
      <c r="P62" s="209">
        <f t="shared" ca="1" si="0"/>
        <v>2130</v>
      </c>
      <c r="Q62" s="198" t="str">
        <f ca="1">IF(ISBLANK($A62),
IF(ISBLANK(OFFSET($A62,-1,0)),
IF(ISBLANK(OFFSET($A62,-2,0)),
IF(ISBLANK(OFFSET($A62,-3,0)),
IF(ISBLANK(OFFSET($A62,-4,0)),
IF(ISBLANK(OFFSET($A62,-5,0)),
IF(ISBLANK(OFFSET($A62,-6,0)),
IF(ISBLANK(OFFSET($A62,-7,0)),
IF(ISBLANK(OFFSET($A62,-8,0)),
IF(ISBLANK(OFFSET($A62,-9,0)),
IF(ISBLANK(OFFSET($A62,-10,0)),
IF(ISBLANK(OFFSET($A62,-11,0)),
IF(ISBLANK(OFFSET($A62,-12,0)),
"test",
OFFSET($A62,-12,0)),
OFFSET($A62,-11,0)),
OFFSET($A62,-10,0)),
OFFSET($A62,-9,0)),
OFFSET($A62,-8,0)),
OFFSET($A62,-7,0)),
OFFSET($A62,-6,0)),
OFFSET($A62,-5,0)),
OFFSET($A62,-4,0)),
OFFSET($A62,-3,0)),
OFFSET($A62,-2,0)),
OFFSET($A62,-1,0)),
$A62)</f>
        <v>ROOM_MICROWAVE</v>
      </c>
      <c r="R62" s="209" t="str">
        <f>CONCATENATE("{{",$K62,"}}",IF(ISBLANK(J62),"",CONCATENATE(",",L62)))</f>
        <v>{{}},</v>
      </c>
    </row>
    <row r="63" spans="1:18" s="53" customFormat="1" ht="16" x14ac:dyDescent="0.2">
      <c r="A63" s="214" t="s">
        <v>254</v>
      </c>
      <c r="B63" s="214" t="s">
        <v>255</v>
      </c>
      <c r="C63" s="214" t="s">
        <v>220</v>
      </c>
      <c r="D63" s="219" t="s">
        <v>1710</v>
      </c>
      <c r="E63" s="248" t="s">
        <v>256</v>
      </c>
      <c r="G63" s="66">
        <v>3</v>
      </c>
      <c r="H63" s="68" t="s">
        <v>1090</v>
      </c>
      <c r="I63" s="53">
        <v>130</v>
      </c>
      <c r="J63" s="53" t="s">
        <v>255</v>
      </c>
      <c r="L63" s="246"/>
      <c r="M63" s="208"/>
      <c r="O63" s="195" t="str">
        <f ca="1">IF(LEN($A63&amp;$D63)&lt;2,"",IF(ISBLANK($I63),"",$Q63&amp;IF(ISBLANK($D63),"","|"&amp;IF(RIGHT($D63)=",",LEFT($D63,LEN($D63)-1),IF(RIGHT($D63,2)=", ",LEFT($D63,LEN($D63)-2),$D63)))&amp;"="&amp;$I63&amp;IF(OR(ISBLANK($K63),$K63="{{*}}"),"",R63)))</f>
        <v>ROOM_REFRIGERATOR|INROOM=130</v>
      </c>
      <c r="P63" s="209">
        <f t="shared" ca="1" si="0"/>
        <v>130</v>
      </c>
      <c r="Q63" s="198" t="str">
        <f ca="1">IF(ISBLANK($A63),
IF(ISBLANK(OFFSET($A63,-1,0)),
IF(ISBLANK(OFFSET($A63,-2,0)),
IF(ISBLANK(OFFSET($A63,-3,0)),
IF(ISBLANK(OFFSET($A63,-4,0)),
IF(ISBLANK(OFFSET($A63,-5,0)),
IF(ISBLANK(OFFSET($A63,-6,0)),
IF(ISBLANK(OFFSET($A63,-7,0)),
IF(ISBLANK(OFFSET($A63,-8,0)),
IF(ISBLANK(OFFSET($A63,-9,0)),
IF(ISBLANK(OFFSET($A63,-10,0)),
IF(ISBLANK(OFFSET($A63,-11,0)),
IF(ISBLANK(OFFSET($A63,-12,0)),
"test",
OFFSET($A63,-12,0)),
OFFSET($A63,-11,0)),
OFFSET($A63,-10,0)),
OFFSET($A63,-9,0)),
OFFSET($A63,-8,0)),
OFFSET($A63,-7,0)),
OFFSET($A63,-6,0)),
OFFSET($A63,-5,0)),
OFFSET($A63,-4,0)),
OFFSET($A63,-3,0)),
OFFSET($A63,-2,0)),
OFFSET($A63,-1,0)),
$A63)</f>
        <v>ROOM_REFRIGERATOR</v>
      </c>
      <c r="R63" s="209" t="str">
        <f>CONCATENATE("{{",$K63,"}}",IF(ISBLANK(J63),"",CONCATENATE(",",L63)))</f>
        <v>{{}},</v>
      </c>
    </row>
    <row r="64" spans="1:18" s="59" customFormat="1" ht="16" x14ac:dyDescent="0.2">
      <c r="A64" s="214"/>
      <c r="B64" s="214"/>
      <c r="C64" s="214"/>
      <c r="D64" s="219" t="s">
        <v>1711</v>
      </c>
      <c r="E64" s="248"/>
      <c r="G64" s="66">
        <v>3</v>
      </c>
      <c r="H64" s="68" t="s">
        <v>1090</v>
      </c>
      <c r="I64" s="59">
        <v>2379</v>
      </c>
      <c r="J64" s="59" t="s">
        <v>1120</v>
      </c>
      <c r="L64" s="246"/>
      <c r="M64" s="208"/>
      <c r="O64" s="195" t="str">
        <f ca="1">IF(LEN($A64&amp;$D64)&lt;2,"",IF(ISBLANK($I64),"",$Q64&amp;IF(ISBLANK($D64),"","|"&amp;IF(RIGHT($D64)=",",LEFT($D64,LEN($D64)-1),IF(RIGHT($D64,2)=", ",LEFT($D64,LEN($D64)-2),$D64)))&amp;"="&amp;$I64&amp;IF(OR(ISBLANK($K64),$K64="{{*}}"),"",R64)))</f>
        <v>ROOM_REFRIGERATOR|FULL_SIZE_IN_ROOM=2379</v>
      </c>
      <c r="P64" s="209">
        <f t="shared" ca="1" si="0"/>
        <v>2379</v>
      </c>
      <c r="Q64" s="198" t="str">
        <f ca="1">IF(ISBLANK($A64),
IF(ISBLANK(OFFSET($A64,-1,0)),
IF(ISBLANK(OFFSET($A64,-2,0)),
IF(ISBLANK(OFFSET($A64,-3,0)),
IF(ISBLANK(OFFSET($A64,-4,0)),
IF(ISBLANK(OFFSET($A64,-5,0)),
IF(ISBLANK(OFFSET($A64,-6,0)),
IF(ISBLANK(OFFSET($A64,-7,0)),
IF(ISBLANK(OFFSET($A64,-8,0)),
IF(ISBLANK(OFFSET($A64,-9,0)),
IF(ISBLANK(OFFSET($A64,-10,0)),
IF(ISBLANK(OFFSET($A64,-11,0)),
IF(ISBLANK(OFFSET($A64,-12,0)),
"test",
OFFSET($A64,-12,0)),
OFFSET($A64,-11,0)),
OFFSET($A64,-10,0)),
OFFSET($A64,-9,0)),
OFFSET($A64,-8,0)),
OFFSET($A64,-7,0)),
OFFSET($A64,-6,0)),
OFFSET($A64,-5,0)),
OFFSET($A64,-4,0)),
OFFSET($A64,-3,0)),
OFFSET($A64,-2,0)),
OFFSET($A64,-1,0)),
$A64)</f>
        <v>ROOM_REFRIGERATOR</v>
      </c>
      <c r="R64" s="209" t="str">
        <f>CONCATENATE("{{",$K64,"}}",IF(ISBLANK(J64),"",CONCATENATE(",",L64)))</f>
        <v>{{}},</v>
      </c>
    </row>
    <row r="65" spans="1:18" s="59" customFormat="1" ht="16" x14ac:dyDescent="0.2">
      <c r="A65" s="214"/>
      <c r="B65" s="214"/>
      <c r="C65" s="214"/>
      <c r="D65" s="219" t="s">
        <v>1117</v>
      </c>
      <c r="E65" s="248"/>
      <c r="G65" s="66">
        <v>3</v>
      </c>
      <c r="H65" s="68" t="s">
        <v>1090</v>
      </c>
      <c r="I65" s="59">
        <v>2181</v>
      </c>
      <c r="J65" s="59" t="s">
        <v>1119</v>
      </c>
      <c r="L65" s="246"/>
      <c r="M65" s="208"/>
      <c r="O65" s="195" t="str">
        <f ca="1">IF(LEN($A65&amp;$D65)&lt;2,"",IF(ISBLANK($I65),"",$Q65&amp;IF(ISBLANK($D65),"","|"&amp;IF(RIGHT($D65)=",",LEFT($D65,LEN($D65)-1),IF(RIGHT($D65,2)=", ",LEFT($D65,LEN($D65)-2),$D65)))&amp;"="&amp;$I65&amp;IF(OR(ISBLANK($K65),$K65="{{*}}"),"",R65)))</f>
        <v>ROOM_REFRIGERATOR|ONREQUEST=2181</v>
      </c>
      <c r="P65" s="209">
        <f t="shared" ca="1" si="0"/>
        <v>2181</v>
      </c>
      <c r="Q65" s="198" t="str">
        <f ca="1">IF(ISBLANK($A65),
IF(ISBLANK(OFFSET($A65,-1,0)),
IF(ISBLANK(OFFSET($A65,-2,0)),
IF(ISBLANK(OFFSET($A65,-3,0)),
IF(ISBLANK(OFFSET($A65,-4,0)),
IF(ISBLANK(OFFSET($A65,-5,0)),
IF(ISBLANK(OFFSET($A65,-6,0)),
IF(ISBLANK(OFFSET($A65,-7,0)),
IF(ISBLANK(OFFSET($A65,-8,0)),
IF(ISBLANK(OFFSET($A65,-9,0)),
IF(ISBLANK(OFFSET($A65,-10,0)),
IF(ISBLANK(OFFSET($A65,-11,0)),
IF(ISBLANK(OFFSET($A65,-12,0)),
"test",
OFFSET($A65,-12,0)),
OFFSET($A65,-11,0)),
OFFSET($A65,-10,0)),
OFFSET($A65,-9,0)),
OFFSET($A65,-8,0)),
OFFSET($A65,-7,0)),
OFFSET($A65,-6,0)),
OFFSET($A65,-5,0)),
OFFSET($A65,-4,0)),
OFFSET($A65,-3,0)),
OFFSET($A65,-2,0)),
OFFSET($A65,-1,0)),
$A65)</f>
        <v>ROOM_REFRIGERATOR</v>
      </c>
      <c r="R65" s="209" t="str">
        <f>CONCATENATE("{{",$K65,"}}",IF(ISBLANK(J65),"",CONCATENATE(",",L65)))</f>
        <v>{{}},</v>
      </c>
    </row>
    <row r="66" spans="1:18" ht="16" x14ac:dyDescent="0.2">
      <c r="A66" s="213" t="s">
        <v>257</v>
      </c>
      <c r="B66" s="213" t="s">
        <v>258</v>
      </c>
      <c r="C66" s="213" t="s">
        <v>220</v>
      </c>
      <c r="D66" s="52" t="s">
        <v>1468</v>
      </c>
      <c r="E66" s="249" t="s">
        <v>641</v>
      </c>
      <c r="G66" s="65">
        <v>3</v>
      </c>
      <c r="H66" s="67" t="s">
        <v>1090</v>
      </c>
      <c r="I66" s="54">
        <v>6142</v>
      </c>
      <c r="J66" s="54" t="s">
        <v>1121</v>
      </c>
      <c r="O66" s="195" t="str">
        <f ca="1">IF(LEN($A66&amp;$D66)&lt;2,"",IF(ISBLANK($I66),"",$Q66&amp;IF(ISBLANK($D66),"","|"&amp;IF(RIGHT($D66)=",",LEFT($D66,LEN($D66)-1),IF(RIGHT($D66,2)=", ",LEFT($D66,LEN($D66)-2),$D66)))&amp;"="&amp;$I66&amp;IF(OR(ISBLANK($K66),$K66="{{*}}"),"",R66)))</f>
        <v>ROOM_MINIBAR|STOCKED_WITH_FREE_ITEMS =6142</v>
      </c>
      <c r="P66" s="209">
        <f t="shared" ca="1" si="0"/>
        <v>6142</v>
      </c>
      <c r="Q66" s="198" t="str">
        <f ca="1">IF(ISBLANK($A66),
IF(ISBLANK(OFFSET($A66,-1,0)),
IF(ISBLANK(OFFSET($A66,-2,0)),
IF(ISBLANK(OFFSET($A66,-3,0)),
IF(ISBLANK(OFFSET($A66,-4,0)),
IF(ISBLANK(OFFSET($A66,-5,0)),
IF(ISBLANK(OFFSET($A66,-6,0)),
IF(ISBLANK(OFFSET($A66,-7,0)),
IF(ISBLANK(OFFSET($A66,-8,0)),
IF(ISBLANK(OFFSET($A66,-9,0)),
IF(ISBLANK(OFFSET($A66,-10,0)),
IF(ISBLANK(OFFSET($A66,-11,0)),
IF(ISBLANK(OFFSET($A66,-12,0)),
"test",
OFFSET($A66,-12,0)),
OFFSET($A66,-11,0)),
OFFSET($A66,-10,0)),
OFFSET($A66,-9,0)),
OFFSET($A66,-8,0)),
OFFSET($A66,-7,0)),
OFFSET($A66,-6,0)),
OFFSET($A66,-5,0)),
OFFSET($A66,-4,0)),
OFFSET($A66,-3,0)),
OFFSET($A66,-2,0)),
OFFSET($A66,-1,0)),
$A66)</f>
        <v>ROOM_MINIBAR</v>
      </c>
      <c r="R66" s="209" t="str">
        <f>CONCATENATE("{{",$K66,"}}",IF(ISBLANK(J66),"",CONCATENATE(",",L66)))</f>
        <v>{{}},</v>
      </c>
    </row>
    <row r="67" spans="1:18" ht="16" x14ac:dyDescent="0.2">
      <c r="A67" s="213"/>
      <c r="B67" s="213"/>
      <c r="C67" s="213"/>
      <c r="D67" s="52" t="s">
        <v>1712</v>
      </c>
      <c r="E67" s="249"/>
      <c r="G67" s="65">
        <v>3</v>
      </c>
      <c r="H67" s="67" t="s">
        <v>1090</v>
      </c>
      <c r="I67" s="54">
        <v>6143</v>
      </c>
      <c r="J67" s="54" t="s">
        <v>1122</v>
      </c>
      <c r="O67" s="195" t="str">
        <f ca="1">IF(LEN($A67&amp;$D67)&lt;2,"",IF(ISBLANK($I67),"",$Q67&amp;IF(ISBLANK($D67),"","|"&amp;IF(RIGHT($D67)=",",LEFT($D67,LEN($D67)-1),IF(RIGHT($D67,2)=", ",LEFT($D67,LEN($D67)-2),$D67)))&amp;"="&amp;$I67&amp;IF(OR(ISBLANK($K67),$K67="{{*}}"),"",R67)))</f>
        <v>ROOM_MINIBAR|STOCKED_WITH_SOME_FREE_ITEMS=6143</v>
      </c>
      <c r="P67" s="209">
        <f t="shared" ca="1" si="0"/>
        <v>6143</v>
      </c>
      <c r="Q67" s="198" t="str">
        <f ca="1">IF(ISBLANK($A67),
IF(ISBLANK(OFFSET($A67,-1,0)),
IF(ISBLANK(OFFSET($A67,-2,0)),
IF(ISBLANK(OFFSET($A67,-3,0)),
IF(ISBLANK(OFFSET($A67,-4,0)),
IF(ISBLANK(OFFSET($A67,-5,0)),
IF(ISBLANK(OFFSET($A67,-6,0)),
IF(ISBLANK(OFFSET($A67,-7,0)),
IF(ISBLANK(OFFSET($A67,-8,0)),
IF(ISBLANK(OFFSET($A67,-9,0)),
IF(ISBLANK(OFFSET($A67,-10,0)),
IF(ISBLANK(OFFSET($A67,-11,0)),
IF(ISBLANK(OFFSET($A67,-12,0)),
"test",
OFFSET($A67,-12,0)),
OFFSET($A67,-11,0)),
OFFSET($A67,-10,0)),
OFFSET($A67,-9,0)),
OFFSET($A67,-8,0)),
OFFSET($A67,-7,0)),
OFFSET($A67,-6,0)),
OFFSET($A67,-5,0)),
OFFSET($A67,-4,0)),
OFFSET($A67,-3,0)),
OFFSET($A67,-2,0)),
OFFSET($A67,-1,0)),
$A67)</f>
        <v>ROOM_MINIBAR</v>
      </c>
      <c r="R67" s="209" t="str">
        <f>CONCATENATE("{{",$K67,"}}",IF(ISBLANK(J67),"",CONCATENATE(",",L67)))</f>
        <v>{{}},</v>
      </c>
    </row>
    <row r="68" spans="1:18" ht="16" x14ac:dyDescent="0.2">
      <c r="A68" s="213"/>
      <c r="B68" s="213"/>
      <c r="C68" s="213"/>
      <c r="D68" s="52" t="s">
        <v>649</v>
      </c>
      <c r="E68" s="249"/>
      <c r="G68" s="65">
        <v>3</v>
      </c>
      <c r="H68" s="67" t="s">
        <v>1090</v>
      </c>
      <c r="I68" s="54">
        <v>131</v>
      </c>
      <c r="J68" s="54" t="s">
        <v>258</v>
      </c>
      <c r="O68" s="195" t="str">
        <f ca="1">IF(LEN($A68&amp;$D68)&lt;2,"",IF(ISBLANK($I68),"",$Q68&amp;IF(ISBLANK($D68),"","|"&amp;IF(RIGHT($D68)=",",LEFT($D68,LEN($D68)-1),IF(RIGHT($D68,2)=", ",LEFT($D68,LEN($D68)-2),$D68)))&amp;"="&amp;$I68&amp;IF(OR(ISBLANK($K68),$K68="{{*}}"),"",R68)))</f>
        <v>ROOM_MINIBAR|NO_FREE_ITEMS=131</v>
      </c>
      <c r="P68" s="209">
        <f t="shared" ca="1" si="0"/>
        <v>131</v>
      </c>
      <c r="Q68" s="198" t="str">
        <f ca="1">IF(ISBLANK($A68),
IF(ISBLANK(OFFSET($A68,-1,0)),
IF(ISBLANK(OFFSET($A68,-2,0)),
IF(ISBLANK(OFFSET($A68,-3,0)),
IF(ISBLANK(OFFSET($A68,-4,0)),
IF(ISBLANK(OFFSET($A68,-5,0)),
IF(ISBLANK(OFFSET($A68,-6,0)),
IF(ISBLANK(OFFSET($A68,-7,0)),
IF(ISBLANK(OFFSET($A68,-8,0)),
IF(ISBLANK(OFFSET($A68,-9,0)),
IF(ISBLANK(OFFSET($A68,-10,0)),
IF(ISBLANK(OFFSET($A68,-11,0)),
IF(ISBLANK(OFFSET($A68,-12,0)),
"test",
OFFSET($A68,-12,0)),
OFFSET($A68,-11,0)),
OFFSET($A68,-10,0)),
OFFSET($A68,-9,0)),
OFFSET($A68,-8,0)),
OFFSET($A68,-7,0)),
OFFSET($A68,-6,0)),
OFFSET($A68,-5,0)),
OFFSET($A68,-4,0)),
OFFSET($A68,-3,0)),
OFFSET($A68,-2,0)),
OFFSET($A68,-1,0)),
$A68)</f>
        <v>ROOM_MINIBAR</v>
      </c>
      <c r="R68" s="209" t="str">
        <f>CONCATENATE("{{",$K68,"}}",IF(ISBLANK(J68),"",CONCATENATE(",",L68)))</f>
        <v>{{}},</v>
      </c>
    </row>
    <row r="69" spans="1:18" s="53" customFormat="1" ht="16" x14ac:dyDescent="0.2">
      <c r="A69" s="214" t="s">
        <v>348</v>
      </c>
      <c r="B69" s="219" t="s">
        <v>259</v>
      </c>
      <c r="C69" s="219" t="s">
        <v>221</v>
      </c>
      <c r="D69" s="219"/>
      <c r="E69" s="40"/>
      <c r="G69" s="66">
        <v>3</v>
      </c>
      <c r="H69" s="68" t="s">
        <v>1090</v>
      </c>
      <c r="I69" s="53">
        <v>2059</v>
      </c>
      <c r="J69" s="53" t="s">
        <v>1123</v>
      </c>
      <c r="L69" s="246"/>
      <c r="M69" s="208"/>
      <c r="O69" s="195" t="str">
        <f ca="1">IF(LEN($A69&amp;$D69)&lt;2,"",IF(ISBLANK($I69),"",$Q69&amp;IF(ISBLANK($D69),"","|"&amp;IF(RIGHT($D69)=",",LEFT($D69,LEN($D69)-1),IF(RIGHT($D69,2)=", ",LEFT($D69,LEN($D69)-2),$D69)))&amp;"="&amp;$I69&amp;IF(OR(ISBLANK($K69),$K69="{{*}}"),"",R69)))</f>
        <v>ROOM_DISHWARE=2059</v>
      </c>
      <c r="P69" s="209">
        <f t="shared" ref="P69:P132" ca="1" si="1">IF(ISBLANK(O69),"",$I69)</f>
        <v>2059</v>
      </c>
      <c r="Q69" s="198" t="str">
        <f ca="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"test",
OFFSET($A69,-12,0)),
OFFSET($A69,-11,0)),
OFFSET($A69,-10,0)),
OFFSET($A69,-9,0)),
OFFSET($A69,-8,0)),
OFFSET($A69,-7,0)),
OFFSET($A69,-6,0)),
OFFSET($A69,-5,0)),
OFFSET($A69,-4,0)),
OFFSET($A69,-3,0)),
OFFSET($A69,-2,0)),
OFFSET($A69,-1,0)),
$A69)</f>
        <v>ROOM_DISHWARE</v>
      </c>
      <c r="R69" s="209" t="str">
        <f>CONCATENATE("{{",$K69,"}}",IF(ISBLANK(J69),"",CONCATENATE(",",L69)))</f>
        <v>{{}},</v>
      </c>
    </row>
    <row r="70" spans="1:18" ht="16" x14ac:dyDescent="0.2">
      <c r="A70" s="213" t="s">
        <v>349</v>
      </c>
      <c r="B70" s="213" t="s">
        <v>260</v>
      </c>
      <c r="C70" s="213" t="s">
        <v>221</v>
      </c>
      <c r="D70" s="52"/>
      <c r="E70" s="46"/>
      <c r="G70" s="65">
        <v>3</v>
      </c>
      <c r="H70" s="67" t="s">
        <v>1090</v>
      </c>
      <c r="I70" s="54">
        <v>2378</v>
      </c>
      <c r="J70" s="54" t="s">
        <v>260</v>
      </c>
      <c r="O70" s="195" t="str">
        <f ca="1">IF(LEN($A70&amp;$D70)&lt;2,"",IF(ISBLANK($I70),"",$Q70&amp;IF(ISBLANK($D70),"","|"&amp;IF(RIGHT($D70)=",",LEFT($D70,LEN($D70)-1),IF(RIGHT($D70,2)=", ",LEFT($D70,LEN($D70)-2),$D70)))&amp;"="&amp;$I70&amp;IF(OR(ISBLANK($K70),$K70="{{*}}"),"",R70)))</f>
        <v>ROOM_DISHWASHER=2378</v>
      </c>
      <c r="P70" s="209">
        <f t="shared" ca="1" si="1"/>
        <v>2378</v>
      </c>
      <c r="Q70" s="198" t="str">
        <f ca="1">IF(ISBLANK($A70),
IF(ISBLANK(OFFSET($A70,-1,0)),
IF(ISBLANK(OFFSET($A70,-2,0)),
IF(ISBLANK(OFFSET($A70,-3,0)),
IF(ISBLANK(OFFSET($A70,-4,0)),
IF(ISBLANK(OFFSET($A70,-5,0)),
IF(ISBLANK(OFFSET($A70,-6,0)),
IF(ISBLANK(OFFSET($A70,-7,0)),
IF(ISBLANK(OFFSET($A70,-8,0)),
IF(ISBLANK(OFFSET($A70,-9,0)),
IF(ISBLANK(OFFSET($A70,-10,0)),
IF(ISBLANK(OFFSET($A70,-11,0)),
IF(ISBLANK(OFFSET($A70,-12,0)),
"test",
OFFSET($A70,-12,0)),
OFFSET($A70,-11,0)),
OFFSET($A70,-10,0)),
OFFSET($A70,-9,0)),
OFFSET($A70,-8,0)),
OFFSET($A70,-7,0)),
OFFSET($A70,-6,0)),
OFFSET($A70,-5,0)),
OFFSET($A70,-4,0)),
OFFSET($A70,-3,0)),
OFFSET($A70,-2,0)),
OFFSET($A70,-1,0)),
$A70)</f>
        <v>ROOM_DISHWASHER</v>
      </c>
      <c r="R70" s="209" t="str">
        <f>CONCATENATE("{{",$K70,"}}",IF(ISBLANK(J70),"",CONCATENATE(",",L70)))</f>
        <v>{{}},</v>
      </c>
    </row>
    <row r="71" spans="1:18" s="53" customFormat="1" ht="16" x14ac:dyDescent="0.2">
      <c r="A71" s="214" t="s">
        <v>350</v>
      </c>
      <c r="B71" s="214" t="s">
        <v>261</v>
      </c>
      <c r="C71" s="214" t="s">
        <v>221</v>
      </c>
      <c r="D71" s="219"/>
      <c r="E71" s="40"/>
      <c r="G71" s="66">
        <v>3</v>
      </c>
      <c r="H71" s="68" t="s">
        <v>1090</v>
      </c>
      <c r="I71" s="53">
        <v>2381</v>
      </c>
      <c r="J71" s="53" t="s">
        <v>261</v>
      </c>
      <c r="L71" s="246"/>
      <c r="M71" s="208"/>
      <c r="O71" s="195" t="str">
        <f ca="1">IF(LEN($A71&amp;$D71)&lt;2,"",IF(ISBLANK($I71),"",$Q71&amp;IF(ISBLANK($D71),"","|"&amp;IF(RIGHT($D71)=",",LEFT($D71,LEN($D71)-1),IF(RIGHT($D71,2)=", ",LEFT($D71,LEN($D71)-2),$D71)))&amp;"="&amp;$I71&amp;IF(OR(ISBLANK($K71),$K71="{{*}}"),"",R71)))</f>
        <v>ROOM_STOVETOP=2381</v>
      </c>
      <c r="P71" s="209">
        <f t="shared" ca="1" si="1"/>
        <v>2381</v>
      </c>
      <c r="Q71" s="198" t="str">
        <f ca="1">IF(ISBLANK($A71),
IF(ISBLANK(OFFSET($A71,-1,0)),
IF(ISBLANK(OFFSET($A71,-2,0)),
IF(ISBLANK(OFFSET($A71,-3,0)),
IF(ISBLANK(OFFSET($A71,-4,0)),
IF(ISBLANK(OFFSET($A71,-5,0)),
IF(ISBLANK(OFFSET($A71,-6,0)),
IF(ISBLANK(OFFSET($A71,-7,0)),
IF(ISBLANK(OFFSET($A71,-8,0)),
IF(ISBLANK(OFFSET($A71,-9,0)),
IF(ISBLANK(OFFSET($A71,-10,0)),
IF(ISBLANK(OFFSET($A71,-11,0)),
IF(ISBLANK(OFFSET($A71,-12,0)),
"test",
OFFSET($A71,-12,0)),
OFFSET($A71,-11,0)),
OFFSET($A71,-10,0)),
OFFSET($A71,-9,0)),
OFFSET($A71,-8,0)),
OFFSET($A71,-7,0)),
OFFSET($A71,-6,0)),
OFFSET($A71,-5,0)),
OFFSET($A71,-4,0)),
OFFSET($A71,-3,0)),
OFFSET($A71,-2,0)),
OFFSET($A71,-1,0)),
$A71)</f>
        <v>ROOM_STOVETOP</v>
      </c>
      <c r="R71" s="209" t="str">
        <f>CONCATENATE("{{",$K71,"}}",IF(ISBLANK(J71),"",CONCATENATE(",",L71)))</f>
        <v>{{}},</v>
      </c>
    </row>
    <row r="72" spans="1:18" ht="16" x14ac:dyDescent="0.2">
      <c r="A72" s="213"/>
      <c r="B72" s="213"/>
      <c r="C72" s="213"/>
      <c r="D72" s="52"/>
      <c r="E72" s="46"/>
      <c r="G72" s="65"/>
      <c r="O72" s="195" t="str">
        <f>IF(LEN($A72&amp;$D72)&lt;2,"",IF(ISBLANK($I72),"",$Q72&amp;IF(ISBLANK($D72),"","|"&amp;IF(RIGHT($D72)=",",LEFT($D72,LEN($D72)-1),IF(RIGHT($D72,2)=", ",LEFT($D72,LEN($D72)-2),$D72)))&amp;"="&amp;$I72&amp;IF(OR(ISBLANK($K72),$K72="{{*}}"),"",R72)))</f>
        <v/>
      </c>
      <c r="P72" s="209">
        <f t="shared" si="1"/>
        <v>0</v>
      </c>
      <c r="Q72" s="198" t="str">
        <f ca="1">IF(ISBLANK($A72),
IF(ISBLANK(OFFSET($A72,-1,0)),
IF(ISBLANK(OFFSET($A72,-2,0)),
IF(ISBLANK(OFFSET($A72,-3,0)),
IF(ISBLANK(OFFSET($A72,-4,0)),
IF(ISBLANK(OFFSET($A72,-5,0)),
IF(ISBLANK(OFFSET($A72,-6,0)),
IF(ISBLANK(OFFSET($A72,-7,0)),
IF(ISBLANK(OFFSET($A72,-8,0)),
IF(ISBLANK(OFFSET($A72,-9,0)),
IF(ISBLANK(OFFSET($A72,-10,0)),
IF(ISBLANK(OFFSET($A72,-11,0)),
IF(ISBLANK(OFFSET($A72,-12,0)),
"test",
OFFSET($A72,-12,0)),
OFFSET($A72,-11,0)),
OFFSET($A72,-10,0)),
OFFSET($A72,-9,0)),
OFFSET($A72,-8,0)),
OFFSET($A72,-7,0)),
OFFSET($A72,-6,0)),
OFFSET($A72,-5,0)),
OFFSET($A72,-4,0)),
OFFSET($A72,-3,0)),
OFFSET($A72,-2,0)),
OFFSET($A72,-1,0)),
$A72)</f>
        <v>ROOM_STOVETOP</v>
      </c>
      <c r="R72" s="209" t="str">
        <f>CONCATENATE("{{",$K72,"}}",IF(ISBLANK(J72),"",CONCATENATE(",",L72)))</f>
        <v>{{}}</v>
      </c>
    </row>
    <row r="73" spans="1:18" ht="16" x14ac:dyDescent="0.2">
      <c r="A73" s="213"/>
      <c r="B73" s="213"/>
      <c r="C73" s="213"/>
      <c r="D73" s="52"/>
      <c r="E73" s="46"/>
      <c r="G73" s="65"/>
      <c r="O73" s="195" t="str">
        <f>IF(LEN($A73&amp;$D73)&lt;2,"",IF(ISBLANK($I73),"",$Q73&amp;IF(ISBLANK($D73),"","|"&amp;IF(RIGHT($D73)=",",LEFT($D73,LEN($D73)-1),IF(RIGHT($D73,2)=", ",LEFT($D73,LEN($D73)-2),$D73)))&amp;"="&amp;$I73&amp;IF(OR(ISBLANK($K73),$K73="{{*}}"),"",R73)))</f>
        <v/>
      </c>
      <c r="P73" s="209">
        <f t="shared" si="1"/>
        <v>0</v>
      </c>
      <c r="Q73" s="198" t="str">
        <f ca="1">IF(ISBLANK($A73),
IF(ISBLANK(OFFSET($A73,-1,0)),
IF(ISBLANK(OFFSET($A73,-2,0)),
IF(ISBLANK(OFFSET($A73,-3,0)),
IF(ISBLANK(OFFSET($A73,-4,0)),
IF(ISBLANK(OFFSET($A73,-5,0)),
IF(ISBLANK(OFFSET($A73,-6,0)),
IF(ISBLANK(OFFSET($A73,-7,0)),
IF(ISBLANK(OFFSET($A73,-8,0)),
IF(ISBLANK(OFFSET($A73,-9,0)),
IF(ISBLANK(OFFSET($A73,-10,0)),
IF(ISBLANK(OFFSET($A73,-11,0)),
IF(ISBLANK(OFFSET($A73,-12,0)),
"test",
OFFSET($A73,-12,0)),
OFFSET($A73,-11,0)),
OFFSET($A73,-10,0)),
OFFSET($A73,-9,0)),
OFFSET($A73,-8,0)),
OFFSET($A73,-7,0)),
OFFSET($A73,-6,0)),
OFFSET($A73,-5,0)),
OFFSET($A73,-4,0)),
OFFSET($A73,-3,0)),
OFFSET($A73,-2,0)),
OFFSET($A73,-1,0)),
$A73)</f>
        <v>ROOM_STOVETOP</v>
      </c>
      <c r="R73" s="209" t="str">
        <f>CONCATENATE("{{",$K73,"}}",IF(ISBLANK(J73),"",CONCATENATE(",",L73)))</f>
        <v>{{}}</v>
      </c>
    </row>
    <row r="74" spans="1:18" ht="16" x14ac:dyDescent="0.2">
      <c r="A74" s="33" t="s">
        <v>0</v>
      </c>
      <c r="B74" s="33" t="s">
        <v>1</v>
      </c>
      <c r="C74" s="33" t="s">
        <v>2562</v>
      </c>
      <c r="D74" s="32" t="s">
        <v>2</v>
      </c>
      <c r="E74" s="33" t="s">
        <v>3</v>
      </c>
      <c r="G74" s="71"/>
      <c r="O74" s="195" t="str">
        <f>IF(LEN($A74&amp;$D74)&lt;2,"",IF(ISBLANK($I74),"",$Q74&amp;IF(ISBLANK($D74),"","|"&amp;IF(RIGHT($D74)=",",LEFT($D74,LEN($D74)-1),IF(RIGHT($D74,2)=", ",LEFT($D74,LEN($D74)-2),$D74)))&amp;"="&amp;$I74&amp;IF(OR(ISBLANK($K74),$K74="{{*}}"),"",R74)))</f>
        <v/>
      </c>
      <c r="P74" s="209">
        <f t="shared" si="1"/>
        <v>0</v>
      </c>
      <c r="Q74" s="198" t="str">
        <f ca="1">IF(ISBLANK($A74),
IF(ISBLANK(OFFSET($A74,-1,0)),
IF(ISBLANK(OFFSET($A74,-2,0)),
IF(ISBLANK(OFFSET($A74,-3,0)),
IF(ISBLANK(OFFSET($A74,-4,0)),
IF(ISBLANK(OFFSET($A74,-5,0)),
IF(ISBLANK(OFFSET($A74,-6,0)),
IF(ISBLANK(OFFSET($A74,-7,0)),
IF(ISBLANK(OFFSET($A74,-8,0)),
IF(ISBLANK(OFFSET($A74,-9,0)),
IF(ISBLANK(OFFSET($A74,-10,0)),
IF(ISBLANK(OFFSET($A74,-11,0)),
IF(ISBLANK(OFFSET($A74,-12,0)),
"test",
OFFSET($A74,-12,0)),
OFFSET($A74,-11,0)),
OFFSET($A74,-10,0)),
OFFSET($A74,-9,0)),
OFFSET($A74,-8,0)),
OFFSET($A74,-7,0)),
OFFSET($A74,-6,0)),
OFFSET($A74,-5,0)),
OFFSET($A74,-4,0)),
OFFSET($A74,-3,0)),
OFFSET($A74,-2,0)),
OFFSET($A74,-1,0)),
$A74)</f>
        <v>Code</v>
      </c>
      <c r="R74" s="209" t="str">
        <f>CONCATENATE("{{",$K74,"}}",IF(ISBLANK(J74),"",CONCATENATE(",",L74)))</f>
        <v>{{}}</v>
      </c>
    </row>
    <row r="75" spans="1:18" s="53" customFormat="1" ht="16" x14ac:dyDescent="0.2">
      <c r="A75" s="214" t="s">
        <v>262</v>
      </c>
      <c r="B75" s="214" t="s">
        <v>263</v>
      </c>
      <c r="C75" s="214" t="s">
        <v>220</v>
      </c>
      <c r="D75" s="219" t="s">
        <v>1713</v>
      </c>
      <c r="E75" s="248" t="s">
        <v>264</v>
      </c>
      <c r="G75" s="66">
        <v>3</v>
      </c>
      <c r="H75" s="68" t="s">
        <v>1090</v>
      </c>
      <c r="I75" s="53">
        <v>2398</v>
      </c>
      <c r="J75" s="53" t="s">
        <v>1125</v>
      </c>
      <c r="L75" s="246"/>
      <c r="M75" s="208"/>
      <c r="O75" s="195" t="str">
        <f ca="1">IF(LEN($A75&amp;$D75)&lt;2,"",IF(ISBLANK($I75),"",$Q75&amp;IF(ISBLANK($D75),"","|"&amp;IF(RIGHT($D75)=",",LEFT($D75,LEN($D75)-1),IF(RIGHT($D75,2)=", ",LEFT($D75,LEN($D75)-2),$D75)))&amp;"="&amp;$I75&amp;IF(OR(ISBLANK($K75),$K75="{{*}}"),"",R75)))</f>
        <v>ROOM_TV_SERVICE|CABLE=2398</v>
      </c>
      <c r="P75" s="209">
        <f t="shared" ca="1" si="1"/>
        <v>2398</v>
      </c>
      <c r="Q75" s="198" t="str">
        <f ca="1">IF(ISBLANK($A75),
IF(ISBLANK(OFFSET($A75,-1,0)),
IF(ISBLANK(OFFSET($A75,-2,0)),
IF(ISBLANK(OFFSET($A75,-3,0)),
IF(ISBLANK(OFFSET($A75,-4,0)),
IF(ISBLANK(OFFSET($A75,-5,0)),
IF(ISBLANK(OFFSET($A75,-6,0)),
IF(ISBLANK(OFFSET($A75,-7,0)),
IF(ISBLANK(OFFSET($A75,-8,0)),
IF(ISBLANK(OFFSET($A75,-9,0)),
IF(ISBLANK(OFFSET($A75,-10,0)),
IF(ISBLANK(OFFSET($A75,-11,0)),
IF(ISBLANK(OFFSET($A75,-12,0)),
"test",
OFFSET($A75,-12,0)),
OFFSET($A75,-11,0)),
OFFSET($A75,-10,0)),
OFFSET($A75,-9,0)),
OFFSET($A75,-8,0)),
OFFSET($A75,-7,0)),
OFFSET($A75,-6,0)),
OFFSET($A75,-5,0)),
OFFSET($A75,-4,0)),
OFFSET($A75,-3,0)),
OFFSET($A75,-2,0)),
OFFSET($A75,-1,0)),
$A75)</f>
        <v>ROOM_TV_SERVICE</v>
      </c>
      <c r="R75" s="209" t="str">
        <f>CONCATENATE("{{",$K75,"}}",IF(ISBLANK(J75),"",CONCATENATE(",",L75)))</f>
        <v>{{}},</v>
      </c>
    </row>
    <row r="76" spans="1:18" s="59" customFormat="1" ht="16" x14ac:dyDescent="0.2">
      <c r="A76" s="214"/>
      <c r="B76" s="214"/>
      <c r="C76" s="214"/>
      <c r="D76" s="219" t="s">
        <v>1714</v>
      </c>
      <c r="E76" s="248"/>
      <c r="G76" s="66">
        <v>3</v>
      </c>
      <c r="H76" s="68" t="s">
        <v>1090</v>
      </c>
      <c r="I76" s="59">
        <v>2396</v>
      </c>
      <c r="J76" s="59" t="s">
        <v>1127</v>
      </c>
      <c r="L76" s="246"/>
      <c r="M76" s="208"/>
      <c r="O76" s="195" t="str">
        <f ca="1">IF(LEN($A76&amp;$D76)&lt;2,"",IF(ISBLANK($I76),"",$Q76&amp;IF(ISBLANK($D76),"","|"&amp;IF(RIGHT($D76)=",",LEFT($D76,LEN($D76)-1),IF(RIGHT($D76,2)=", ",LEFT($D76,LEN($D76)-2),$D76)))&amp;"="&amp;$I76&amp;IF(OR(ISBLANK($K76),$K76="{{*}}"),"",R76)))</f>
        <v>ROOM_TV_SERVICE|SATELLITE=2396</v>
      </c>
      <c r="P76" s="209">
        <f t="shared" ca="1" si="1"/>
        <v>2396</v>
      </c>
      <c r="Q76" s="198" t="str">
        <f ca="1">IF(ISBLANK($A76),
IF(ISBLANK(OFFSET($A76,-1,0)),
IF(ISBLANK(OFFSET($A76,-2,0)),
IF(ISBLANK(OFFSET($A76,-3,0)),
IF(ISBLANK(OFFSET($A76,-4,0)),
IF(ISBLANK(OFFSET($A76,-5,0)),
IF(ISBLANK(OFFSET($A76,-6,0)),
IF(ISBLANK(OFFSET($A76,-7,0)),
IF(ISBLANK(OFFSET($A76,-8,0)),
IF(ISBLANK(OFFSET($A76,-9,0)),
IF(ISBLANK(OFFSET($A76,-10,0)),
IF(ISBLANK(OFFSET($A76,-11,0)),
IF(ISBLANK(OFFSET($A76,-12,0)),
"test",
OFFSET($A76,-12,0)),
OFFSET($A76,-11,0)),
OFFSET($A76,-10,0)),
OFFSET($A76,-9,0)),
OFFSET($A76,-8,0)),
OFFSET($A76,-7,0)),
OFFSET($A76,-6,0)),
OFFSET($A76,-5,0)),
OFFSET($A76,-4,0)),
OFFSET($A76,-3,0)),
OFFSET($A76,-2,0)),
OFFSET($A76,-1,0)),
$A76)</f>
        <v>ROOM_TV_SERVICE</v>
      </c>
      <c r="R76" s="209" t="str">
        <f>CONCATENATE("{{",$K76,"}}",IF(ISBLANK(J76),"",CONCATENATE(",",L76)))</f>
        <v>{{}},</v>
      </c>
    </row>
    <row r="77" spans="1:18" s="59" customFormat="1" ht="16" x14ac:dyDescent="0.2">
      <c r="A77" s="214"/>
      <c r="B77" s="214"/>
      <c r="C77" s="214"/>
      <c r="D77" s="219" t="s">
        <v>1124</v>
      </c>
      <c r="E77" s="248"/>
      <c r="G77" s="66">
        <v>3</v>
      </c>
      <c r="H77" s="68" t="s">
        <v>1090</v>
      </c>
      <c r="I77" s="59">
        <v>2397</v>
      </c>
      <c r="J77" s="59" t="s">
        <v>1126</v>
      </c>
      <c r="L77" s="246"/>
      <c r="M77" s="208"/>
      <c r="O77" s="195" t="str">
        <f ca="1">IF(LEN($A77&amp;$D77)&lt;2,"",IF(ISBLANK($I77),"",$Q77&amp;IF(ISBLANK($D77),"","|"&amp;IF(RIGHT($D77)=",",LEFT($D77,LEN($D77)-1),IF(RIGHT($D77,2)=", ",LEFT($D77,LEN($D77)-2),$D77)))&amp;"="&amp;$I77&amp;IF(OR(ISBLANK($K77),$K77="{{*}}"),"",R77)))</f>
        <v>ROOM_TV_SERVICE|DIGITAL=2397</v>
      </c>
      <c r="P77" s="209">
        <f t="shared" ca="1" si="1"/>
        <v>2397</v>
      </c>
      <c r="Q77" s="198" t="str">
        <f ca="1">IF(ISBLANK($A77),
IF(ISBLANK(OFFSET($A77,-1,0)),
IF(ISBLANK(OFFSET($A77,-2,0)),
IF(ISBLANK(OFFSET($A77,-3,0)),
IF(ISBLANK(OFFSET($A77,-4,0)),
IF(ISBLANK(OFFSET($A77,-5,0)),
IF(ISBLANK(OFFSET($A77,-6,0)),
IF(ISBLANK(OFFSET($A77,-7,0)),
IF(ISBLANK(OFFSET($A77,-8,0)),
IF(ISBLANK(OFFSET($A77,-9,0)),
IF(ISBLANK(OFFSET($A77,-10,0)),
IF(ISBLANK(OFFSET($A77,-11,0)),
IF(ISBLANK(OFFSET($A77,-12,0)),
"test",
OFFSET($A77,-12,0)),
OFFSET($A77,-11,0)),
OFFSET($A77,-10,0)),
OFFSET($A77,-9,0)),
OFFSET($A77,-8,0)),
OFFSET($A77,-7,0)),
OFFSET($A77,-6,0)),
OFFSET($A77,-5,0)),
OFFSET($A77,-4,0)),
OFFSET($A77,-3,0)),
OFFSET($A77,-2,0)),
OFFSET($A77,-1,0)),
$A77)</f>
        <v>ROOM_TV_SERVICE</v>
      </c>
      <c r="R77" s="209" t="str">
        <f>CONCATENATE("{{",$K77,"}}",IF(ISBLANK(J77),"",CONCATENATE(",",L77)))</f>
        <v>{{}},</v>
      </c>
    </row>
    <row r="78" spans="1:18" ht="30" x14ac:dyDescent="0.2">
      <c r="A78" s="213" t="s">
        <v>265</v>
      </c>
      <c r="B78" s="52" t="s">
        <v>266</v>
      </c>
      <c r="C78" s="52" t="s">
        <v>221</v>
      </c>
      <c r="D78" s="52"/>
      <c r="E78" s="46"/>
      <c r="G78" s="65">
        <v>3</v>
      </c>
      <c r="H78" s="67" t="s">
        <v>1090</v>
      </c>
      <c r="I78" s="54">
        <v>2081</v>
      </c>
      <c r="J78" s="54" t="s">
        <v>1128</v>
      </c>
      <c r="O78" s="195" t="str">
        <f ca="1">IF(LEN($A78&amp;$D78)&lt;2,"",IF(ISBLANK($I78),"",$Q78&amp;IF(ISBLANK($D78),"","|"&amp;IF(RIGHT($D78)=",",LEFT($D78,LEN($D78)-1),IF(RIGHT($D78,2)=", ",LEFT($D78,LEN($D78)-2),$D78)))&amp;"="&amp;$I78&amp;IF(OR(ISBLANK($K78),$K78="{{*}}"),"",R78)))</f>
        <v>ROOM_PREMIUM_TV_CHANNELS=2081</v>
      </c>
      <c r="P78" s="209">
        <f t="shared" ca="1" si="1"/>
        <v>2081</v>
      </c>
      <c r="Q78" s="198" t="str">
        <f ca="1">IF(ISBLANK($A78),
IF(ISBLANK(OFFSET($A78,-1,0)),
IF(ISBLANK(OFFSET($A78,-2,0)),
IF(ISBLANK(OFFSET($A78,-3,0)),
IF(ISBLANK(OFFSET($A78,-4,0)),
IF(ISBLANK(OFFSET($A78,-5,0)),
IF(ISBLANK(OFFSET($A78,-6,0)),
IF(ISBLANK(OFFSET($A78,-7,0)),
IF(ISBLANK(OFFSET($A78,-8,0)),
IF(ISBLANK(OFFSET($A78,-9,0)),
IF(ISBLANK(OFFSET($A78,-10,0)),
IF(ISBLANK(OFFSET($A78,-11,0)),
IF(ISBLANK(OFFSET($A78,-12,0)),
"test",
OFFSET($A78,-12,0)),
OFFSET($A78,-11,0)),
OFFSET($A78,-10,0)),
OFFSET($A78,-9,0)),
OFFSET($A78,-8,0)),
OFFSET($A78,-7,0)),
OFFSET($A78,-6,0)),
OFFSET($A78,-5,0)),
OFFSET($A78,-4,0)),
OFFSET($A78,-3,0)),
OFFSET($A78,-2,0)),
OFFSET($A78,-1,0)),
$A78)</f>
        <v>ROOM_PREMIUM_TV_CHANNELS</v>
      </c>
      <c r="R78" s="209" t="str">
        <f>CONCATENATE("{{",$K78,"}}",IF(ISBLANK(J78),"",CONCATENATE(",",L78)))</f>
        <v>{{}},</v>
      </c>
    </row>
    <row r="79" spans="1:18" s="53" customFormat="1" ht="16" x14ac:dyDescent="0.2">
      <c r="A79" s="214" t="s">
        <v>267</v>
      </c>
      <c r="B79" s="214" t="s">
        <v>268</v>
      </c>
      <c r="C79" s="214" t="s">
        <v>221</v>
      </c>
      <c r="D79" s="219"/>
      <c r="E79" s="40"/>
      <c r="G79" s="66">
        <v>3</v>
      </c>
      <c r="H79" s="68" t="s">
        <v>1090</v>
      </c>
      <c r="I79" s="53">
        <v>2039</v>
      </c>
      <c r="J79" s="53" t="s">
        <v>1129</v>
      </c>
      <c r="L79" s="246"/>
      <c r="M79" s="208"/>
      <c r="O79" s="195" t="str">
        <f ca="1">IF(LEN($A79&amp;$D79)&lt;2,"",IF(ISBLANK($I79),"",$Q79&amp;IF(ISBLANK($D79),"","|"&amp;IF(RIGHT($D79)=",",LEFT($D79,LEN($D79)-1),IF(RIGHT($D79,2)=", ",LEFT($D79,LEN($D79)-2),$D79)))&amp;"="&amp;$I79&amp;IF(OR(ISBLANK($K79),$K79="{{*}}"),"",R79)))</f>
        <v>ROOM_PAY_MOVIES=2039</v>
      </c>
      <c r="P79" s="209">
        <f t="shared" ca="1" si="1"/>
        <v>2039</v>
      </c>
      <c r="Q79" s="198" t="str">
        <f ca="1">IF(ISBLANK($A79),
IF(ISBLANK(OFFSET($A79,-1,0)),
IF(ISBLANK(OFFSET($A79,-2,0)),
IF(ISBLANK(OFFSET($A79,-3,0)),
IF(ISBLANK(OFFSET($A79,-4,0)),
IF(ISBLANK(OFFSET($A79,-5,0)),
IF(ISBLANK(OFFSET($A79,-6,0)),
IF(ISBLANK(OFFSET($A79,-7,0)),
IF(ISBLANK(OFFSET($A79,-8,0)),
IF(ISBLANK(OFFSET($A79,-9,0)),
IF(ISBLANK(OFFSET($A79,-10,0)),
IF(ISBLANK(OFFSET($A79,-11,0)),
IF(ISBLANK(OFFSET($A79,-12,0)),
"test",
OFFSET($A79,-12,0)),
OFFSET($A79,-11,0)),
OFFSET($A79,-10,0)),
OFFSET($A79,-9,0)),
OFFSET($A79,-8,0)),
OFFSET($A79,-7,0)),
OFFSET($A79,-6,0)),
OFFSET($A79,-5,0)),
OFFSET($A79,-4,0)),
OFFSET($A79,-3,0)),
OFFSET($A79,-2,0)),
OFFSET($A79,-1,0)),
$A79)</f>
        <v>ROOM_PAY_MOVIES</v>
      </c>
      <c r="R79" s="209" t="str">
        <f>CONCATENATE("{{",$K79,"}}",IF(ISBLANK(J79),"",CONCATENATE(",",L79)))</f>
        <v>{{}},</v>
      </c>
    </row>
    <row r="80" spans="1:18" ht="16" x14ac:dyDescent="0.2">
      <c r="A80" s="213" t="s">
        <v>269</v>
      </c>
      <c r="B80" s="213" t="s">
        <v>270</v>
      </c>
      <c r="C80" s="213" t="s">
        <v>220</v>
      </c>
      <c r="D80" s="52" t="s">
        <v>1715</v>
      </c>
      <c r="E80" s="249" t="s">
        <v>271</v>
      </c>
      <c r="G80" s="65">
        <v>3</v>
      </c>
      <c r="H80" s="67" t="s">
        <v>1090</v>
      </c>
      <c r="I80" s="54">
        <v>2575</v>
      </c>
      <c r="J80" s="54" t="s">
        <v>1131</v>
      </c>
      <c r="O80" s="195" t="str">
        <f ca="1">IF(LEN($A80&amp;$D80)&lt;2,"",IF(ISBLANK($I80),"",$Q80&amp;IF(ISBLANK($D80),"","|"&amp;IF(RIGHT($D80)=",",LEFT($D80,LEN($D80)-1),IF(RIGHT($D80,2)=", ",LEFT($D80,LEN($D80)-2),$D80)))&amp;"="&amp;$I80&amp;IF(OR(ISBLANK($K80),$K80="{{*}}"),"",R80)))</f>
        <v>ROOM_TV_TYPE|LCD=2575</v>
      </c>
      <c r="P80" s="209">
        <f t="shared" ca="1" si="1"/>
        <v>2575</v>
      </c>
      <c r="Q80" s="198" t="str">
        <f ca="1">IF(ISBLANK($A80),
IF(ISBLANK(OFFSET($A80,-1,0)),
IF(ISBLANK(OFFSET($A80,-2,0)),
IF(ISBLANK(OFFSET($A80,-3,0)),
IF(ISBLANK(OFFSET($A80,-4,0)),
IF(ISBLANK(OFFSET($A80,-5,0)),
IF(ISBLANK(OFFSET($A80,-6,0)),
IF(ISBLANK(OFFSET($A80,-7,0)),
IF(ISBLANK(OFFSET($A80,-8,0)),
IF(ISBLANK(OFFSET($A80,-9,0)),
IF(ISBLANK(OFFSET($A80,-10,0)),
IF(ISBLANK(OFFSET($A80,-11,0)),
IF(ISBLANK(OFFSET($A80,-12,0)),
"test",
OFFSET($A80,-12,0)),
OFFSET($A80,-11,0)),
OFFSET($A80,-10,0)),
OFFSET($A80,-9,0)),
OFFSET($A80,-8,0)),
OFFSET($A80,-7,0)),
OFFSET($A80,-6,0)),
OFFSET($A80,-5,0)),
OFFSET($A80,-4,0)),
OFFSET($A80,-3,0)),
OFFSET($A80,-2,0)),
OFFSET($A80,-1,0)),
$A80)</f>
        <v>ROOM_TV_TYPE</v>
      </c>
      <c r="R80" s="209" t="str">
        <f>CONCATENATE("{{",$K80,"}}",IF(ISBLANK(J80),"",CONCATENATE(",",L80)))</f>
        <v>{{}},</v>
      </c>
    </row>
    <row r="81" spans="1:18" s="61" customFormat="1" ht="16" x14ac:dyDescent="0.2">
      <c r="A81" s="213"/>
      <c r="B81" s="213"/>
      <c r="C81" s="213"/>
      <c r="D81" s="52" t="s">
        <v>1469</v>
      </c>
      <c r="E81" s="249"/>
      <c r="G81" s="65">
        <v>3</v>
      </c>
      <c r="H81" s="67" t="s">
        <v>1090</v>
      </c>
      <c r="I81" s="61">
        <v>6147</v>
      </c>
      <c r="J81" s="61" t="s">
        <v>1132</v>
      </c>
      <c r="L81" s="245"/>
      <c r="M81" s="207"/>
      <c r="O81" s="195" t="str">
        <f ca="1">IF(LEN($A81&amp;$D81)&lt;2,"",IF(ISBLANK($I81),"",$Q81&amp;IF(ISBLANK($D81),"","|"&amp;IF(RIGHT($D81)=",",LEFT($D81,LEN($D81)-1),IF(RIGHT($D81,2)=", ",LEFT($D81,LEN($D81)-2),$D81)))&amp;"="&amp;$I81&amp;IF(OR(ISBLANK($K81),$K81="{{*}}"),"",R81)))</f>
        <v>ROOM_TV_TYPE|LED=6147</v>
      </c>
      <c r="P81" s="209">
        <f t="shared" ca="1" si="1"/>
        <v>6147</v>
      </c>
      <c r="Q81" s="198" t="str">
        <f ca="1">IF(ISBLANK($A81),
IF(ISBLANK(OFFSET($A81,-1,0)),
IF(ISBLANK(OFFSET($A81,-2,0)),
IF(ISBLANK(OFFSET($A81,-3,0)),
IF(ISBLANK(OFFSET($A81,-4,0)),
IF(ISBLANK(OFFSET($A81,-5,0)),
IF(ISBLANK(OFFSET($A81,-6,0)),
IF(ISBLANK(OFFSET($A81,-7,0)),
IF(ISBLANK(OFFSET($A81,-8,0)),
IF(ISBLANK(OFFSET($A81,-9,0)),
IF(ISBLANK(OFFSET($A81,-10,0)),
IF(ISBLANK(OFFSET($A81,-11,0)),
IF(ISBLANK(OFFSET($A81,-12,0)),
"test",
OFFSET($A81,-12,0)),
OFFSET($A81,-11,0)),
OFFSET($A81,-10,0)),
OFFSET($A81,-9,0)),
OFFSET($A81,-8,0)),
OFFSET($A81,-7,0)),
OFFSET($A81,-6,0)),
OFFSET($A81,-5,0)),
OFFSET($A81,-4,0)),
OFFSET($A81,-3,0)),
OFFSET($A81,-2,0)),
OFFSET($A81,-1,0)),
$A81)</f>
        <v>ROOM_TV_TYPE</v>
      </c>
      <c r="R81" s="209" t="str">
        <f>CONCATENATE("{{",$K81,"}}",IF(ISBLANK(J81),"",CONCATENATE(",",L81)))</f>
        <v>{{}},</v>
      </c>
    </row>
    <row r="82" spans="1:18" s="61" customFormat="1" ht="16" x14ac:dyDescent="0.2">
      <c r="A82" s="213"/>
      <c r="B82" s="213"/>
      <c r="C82" s="213"/>
      <c r="D82" s="52" t="s">
        <v>1470</v>
      </c>
      <c r="E82" s="249"/>
      <c r="G82" s="65">
        <v>3</v>
      </c>
      <c r="H82" s="67" t="s">
        <v>1090</v>
      </c>
      <c r="I82" s="61">
        <v>2576</v>
      </c>
      <c r="J82" s="61" t="s">
        <v>1133</v>
      </c>
      <c r="L82" s="245"/>
      <c r="M82" s="207"/>
      <c r="O82" s="195" t="str">
        <f ca="1">IF(LEN($A82&amp;$D82)&lt;2,"",IF(ISBLANK($I82),"",$Q82&amp;IF(ISBLANK($D82),"","|"&amp;IF(RIGHT($D82)=",",LEFT($D82,LEN($D82)-1),IF(RIGHT($D82,2)=", ",LEFT($D82,LEN($D82)-2),$D82)))&amp;"="&amp;$I82&amp;IF(OR(ISBLANK($K82),$K82="{{*}}"),"",R82)))</f>
        <v>ROOM_TV_TYPE|PLASMA=2576</v>
      </c>
      <c r="P82" s="209">
        <f t="shared" ca="1" si="1"/>
        <v>2576</v>
      </c>
      <c r="Q82" s="198" t="str">
        <f ca="1">IF(ISBLANK($A82),
IF(ISBLANK(OFFSET($A82,-1,0)),
IF(ISBLANK(OFFSET($A82,-2,0)),
IF(ISBLANK(OFFSET($A82,-3,0)),
IF(ISBLANK(OFFSET($A82,-4,0)),
IF(ISBLANK(OFFSET($A82,-5,0)),
IF(ISBLANK(OFFSET($A82,-6,0)),
IF(ISBLANK(OFFSET($A82,-7,0)),
IF(ISBLANK(OFFSET($A82,-8,0)),
IF(ISBLANK(OFFSET($A82,-9,0)),
IF(ISBLANK(OFFSET($A82,-10,0)),
IF(ISBLANK(OFFSET($A82,-11,0)),
IF(ISBLANK(OFFSET($A82,-12,0)),
"test",
OFFSET($A82,-12,0)),
OFFSET($A82,-11,0)),
OFFSET($A82,-10,0)),
OFFSET($A82,-9,0)),
OFFSET($A82,-8,0)),
OFFSET($A82,-7,0)),
OFFSET($A82,-6,0)),
OFFSET($A82,-5,0)),
OFFSET($A82,-4,0)),
OFFSET($A82,-3,0)),
OFFSET($A82,-2,0)),
OFFSET($A82,-1,0)),
$A82)</f>
        <v>ROOM_TV_TYPE</v>
      </c>
      <c r="R82" s="209" t="str">
        <f>CONCATENATE("{{",$K82,"}}",IF(ISBLANK(J82),"",CONCATENATE(",",L82)))</f>
        <v>{{}},</v>
      </c>
    </row>
    <row r="83" spans="1:18" s="61" customFormat="1" ht="16" x14ac:dyDescent="0.2">
      <c r="A83" s="213"/>
      <c r="B83" s="213"/>
      <c r="C83" s="213"/>
      <c r="D83" s="52" t="s">
        <v>1471</v>
      </c>
      <c r="E83" s="249"/>
      <c r="G83" s="65">
        <v>3</v>
      </c>
      <c r="H83" s="67" t="s">
        <v>1090</v>
      </c>
      <c r="I83" s="61">
        <v>2399</v>
      </c>
      <c r="J83" s="61" t="s">
        <v>1134</v>
      </c>
      <c r="L83" s="245"/>
      <c r="M83" s="207"/>
      <c r="O83" s="195" t="str">
        <f ca="1">IF(LEN($A83&amp;$D83)&lt;2,"",IF(ISBLANK($I83),"",$Q83&amp;IF(ISBLANK($D83),"","|"&amp;IF(RIGHT($D83)=",",LEFT($D83,LEN($D83)-1),IF(RIGHT($D83,2)=", ",LEFT($D83,LEN($D83)-2),$D83)))&amp;"="&amp;$I83&amp;IF(OR(ISBLANK($K83),$K83="{{*}}"),"",R83)))</f>
        <v>ROOM_TV_TYPE|FLAT_PANEL=2399</v>
      </c>
      <c r="P83" s="209">
        <f t="shared" ca="1" si="1"/>
        <v>2399</v>
      </c>
      <c r="Q83" s="198" t="str">
        <f ca="1">IF(ISBLANK($A83),
IF(ISBLANK(OFFSET($A83,-1,0)),
IF(ISBLANK(OFFSET($A83,-2,0)),
IF(ISBLANK(OFFSET($A83,-3,0)),
IF(ISBLANK(OFFSET($A83,-4,0)),
IF(ISBLANK(OFFSET($A83,-5,0)),
IF(ISBLANK(OFFSET($A83,-6,0)),
IF(ISBLANK(OFFSET($A83,-7,0)),
IF(ISBLANK(OFFSET($A83,-8,0)),
IF(ISBLANK(OFFSET($A83,-9,0)),
IF(ISBLANK(OFFSET($A83,-10,0)),
IF(ISBLANK(OFFSET($A83,-11,0)),
IF(ISBLANK(OFFSET($A83,-12,0)),
"test",
OFFSET($A83,-12,0)),
OFFSET($A83,-11,0)),
OFFSET($A83,-10,0)),
OFFSET($A83,-9,0)),
OFFSET($A83,-8,0)),
OFFSET($A83,-7,0)),
OFFSET($A83,-6,0)),
OFFSET($A83,-5,0)),
OFFSET($A83,-4,0)),
OFFSET($A83,-3,0)),
OFFSET($A83,-2,0)),
OFFSET($A83,-1,0)),
$A83)</f>
        <v>ROOM_TV_TYPE</v>
      </c>
      <c r="R83" s="209" t="str">
        <f>CONCATENATE("{{",$K83,"}}",IF(ISBLANK(J83),"",CONCATENATE(",",L83)))</f>
        <v>{{}},</v>
      </c>
    </row>
    <row r="84" spans="1:18" s="61" customFormat="1" ht="16" x14ac:dyDescent="0.2">
      <c r="A84" s="213"/>
      <c r="B84" s="213"/>
      <c r="C84" s="213"/>
      <c r="D84" s="52" t="s">
        <v>1130</v>
      </c>
      <c r="E84" s="249"/>
      <c r="G84" s="65">
        <v>3</v>
      </c>
      <c r="H84" s="67" t="s">
        <v>1090</v>
      </c>
      <c r="I84" s="61">
        <v>26</v>
      </c>
      <c r="J84" s="61" t="s">
        <v>1135</v>
      </c>
      <c r="L84" s="245"/>
      <c r="M84" s="207"/>
      <c r="O84" s="195" t="str">
        <f ca="1">IF(LEN($A84&amp;$D84)&lt;2,"",IF(ISBLANK($I84),"",$Q84&amp;IF(ISBLANK($D84),"","|"&amp;IF(RIGHT($D84)=",",LEFT($D84,LEN($D84)-1),IF(RIGHT($D84,2)=", ",LEFT($D84,LEN($D84)-2),$D84)))&amp;"="&amp;$I84&amp;IF(OR(ISBLANK($K84),$K84="{{*}}"),"",R84)))</f>
        <v>ROOM_TV_TYPE|TV=26</v>
      </c>
      <c r="P84" s="209">
        <f t="shared" ca="1" si="1"/>
        <v>26</v>
      </c>
      <c r="Q84" s="198" t="str">
        <f ca="1">IF(ISBLANK($A84),
IF(ISBLANK(OFFSET($A84,-1,0)),
IF(ISBLANK(OFFSET($A84,-2,0)),
IF(ISBLANK(OFFSET($A84,-3,0)),
IF(ISBLANK(OFFSET($A84,-4,0)),
IF(ISBLANK(OFFSET($A84,-5,0)),
IF(ISBLANK(OFFSET($A84,-6,0)),
IF(ISBLANK(OFFSET($A84,-7,0)),
IF(ISBLANK(OFFSET($A84,-8,0)),
IF(ISBLANK(OFFSET($A84,-9,0)),
IF(ISBLANK(OFFSET($A84,-10,0)),
IF(ISBLANK(OFFSET($A84,-11,0)),
IF(ISBLANK(OFFSET($A84,-12,0)),
"test",
OFFSET($A84,-12,0)),
OFFSET($A84,-11,0)),
OFFSET($A84,-10,0)),
OFFSET($A84,-9,0)),
OFFSET($A84,-8,0)),
OFFSET($A84,-7,0)),
OFFSET($A84,-6,0)),
OFFSET($A84,-5,0)),
OFFSET($A84,-4,0)),
OFFSET($A84,-3,0)),
OFFSET($A84,-2,0)),
OFFSET($A84,-1,0)),
$A84)</f>
        <v>ROOM_TV_TYPE</v>
      </c>
      <c r="R84" s="209" t="str">
        <f>CONCATENATE("{{",$K84,"}}",IF(ISBLANK(J84),"",CONCATENATE(",",L84)))</f>
        <v>{{}},</v>
      </c>
    </row>
    <row r="85" spans="1:18" s="53" customFormat="1" ht="16" x14ac:dyDescent="0.2">
      <c r="A85" s="214" t="s">
        <v>351</v>
      </c>
      <c r="B85" s="214" t="s">
        <v>272</v>
      </c>
      <c r="C85" s="214" t="s">
        <v>220</v>
      </c>
      <c r="D85" s="219" t="s">
        <v>1136</v>
      </c>
      <c r="E85" s="248" t="s">
        <v>642</v>
      </c>
      <c r="G85" s="66">
        <v>3</v>
      </c>
      <c r="H85" s="68" t="s">
        <v>1090</v>
      </c>
      <c r="I85" s="53">
        <v>2579</v>
      </c>
      <c r="J85" s="53" t="s">
        <v>1137</v>
      </c>
      <c r="L85" s="246"/>
      <c r="M85" s="208"/>
      <c r="O85" s="195" t="str">
        <f ca="1">IF(LEN($A85&amp;$D85)&lt;2,"",IF(ISBLANK($I85),"",$Q85&amp;IF(ISBLANK($D85),"","|"&amp;IF(RIGHT($D85)=",",LEFT($D85,LEN($D85)-1),IF(RIGHT($D85,2)=", ",LEFT($D85,LEN($D85)-2),$D85)))&amp;"="&amp;$I85&amp;IF(OR(ISBLANK($K85),$K85="{{*}}"),"",R85)))</f>
        <v>ROOM_TV_SIZE|SIZE=2579</v>
      </c>
      <c r="P85" s="209">
        <f t="shared" ca="1" si="1"/>
        <v>2579</v>
      </c>
      <c r="Q85" s="198" t="str">
        <f ca="1">IF(ISBLANK($A85),
IF(ISBLANK(OFFSET($A85,-1,0)),
IF(ISBLANK(OFFSET($A85,-2,0)),
IF(ISBLANK(OFFSET($A85,-3,0)),
IF(ISBLANK(OFFSET($A85,-4,0)),
IF(ISBLANK(OFFSET($A85,-5,0)),
IF(ISBLANK(OFFSET($A85,-6,0)),
IF(ISBLANK(OFFSET($A85,-7,0)),
IF(ISBLANK(OFFSET($A85,-8,0)),
IF(ISBLANK(OFFSET($A85,-9,0)),
IF(ISBLANK(OFFSET($A85,-10,0)),
IF(ISBLANK(OFFSET($A85,-11,0)),
IF(ISBLANK(OFFSET($A85,-12,0)),
"test",
OFFSET($A85,-12,0)),
OFFSET($A85,-11,0)),
OFFSET($A85,-10,0)),
OFFSET($A85,-9,0)),
OFFSET($A85,-8,0)),
OFFSET($A85,-7,0)),
OFFSET($A85,-6,0)),
OFFSET($A85,-5,0)),
OFFSET($A85,-4,0)),
OFFSET($A85,-3,0)),
OFFSET($A85,-2,0)),
OFFSET($A85,-1,0)),
$A85)</f>
        <v>ROOM_TV_SIZE</v>
      </c>
      <c r="R85" s="209" t="str">
        <f>CONCATENATE("{{",$K85,"}}",IF(ISBLANK(J85),"",CONCATENATE(",",L85)))</f>
        <v>{{}},</v>
      </c>
    </row>
    <row r="86" spans="1:18" s="59" customFormat="1" ht="16" x14ac:dyDescent="0.2">
      <c r="A86" s="214"/>
      <c r="B86" s="214"/>
      <c r="C86" s="214"/>
      <c r="D86" s="219" t="s">
        <v>1716</v>
      </c>
      <c r="E86" s="248"/>
      <c r="G86" s="66">
        <v>3</v>
      </c>
      <c r="H86" s="68" t="s">
        <v>1090</v>
      </c>
      <c r="I86" s="59">
        <v>2580</v>
      </c>
      <c r="J86" s="59" t="s">
        <v>1138</v>
      </c>
      <c r="L86" s="246"/>
      <c r="M86" s="208"/>
      <c r="O86" s="195" t="str">
        <f ca="1">IF(LEN($A86&amp;$D86)&lt;2,"",IF(ISBLANK($I86),"",$Q86&amp;IF(ISBLANK($D86),"","|"&amp;IF(RIGHT($D86)=",",LEFT($D86,LEN($D86)-1),IF(RIGHT($D86,2)=", ",LEFT($D86,LEN($D86)-2),$D86)))&amp;"="&amp;$I86&amp;IF(OR(ISBLANK($K86),$K86="{{*}}"),"",R86)))</f>
        <v>ROOM_TV_SIZE|MEASURMENT_(INCH_CM)=2580</v>
      </c>
      <c r="P86" s="209">
        <f t="shared" ca="1" si="1"/>
        <v>2580</v>
      </c>
      <c r="Q86" s="198" t="str">
        <f ca="1">IF(ISBLANK($A86),
IF(ISBLANK(OFFSET($A86,-1,0)),
IF(ISBLANK(OFFSET($A86,-2,0)),
IF(ISBLANK(OFFSET($A86,-3,0)),
IF(ISBLANK(OFFSET($A86,-4,0)),
IF(ISBLANK(OFFSET($A86,-5,0)),
IF(ISBLANK(OFFSET($A86,-6,0)),
IF(ISBLANK(OFFSET($A86,-7,0)),
IF(ISBLANK(OFFSET($A86,-8,0)),
IF(ISBLANK(OFFSET($A86,-9,0)),
IF(ISBLANK(OFFSET($A86,-10,0)),
IF(ISBLANK(OFFSET($A86,-11,0)),
IF(ISBLANK(OFFSET($A86,-12,0)),
"test",
OFFSET($A86,-12,0)),
OFFSET($A86,-11,0)),
OFFSET($A86,-10,0)),
OFFSET($A86,-9,0)),
OFFSET($A86,-8,0)),
OFFSET($A86,-7,0)),
OFFSET($A86,-6,0)),
OFFSET($A86,-5,0)),
OFFSET($A86,-4,0)),
OFFSET($A86,-3,0)),
OFFSET($A86,-2,0)),
OFFSET($A86,-1,0)),
$A86)</f>
        <v>ROOM_TV_SIZE</v>
      </c>
      <c r="R86" s="209" t="str">
        <f>CONCATENATE("{{",$K86,"}}",IF(ISBLANK(J86),"",CONCATENATE(",",L86)))</f>
        <v>{{}},</v>
      </c>
    </row>
    <row r="87" spans="1:18" ht="16" x14ac:dyDescent="0.2">
      <c r="A87" s="213" t="s">
        <v>352</v>
      </c>
      <c r="B87" s="213" t="s">
        <v>273</v>
      </c>
      <c r="C87" s="213" t="s">
        <v>221</v>
      </c>
      <c r="D87" s="52"/>
      <c r="E87" s="46"/>
      <c r="G87" s="65">
        <v>3</v>
      </c>
      <c r="H87" s="67" t="s">
        <v>1090</v>
      </c>
      <c r="I87" s="54">
        <v>2086</v>
      </c>
      <c r="J87" s="54" t="s">
        <v>1139</v>
      </c>
      <c r="O87" s="195" t="str">
        <f ca="1">IF(LEN($A87&amp;$D87)&lt;2,"",IF(ISBLANK($I87),"",$Q87&amp;IF(ISBLANK($D87),"","|"&amp;IF(RIGHT($D87)=",",LEFT($D87,LEN($D87)-1),IF(RIGHT($D87,2)=", ",LEFT($D87,LEN($D87)-2),$D87)))&amp;"="&amp;$I87&amp;IF(OR(ISBLANK($K87),$K87="{{*}}"),"",R87)))</f>
        <v>ROOM_DVD=2086</v>
      </c>
      <c r="P87" s="209">
        <f t="shared" ca="1" si="1"/>
        <v>2086</v>
      </c>
      <c r="Q87" s="198" t="str">
        <f ca="1">IF(ISBLANK($A87),
IF(ISBLANK(OFFSET($A87,-1,0)),
IF(ISBLANK(OFFSET($A87,-2,0)),
IF(ISBLANK(OFFSET($A87,-3,0)),
IF(ISBLANK(OFFSET($A87,-4,0)),
IF(ISBLANK(OFFSET($A87,-5,0)),
IF(ISBLANK(OFFSET($A87,-6,0)),
IF(ISBLANK(OFFSET($A87,-7,0)),
IF(ISBLANK(OFFSET($A87,-8,0)),
IF(ISBLANK(OFFSET($A87,-9,0)),
IF(ISBLANK(OFFSET($A87,-10,0)),
IF(ISBLANK(OFFSET($A87,-11,0)),
IF(ISBLANK(OFFSET($A87,-12,0)),
"test",
OFFSET($A87,-12,0)),
OFFSET($A87,-11,0)),
OFFSET($A87,-10,0)),
OFFSET($A87,-9,0)),
OFFSET($A87,-8,0)),
OFFSET($A87,-7,0)),
OFFSET($A87,-6,0)),
OFFSET($A87,-5,0)),
OFFSET($A87,-4,0)),
OFFSET($A87,-3,0)),
OFFSET($A87,-2,0)),
OFFSET($A87,-1,0)),
$A87)</f>
        <v>ROOM_DVD</v>
      </c>
      <c r="R87" s="209" t="str">
        <f>CONCATENATE("{{",$K87,"}}",IF(ISBLANK(J87),"",CONCATENATE(",",L87)))</f>
        <v>{{}},</v>
      </c>
    </row>
    <row r="88" spans="1:18" s="53" customFormat="1" ht="30" x14ac:dyDescent="0.2">
      <c r="A88" s="214" t="s">
        <v>353</v>
      </c>
      <c r="B88" s="214" t="s">
        <v>274</v>
      </c>
      <c r="C88" s="214" t="s">
        <v>221</v>
      </c>
      <c r="D88" s="219"/>
      <c r="E88" s="40"/>
      <c r="G88" s="66">
        <v>3</v>
      </c>
      <c r="H88" s="68" t="s">
        <v>1090</v>
      </c>
      <c r="I88" s="53">
        <v>2563</v>
      </c>
      <c r="J88" s="53" t="s">
        <v>274</v>
      </c>
      <c r="L88" s="246"/>
      <c r="M88" s="208"/>
      <c r="O88" s="195" t="str">
        <f ca="1">IF(LEN($A88&amp;$D88)&lt;2,"",IF(ISBLANK($I88),"",$Q88&amp;IF(ISBLANK($D88),"","|"&amp;IF(RIGHT($D88)=",",LEFT($D88,LEN($D88)-1),IF(RIGHT($D88,2)=", ",LEFT($D88,LEN($D88)-2),$D88)))&amp;"="&amp;$I88&amp;IF(OR(ISBLANK($K88),$K88="{{*}}"),"",R88)))</f>
        <v>ROOM_FIRST_RUN_MOVIES=2563</v>
      </c>
      <c r="P88" s="209">
        <f t="shared" ca="1" si="1"/>
        <v>2563</v>
      </c>
      <c r="Q88" s="198" t="str">
        <f ca="1">IF(ISBLANK($A88),
IF(ISBLANK(OFFSET($A88,-1,0)),
IF(ISBLANK(OFFSET($A88,-2,0)),
IF(ISBLANK(OFFSET($A88,-3,0)),
IF(ISBLANK(OFFSET($A88,-4,0)),
IF(ISBLANK(OFFSET($A88,-5,0)),
IF(ISBLANK(OFFSET($A88,-6,0)),
IF(ISBLANK(OFFSET($A88,-7,0)),
IF(ISBLANK(OFFSET($A88,-8,0)),
IF(ISBLANK(OFFSET($A88,-9,0)),
IF(ISBLANK(OFFSET($A88,-10,0)),
IF(ISBLANK(OFFSET($A88,-11,0)),
IF(ISBLANK(OFFSET($A88,-12,0)),
"test",
OFFSET($A88,-12,0)),
OFFSET($A88,-11,0)),
OFFSET($A88,-10,0)),
OFFSET($A88,-9,0)),
OFFSET($A88,-8,0)),
OFFSET($A88,-7,0)),
OFFSET($A88,-6,0)),
OFFSET($A88,-5,0)),
OFFSET($A88,-4,0)),
OFFSET($A88,-3,0)),
OFFSET($A88,-2,0)),
OFFSET($A88,-1,0)),
$A88)</f>
        <v>ROOM_FIRST_RUN_MOVIES</v>
      </c>
      <c r="R88" s="209" t="str">
        <f>CONCATENATE("{{",$K88,"}}",IF(ISBLANK(J88),"",CONCATENATE(",",L88)))</f>
        <v>{{}},</v>
      </c>
    </row>
    <row r="89" spans="1:18" ht="16" x14ac:dyDescent="0.2">
      <c r="A89" s="213" t="s">
        <v>354</v>
      </c>
      <c r="B89" s="52" t="s">
        <v>275</v>
      </c>
      <c r="C89" s="52" t="s">
        <v>221</v>
      </c>
      <c r="D89" s="52"/>
      <c r="E89" s="46"/>
      <c r="G89" s="65">
        <v>3</v>
      </c>
      <c r="H89" s="67" t="s">
        <v>1090</v>
      </c>
      <c r="I89" s="54">
        <v>2028</v>
      </c>
      <c r="J89" s="54" t="s">
        <v>1140</v>
      </c>
      <c r="O89" s="195" t="str">
        <f ca="1">IF(LEN($A89&amp;$D89)&lt;2,"",IF(ISBLANK($I89),"",$Q89&amp;IF(ISBLANK($D89),"","|"&amp;IF(RIGHT($D89)=",",LEFT($D89,LEN($D89)-1),IF(RIGHT($D89,2)=", ",LEFT($D89,LEN($D89)-2),$D89)))&amp;"="&amp;$I89&amp;IF(OR(ISBLANK($K89),$K89="{{*}}"),"",R89)))</f>
        <v>ROOM_VIDEO_GAME=2028</v>
      </c>
      <c r="P89" s="209">
        <f t="shared" ca="1" si="1"/>
        <v>2028</v>
      </c>
      <c r="Q89" s="198" t="str">
        <f ca="1">IF(ISBLANK($A89),
IF(ISBLANK(OFFSET($A89,-1,0)),
IF(ISBLANK(OFFSET($A89,-2,0)),
IF(ISBLANK(OFFSET($A89,-3,0)),
IF(ISBLANK(OFFSET($A89,-4,0)),
IF(ISBLANK(OFFSET($A89,-5,0)),
IF(ISBLANK(OFFSET($A89,-6,0)),
IF(ISBLANK(OFFSET($A89,-7,0)),
IF(ISBLANK(OFFSET($A89,-8,0)),
IF(ISBLANK(OFFSET($A89,-9,0)),
IF(ISBLANK(OFFSET($A89,-10,0)),
IF(ISBLANK(OFFSET($A89,-11,0)),
IF(ISBLANK(OFFSET($A89,-12,0)),
"test",
OFFSET($A89,-12,0)),
OFFSET($A89,-11,0)),
OFFSET($A89,-10,0)),
OFFSET($A89,-9,0)),
OFFSET($A89,-8,0)),
OFFSET($A89,-7,0)),
OFFSET($A89,-6,0)),
OFFSET($A89,-5,0)),
OFFSET($A89,-4,0)),
OFFSET($A89,-3,0)),
OFFSET($A89,-2,0)),
OFFSET($A89,-1,0)),
$A89)</f>
        <v>ROOM_VIDEO_GAME</v>
      </c>
      <c r="R89" s="209" t="str">
        <f>CONCATENATE("{{",$K89,"}}",IF(ISBLANK(J89),"",CONCATENATE(",",L89)))</f>
        <v>{{}},</v>
      </c>
    </row>
    <row r="90" spans="1:18" s="53" customFormat="1" ht="16" x14ac:dyDescent="0.2">
      <c r="A90" s="214" t="s">
        <v>355</v>
      </c>
      <c r="B90" s="214" t="s">
        <v>276</v>
      </c>
      <c r="C90" s="214" t="s">
        <v>220</v>
      </c>
      <c r="D90" s="219" t="s">
        <v>1717</v>
      </c>
      <c r="E90" s="40"/>
      <c r="G90" s="66">
        <v>3</v>
      </c>
      <c r="H90" s="68" t="s">
        <v>1090</v>
      </c>
      <c r="I90" s="53">
        <v>3856</v>
      </c>
      <c r="J90" s="53" t="s">
        <v>1142</v>
      </c>
      <c r="L90" s="246"/>
      <c r="M90" s="208"/>
      <c r="O90" s="195" t="str">
        <f ca="1">IF(LEN($A90&amp;$D90)&lt;2,"",IF(ISBLANK($I90),"",$Q90&amp;IF(ISBLANK($D90),"","|"&amp;IF(RIGHT($D90)=",",LEFT($D90,LEN($D90)-1),IF(RIGHT($D90,2)=", ",LEFT($D90,LEN($D90)-2),$D90)))&amp;"="&amp;$I90&amp;IF(OR(ISBLANK($K90),$K90="{{*}}"),"",R90)))</f>
        <v>ROOM_COMPUTER|IN-ROOM_COMPUTER=3856</v>
      </c>
      <c r="P90" s="209">
        <f t="shared" ca="1" si="1"/>
        <v>3856</v>
      </c>
      <c r="Q90" s="198" t="str">
        <f ca="1">IF(ISBLANK($A90),
IF(ISBLANK(OFFSET($A90,-1,0)),
IF(ISBLANK(OFFSET($A90,-2,0)),
IF(ISBLANK(OFFSET($A90,-3,0)),
IF(ISBLANK(OFFSET($A90,-4,0)),
IF(ISBLANK(OFFSET($A90,-5,0)),
IF(ISBLANK(OFFSET($A90,-6,0)),
IF(ISBLANK(OFFSET($A90,-7,0)),
IF(ISBLANK(OFFSET($A90,-8,0)),
IF(ISBLANK(OFFSET($A90,-9,0)),
IF(ISBLANK(OFFSET($A90,-10,0)),
IF(ISBLANK(OFFSET($A90,-11,0)),
IF(ISBLANK(OFFSET($A90,-12,0)),
"test",
OFFSET($A90,-12,0)),
OFFSET($A90,-11,0)),
OFFSET($A90,-10,0)),
OFFSET($A90,-9,0)),
OFFSET($A90,-8,0)),
OFFSET($A90,-7,0)),
OFFSET($A90,-6,0)),
OFFSET($A90,-5,0)),
OFFSET($A90,-4,0)),
OFFSET($A90,-3,0)),
OFFSET($A90,-2,0)),
OFFSET($A90,-1,0)),
$A90)</f>
        <v>ROOM_COMPUTER</v>
      </c>
      <c r="R90" s="209" t="str">
        <f>CONCATENATE("{{",$K90,"}}",IF(ISBLANK(J90),"",CONCATENATE(",",L90)))</f>
        <v>{{}},</v>
      </c>
    </row>
    <row r="91" spans="1:18" s="59" customFormat="1" ht="16" x14ac:dyDescent="0.2">
      <c r="A91" s="214"/>
      <c r="B91" s="214"/>
      <c r="C91" s="214"/>
      <c r="D91" s="219" t="s">
        <v>1718</v>
      </c>
      <c r="E91" s="50"/>
      <c r="G91" s="66">
        <v>3</v>
      </c>
      <c r="H91" s="68" t="s">
        <v>1090</v>
      </c>
      <c r="I91" s="59">
        <v>5106</v>
      </c>
      <c r="J91" s="59" t="s">
        <v>1143</v>
      </c>
      <c r="L91" s="246"/>
      <c r="M91" s="208"/>
      <c r="O91" s="195" t="str">
        <f ca="1">IF(LEN($A91&amp;$D91)&lt;2,"",IF(ISBLANK($I91),"",$Q91&amp;IF(ISBLANK($D91),"","|"&amp;IF(RIGHT($D91)=",",LEFT($D91,LEN($D91)-1),IF(RIGHT($D91,2)=", ",LEFT($D91,LEN($D91)-2),$D91)))&amp;"="&amp;$I91&amp;IF(OR(ISBLANK($K91),$K91="{{*}}"),"",R91)))</f>
        <v>ROOM_COMPUTER|TABLET_COMPUTER=5106</v>
      </c>
      <c r="P91" s="209">
        <f t="shared" ca="1" si="1"/>
        <v>5106</v>
      </c>
      <c r="Q91" s="198" t="str">
        <f ca="1">IF(ISBLANK($A91),
IF(ISBLANK(OFFSET($A91,-1,0)),
IF(ISBLANK(OFFSET($A91,-2,0)),
IF(ISBLANK(OFFSET($A91,-3,0)),
IF(ISBLANK(OFFSET($A91,-4,0)),
IF(ISBLANK(OFFSET($A91,-5,0)),
IF(ISBLANK(OFFSET($A91,-6,0)),
IF(ISBLANK(OFFSET($A91,-7,0)),
IF(ISBLANK(OFFSET($A91,-8,0)),
IF(ISBLANK(OFFSET($A91,-9,0)),
IF(ISBLANK(OFFSET($A91,-10,0)),
IF(ISBLANK(OFFSET($A91,-11,0)),
IF(ISBLANK(OFFSET($A91,-12,0)),
"test",
OFFSET($A91,-12,0)),
OFFSET($A91,-11,0)),
OFFSET($A91,-10,0)),
OFFSET($A91,-9,0)),
OFFSET($A91,-8,0)),
OFFSET($A91,-7,0)),
OFFSET($A91,-6,0)),
OFFSET($A91,-5,0)),
OFFSET($A91,-4,0)),
OFFSET($A91,-3,0)),
OFFSET($A91,-2,0)),
OFFSET($A91,-1,0)),
$A91)</f>
        <v>ROOM_COMPUTER</v>
      </c>
      <c r="R91" s="209" t="str">
        <f>CONCATENATE("{{",$K91,"}}",IF(ISBLANK(J91),"",CONCATENATE(",",L91)))</f>
        <v>{{}},</v>
      </c>
    </row>
    <row r="92" spans="1:18" s="59" customFormat="1" ht="16" x14ac:dyDescent="0.2">
      <c r="A92" s="214"/>
      <c r="B92" s="214"/>
      <c r="C92" s="214"/>
      <c r="D92" s="219" t="s">
        <v>1141</v>
      </c>
      <c r="E92" s="50"/>
      <c r="G92" s="66">
        <v>3</v>
      </c>
      <c r="H92" s="68" t="s">
        <v>1090</v>
      </c>
      <c r="I92" s="59">
        <v>5105</v>
      </c>
      <c r="J92" s="59" t="s">
        <v>1144</v>
      </c>
      <c r="L92" s="246"/>
      <c r="M92" s="208"/>
      <c r="O92" s="195" t="str">
        <f ca="1">IF(LEN($A92&amp;$D92)&lt;2,"",IF(ISBLANK($I92),"",$Q92&amp;IF(ISBLANK($D92),"","|"&amp;IF(RIGHT($D92)=",",LEFT($D92,LEN($D92)-1),IF(RIGHT($D92,2)=", ",LEFT($D92,LEN($D92)-2),$D92)))&amp;"="&amp;$I92&amp;IF(OR(ISBLANK($K92),$K92="{{*}}"),"",R92)))</f>
        <v>ROOM_COMPUTER|IPAD=5105</v>
      </c>
      <c r="P92" s="209">
        <f t="shared" ca="1" si="1"/>
        <v>5105</v>
      </c>
      <c r="Q92" s="198" t="str">
        <f ca="1">IF(ISBLANK($A92),
IF(ISBLANK(OFFSET($A92,-1,0)),
IF(ISBLANK(OFFSET($A92,-2,0)),
IF(ISBLANK(OFFSET($A92,-3,0)),
IF(ISBLANK(OFFSET($A92,-4,0)),
IF(ISBLANK(OFFSET($A92,-5,0)),
IF(ISBLANK(OFFSET($A92,-6,0)),
IF(ISBLANK(OFFSET($A92,-7,0)),
IF(ISBLANK(OFFSET($A92,-8,0)),
IF(ISBLANK(OFFSET($A92,-9,0)),
IF(ISBLANK(OFFSET($A92,-10,0)),
IF(ISBLANK(OFFSET($A92,-11,0)),
IF(ISBLANK(OFFSET($A92,-12,0)),
"test",
OFFSET($A92,-12,0)),
OFFSET($A92,-11,0)),
OFFSET($A92,-10,0)),
OFFSET($A92,-9,0)),
OFFSET($A92,-8,0)),
OFFSET($A92,-7,0)),
OFFSET($A92,-6,0)),
OFFSET($A92,-5,0)),
OFFSET($A92,-4,0)),
OFFSET($A92,-3,0)),
OFFSET($A92,-2,0)),
OFFSET($A92,-1,0)),
$A92)</f>
        <v>ROOM_COMPUTER</v>
      </c>
      <c r="R92" s="209" t="str">
        <f>CONCATENATE("{{",$K92,"}}",IF(ISBLANK(J92),"",CONCATENATE(",",L92)))</f>
        <v>{{}},</v>
      </c>
    </row>
    <row r="93" spans="1:18" ht="16" x14ac:dyDescent="0.2">
      <c r="A93" s="213" t="s">
        <v>356</v>
      </c>
      <c r="B93" s="213" t="s">
        <v>277</v>
      </c>
      <c r="C93" s="213" t="s">
        <v>220</v>
      </c>
      <c r="D93" s="52" t="s">
        <v>1719</v>
      </c>
      <c r="E93" s="249"/>
      <c r="G93" s="65">
        <v>3</v>
      </c>
      <c r="H93" s="67" t="s">
        <v>1090</v>
      </c>
      <c r="I93" s="54">
        <v>2807</v>
      </c>
      <c r="J93" s="54" t="s">
        <v>1146</v>
      </c>
      <c r="O93" s="195" t="str">
        <f ca="1">IF(LEN($A93&amp;$D93)&lt;2,"",IF(ISBLANK($I93),"",$Q93&amp;IF(ISBLANK($D93),"","|"&amp;IF(RIGHT($D93)=",",LEFT($D93,LEN($D93)-1),IF(RIGHT($D93,2)=", ",LEFT($D93,LEN($D93)-2),$D93)))&amp;"="&amp;$I93&amp;IF(OR(ISBLANK($K93),$K93="{{*}}"),"",R93)))</f>
        <v>ROOM_DOCKING_STATION|IPOD_DOCKING_STATION=2807</v>
      </c>
      <c r="P93" s="209">
        <f t="shared" ca="1" si="1"/>
        <v>2807</v>
      </c>
      <c r="Q93" s="198" t="str">
        <f ca="1">IF(ISBLANK($A93),
IF(ISBLANK(OFFSET($A93,-1,0)),
IF(ISBLANK(OFFSET($A93,-2,0)),
IF(ISBLANK(OFFSET($A93,-3,0)),
IF(ISBLANK(OFFSET($A93,-4,0)),
IF(ISBLANK(OFFSET($A93,-5,0)),
IF(ISBLANK(OFFSET($A93,-6,0)),
IF(ISBLANK(OFFSET($A93,-7,0)),
IF(ISBLANK(OFFSET($A93,-8,0)),
IF(ISBLANK(OFFSET($A93,-9,0)),
IF(ISBLANK(OFFSET($A93,-10,0)),
IF(ISBLANK(OFFSET($A93,-11,0)),
IF(ISBLANK(OFFSET($A93,-12,0)),
"test",
OFFSET($A93,-12,0)),
OFFSET($A93,-11,0)),
OFFSET($A93,-10,0)),
OFFSET($A93,-9,0)),
OFFSET($A93,-8,0)),
OFFSET($A93,-7,0)),
OFFSET($A93,-6,0)),
OFFSET($A93,-5,0)),
OFFSET($A93,-4,0)),
OFFSET($A93,-3,0)),
OFFSET($A93,-2,0)),
OFFSET($A93,-1,0)),
$A93)</f>
        <v>ROOM_DOCKING_STATION</v>
      </c>
      <c r="R93" s="209" t="str">
        <f>CONCATENATE("{{",$K93,"}}",IF(ISBLANK(J93),"",CONCATENATE(",",L93)))</f>
        <v>{{}},</v>
      </c>
    </row>
    <row r="94" spans="1:18" s="61" customFormat="1" ht="16" x14ac:dyDescent="0.2">
      <c r="A94" s="213"/>
      <c r="B94" s="213"/>
      <c r="C94" s="213"/>
      <c r="D94" s="52" t="s">
        <v>1145</v>
      </c>
      <c r="E94" s="249"/>
      <c r="G94" s="65">
        <v>3</v>
      </c>
      <c r="H94" s="67" t="s">
        <v>1090</v>
      </c>
      <c r="I94" s="61">
        <v>2806</v>
      </c>
      <c r="J94" s="61" t="s">
        <v>1147</v>
      </c>
      <c r="L94" s="245"/>
      <c r="M94" s="207"/>
      <c r="O94" s="195" t="str">
        <f ca="1">IF(LEN($A94&amp;$D94)&lt;2,"",IF(ISBLANK($I94),"",$Q94&amp;IF(ISBLANK($D94),"","|"&amp;IF(RIGHT($D94)=",",LEFT($D94,LEN($D94)-1),IF(RIGHT($D94,2)=", ",LEFT($D94,LEN($D94)-2),$D94)))&amp;"="&amp;$I94&amp;IF(OR(ISBLANK($K94),$K94="{{*}}"),"",R94)))</f>
        <v>ROOM_DOCKING_STATION|MP3_PLAYER_DOCKING_STATION=2806</v>
      </c>
      <c r="P94" s="209">
        <f t="shared" ca="1" si="1"/>
        <v>2806</v>
      </c>
      <c r="Q94" s="198" t="str">
        <f ca="1">IF(ISBLANK($A94),
IF(ISBLANK(OFFSET($A94,-1,0)),
IF(ISBLANK(OFFSET($A94,-2,0)),
IF(ISBLANK(OFFSET($A94,-3,0)),
IF(ISBLANK(OFFSET($A94,-4,0)),
IF(ISBLANK(OFFSET($A94,-5,0)),
IF(ISBLANK(OFFSET($A94,-6,0)),
IF(ISBLANK(OFFSET($A94,-7,0)),
IF(ISBLANK(OFFSET($A94,-8,0)),
IF(ISBLANK(OFFSET($A94,-9,0)),
IF(ISBLANK(OFFSET($A94,-10,0)),
IF(ISBLANK(OFFSET($A94,-11,0)),
IF(ISBLANK(OFFSET($A94,-12,0)),
"test",
OFFSET($A94,-12,0)),
OFFSET($A94,-11,0)),
OFFSET($A94,-10,0)),
OFFSET($A94,-9,0)),
OFFSET($A94,-8,0)),
OFFSET($A94,-7,0)),
OFFSET($A94,-6,0)),
OFFSET($A94,-5,0)),
OFFSET($A94,-4,0)),
OFFSET($A94,-3,0)),
OFFSET($A94,-2,0)),
OFFSET($A94,-1,0)),
$A94)</f>
        <v>ROOM_DOCKING_STATION</v>
      </c>
      <c r="R94" s="209" t="str">
        <f>CONCATENATE("{{",$K94,"}}",IF(ISBLANK(J94),"",CONCATENATE(",",L94)))</f>
        <v>{{}},</v>
      </c>
    </row>
    <row r="95" spans="1:18" ht="16" x14ac:dyDescent="0.2">
      <c r="A95" s="213"/>
      <c r="B95" s="213"/>
      <c r="C95" s="213"/>
      <c r="D95" s="52"/>
      <c r="E95" s="46"/>
      <c r="G95" s="65"/>
      <c r="O95" s="195" t="str">
        <f>IF(LEN($A95&amp;$D95)&lt;2,"",IF(ISBLANK($I95),"",$Q95&amp;IF(ISBLANK($D95),"","|"&amp;IF(RIGHT($D95)=",",LEFT($D95,LEN($D95)-1),IF(RIGHT($D95,2)=", ",LEFT($D95,LEN($D95)-2),$D95)))&amp;"="&amp;$I95&amp;IF(OR(ISBLANK($K95),$K95="{{*}}"),"",R95)))</f>
        <v/>
      </c>
      <c r="P95" s="209">
        <f t="shared" si="1"/>
        <v>0</v>
      </c>
      <c r="Q95" s="198" t="str">
        <f ca="1">IF(ISBLANK($A95),
IF(ISBLANK(OFFSET($A95,-1,0)),
IF(ISBLANK(OFFSET($A95,-2,0)),
IF(ISBLANK(OFFSET($A95,-3,0)),
IF(ISBLANK(OFFSET($A95,-4,0)),
IF(ISBLANK(OFFSET($A95,-5,0)),
IF(ISBLANK(OFFSET($A95,-6,0)),
IF(ISBLANK(OFFSET($A95,-7,0)),
IF(ISBLANK(OFFSET($A95,-8,0)),
IF(ISBLANK(OFFSET($A95,-9,0)),
IF(ISBLANK(OFFSET($A95,-10,0)),
IF(ISBLANK(OFFSET($A95,-11,0)),
IF(ISBLANK(OFFSET($A95,-12,0)),
"test",
OFFSET($A95,-12,0)),
OFFSET($A95,-11,0)),
OFFSET($A95,-10,0)),
OFFSET($A95,-9,0)),
OFFSET($A95,-8,0)),
OFFSET($A95,-7,0)),
OFFSET($A95,-6,0)),
OFFSET($A95,-5,0)),
OFFSET($A95,-4,0)),
OFFSET($A95,-3,0)),
OFFSET($A95,-2,0)),
OFFSET($A95,-1,0)),
$A95)</f>
        <v>ROOM_DOCKING_STATION</v>
      </c>
      <c r="R95" s="209" t="str">
        <f>CONCATENATE("{{",$K95,"}}",IF(ISBLANK(J95),"",CONCATENATE(",",L95)))</f>
        <v>{{}}</v>
      </c>
    </row>
    <row r="96" spans="1:18" ht="16" x14ac:dyDescent="0.2">
      <c r="A96" s="213"/>
      <c r="B96" s="213"/>
      <c r="C96" s="213"/>
      <c r="D96" s="52"/>
      <c r="E96" s="46"/>
      <c r="G96" s="65"/>
      <c r="O96" s="195" t="str">
        <f>IF(LEN($A96&amp;$D96)&lt;2,"",IF(ISBLANK($I96),"",$Q96&amp;IF(ISBLANK($D96),"","|"&amp;IF(RIGHT($D96)=",",LEFT($D96,LEN($D96)-1),IF(RIGHT($D96,2)=", ",LEFT($D96,LEN($D96)-2),$D96)))&amp;"="&amp;$I96&amp;IF(OR(ISBLANK($K96),$K96="{{*}}"),"",R96)))</f>
        <v/>
      </c>
      <c r="P96" s="209">
        <f t="shared" si="1"/>
        <v>0</v>
      </c>
      <c r="Q96" s="198" t="str">
        <f ca="1">IF(ISBLANK($A96),
IF(ISBLANK(OFFSET($A96,-1,0)),
IF(ISBLANK(OFFSET($A96,-2,0)),
IF(ISBLANK(OFFSET($A96,-3,0)),
IF(ISBLANK(OFFSET($A96,-4,0)),
IF(ISBLANK(OFFSET($A96,-5,0)),
IF(ISBLANK(OFFSET($A96,-6,0)),
IF(ISBLANK(OFFSET($A96,-7,0)),
IF(ISBLANK(OFFSET($A96,-8,0)),
IF(ISBLANK(OFFSET($A96,-9,0)),
IF(ISBLANK(OFFSET($A96,-10,0)),
IF(ISBLANK(OFFSET($A96,-11,0)),
IF(ISBLANK(OFFSET($A96,-12,0)),
"test",
OFFSET($A96,-12,0)),
OFFSET($A96,-11,0)),
OFFSET($A96,-10,0)),
OFFSET($A96,-9,0)),
OFFSET($A96,-8,0)),
OFFSET($A96,-7,0)),
OFFSET($A96,-6,0)),
OFFSET($A96,-5,0)),
OFFSET($A96,-4,0)),
OFFSET($A96,-3,0)),
OFFSET($A96,-2,0)),
OFFSET($A96,-1,0)),
$A96)</f>
        <v>ROOM_DOCKING_STATION</v>
      </c>
      <c r="R96" s="209" t="str">
        <f>CONCATENATE("{{",$K96,"}}",IF(ISBLANK(J96),"",CONCATENATE(",",L96)))</f>
        <v>{{}}</v>
      </c>
    </row>
    <row r="97" spans="1:18" ht="16" x14ac:dyDescent="0.2">
      <c r="A97" s="33" t="s">
        <v>0</v>
      </c>
      <c r="B97" s="33" t="s">
        <v>1</v>
      </c>
      <c r="C97" s="33" t="s">
        <v>2562</v>
      </c>
      <c r="D97" s="32" t="s">
        <v>2</v>
      </c>
      <c r="E97" s="33" t="s">
        <v>3</v>
      </c>
      <c r="G97" s="71"/>
      <c r="O97" s="195" t="str">
        <f>IF(LEN($A97&amp;$D97)&lt;2,"",IF(ISBLANK($I97),"",$Q97&amp;IF(ISBLANK($D97),"","|"&amp;IF(RIGHT($D97)=",",LEFT($D97,LEN($D97)-1),IF(RIGHT($D97,2)=", ",LEFT($D97,LEN($D97)-2),$D97)))&amp;"="&amp;$I97&amp;IF(OR(ISBLANK($K97),$K97="{{*}}"),"",R97)))</f>
        <v/>
      </c>
      <c r="P97" s="209">
        <f t="shared" si="1"/>
        <v>0</v>
      </c>
      <c r="Q97" s="198" t="str">
        <f ca="1">IF(ISBLANK($A97),
IF(ISBLANK(OFFSET($A97,-1,0)),
IF(ISBLANK(OFFSET($A97,-2,0)),
IF(ISBLANK(OFFSET($A97,-3,0)),
IF(ISBLANK(OFFSET($A97,-4,0)),
IF(ISBLANK(OFFSET($A97,-5,0)),
IF(ISBLANK(OFFSET($A97,-6,0)),
IF(ISBLANK(OFFSET($A97,-7,0)),
IF(ISBLANK(OFFSET($A97,-8,0)),
IF(ISBLANK(OFFSET($A97,-9,0)),
IF(ISBLANK(OFFSET($A97,-10,0)),
IF(ISBLANK(OFFSET($A97,-11,0)),
IF(ISBLANK(OFFSET($A97,-12,0)),
"test",
OFFSET($A97,-12,0)),
OFFSET($A97,-11,0)),
OFFSET($A97,-10,0)),
OFFSET($A97,-9,0)),
OFFSET($A97,-8,0)),
OFFSET($A97,-7,0)),
OFFSET($A97,-6,0)),
OFFSET($A97,-5,0)),
OFFSET($A97,-4,0)),
OFFSET($A97,-3,0)),
OFFSET($A97,-2,0)),
OFFSET($A97,-1,0)),
$A97)</f>
        <v>Code</v>
      </c>
      <c r="R97" s="209" t="str">
        <f>CONCATENATE("{{",$K97,"}}",IF(ISBLANK(J97),"",CONCATENATE(",",L97)))</f>
        <v>{{}}</v>
      </c>
    </row>
    <row r="98" spans="1:18" s="53" customFormat="1" ht="16" x14ac:dyDescent="0.2">
      <c r="A98" s="214" t="s">
        <v>278</v>
      </c>
      <c r="B98" s="214" t="s">
        <v>279</v>
      </c>
      <c r="C98" s="214" t="s">
        <v>220</v>
      </c>
      <c r="D98" s="219" t="s">
        <v>639</v>
      </c>
      <c r="E98" s="248" t="s">
        <v>357</v>
      </c>
      <c r="G98" s="66">
        <v>3</v>
      </c>
      <c r="H98" s="68" t="s">
        <v>1090</v>
      </c>
      <c r="I98" s="53">
        <v>4951</v>
      </c>
      <c r="J98" s="53" t="s">
        <v>1148</v>
      </c>
      <c r="L98" s="246"/>
      <c r="M98" s="208"/>
      <c r="O98" s="195" t="str">
        <f ca="1">IF(LEN($A98&amp;$D98)&lt;2,"",IF(ISBLANK($I98),"",$Q98&amp;IF(ISBLANK($D98),"","|"&amp;IF(RIGHT($D98)=",",LEFT($D98,LEN($D98)-1),IF(RIGHT($D98,2)=", ",LEFT($D98,LEN($D98)-2),$D98)))&amp;"="&amp;$I98&amp;IF(OR(ISBLANK($K98),$K98="{{*}}"),"",R98)))</f>
        <v>ROOM_CRIBS|FREE=4951</v>
      </c>
      <c r="P98" s="209">
        <f t="shared" ca="1" si="1"/>
        <v>4951</v>
      </c>
      <c r="Q98" s="198" t="str">
        <f ca="1">IF(ISBLANK($A98),
IF(ISBLANK(OFFSET($A98,-1,0)),
IF(ISBLANK(OFFSET($A98,-2,0)),
IF(ISBLANK(OFFSET($A98,-3,0)),
IF(ISBLANK(OFFSET($A98,-4,0)),
IF(ISBLANK(OFFSET($A98,-5,0)),
IF(ISBLANK(OFFSET($A98,-6,0)),
IF(ISBLANK(OFFSET($A98,-7,0)),
IF(ISBLANK(OFFSET($A98,-8,0)),
IF(ISBLANK(OFFSET($A98,-9,0)),
IF(ISBLANK(OFFSET($A98,-10,0)),
IF(ISBLANK(OFFSET($A98,-11,0)),
IF(ISBLANK(OFFSET($A98,-12,0)),
"test",
OFFSET($A98,-12,0)),
OFFSET($A98,-11,0)),
OFFSET($A98,-10,0)),
OFFSET($A98,-9,0)),
OFFSET($A98,-8,0)),
OFFSET($A98,-7,0)),
OFFSET($A98,-6,0)),
OFFSET($A98,-5,0)),
OFFSET($A98,-4,0)),
OFFSET($A98,-3,0)),
OFFSET($A98,-2,0)),
OFFSET($A98,-1,0)),
$A98)</f>
        <v>ROOM_CRIBS</v>
      </c>
      <c r="R98" s="209" t="str">
        <f>CONCATENATE("{{",$K98,"}}",IF(ISBLANK(J98),"",CONCATENATE(",",L98)))</f>
        <v>{{}},</v>
      </c>
    </row>
    <row r="99" spans="1:18" s="59" customFormat="1" ht="16" x14ac:dyDescent="0.2">
      <c r="A99" s="214"/>
      <c r="B99" s="214"/>
      <c r="C99" s="214"/>
      <c r="D99" s="219" t="s">
        <v>114</v>
      </c>
      <c r="E99" s="248"/>
      <c r="G99" s="66">
        <v>3</v>
      </c>
      <c r="H99" s="68" t="s">
        <v>1090</v>
      </c>
      <c r="I99" s="59">
        <v>4950</v>
      </c>
      <c r="J99" s="59" t="s">
        <v>1149</v>
      </c>
      <c r="L99" s="246"/>
      <c r="M99" s="208"/>
      <c r="O99" s="195" t="str">
        <f ca="1">IF(LEN($A99&amp;$D99)&lt;2,"",IF(ISBLANK($I99),"",$Q99&amp;IF(ISBLANK($D99),"","|"&amp;IF(RIGHT($D99)=",",LEFT($D99,LEN($D99)-1),IF(RIGHT($D99,2)=", ",LEFT($D99,LEN($D99)-2),$D99)))&amp;"="&amp;$I99&amp;IF(OR(ISBLANK($K99),$K99="{{*}}"),"",R99)))</f>
        <v>ROOM_CRIBS|SURCHARGE=4950</v>
      </c>
      <c r="P99" s="209">
        <f t="shared" ca="1" si="1"/>
        <v>4950</v>
      </c>
      <c r="Q99" s="198" t="str">
        <f ca="1">IF(ISBLANK($A99),
IF(ISBLANK(OFFSET($A99,-1,0)),
IF(ISBLANK(OFFSET($A99,-2,0)),
IF(ISBLANK(OFFSET($A99,-3,0)),
IF(ISBLANK(OFFSET($A99,-4,0)),
IF(ISBLANK(OFFSET($A99,-5,0)),
IF(ISBLANK(OFFSET($A99,-6,0)),
IF(ISBLANK(OFFSET($A99,-7,0)),
IF(ISBLANK(OFFSET($A99,-8,0)),
IF(ISBLANK(OFFSET($A99,-9,0)),
IF(ISBLANK(OFFSET($A99,-10,0)),
IF(ISBLANK(OFFSET($A99,-11,0)),
IF(ISBLANK(OFFSET($A99,-12,0)),
"test",
OFFSET($A99,-12,0)),
OFFSET($A99,-11,0)),
OFFSET($A99,-10,0)),
OFFSET($A99,-9,0)),
OFFSET($A99,-8,0)),
OFFSET($A99,-7,0)),
OFFSET($A99,-6,0)),
OFFSET($A99,-5,0)),
OFFSET($A99,-4,0)),
OFFSET($A99,-3,0)),
OFFSET($A99,-2,0)),
OFFSET($A99,-1,0)),
$A99)</f>
        <v>ROOM_CRIBS</v>
      </c>
      <c r="R99" s="209" t="str">
        <f>CONCATENATE("{{",$K99,"}}",IF(ISBLANK(J99),"",CONCATENATE(",",L99)))</f>
        <v>{{}},</v>
      </c>
    </row>
    <row r="100" spans="1:18" s="59" customFormat="1" ht="16" x14ac:dyDescent="0.2">
      <c r="A100" s="214"/>
      <c r="B100" s="214"/>
      <c r="C100" s="214"/>
      <c r="D100" s="219" t="s">
        <v>1001</v>
      </c>
      <c r="E100" s="248"/>
      <c r="G100" s="66">
        <v>3</v>
      </c>
      <c r="H100" s="68" t="s">
        <v>1090</v>
      </c>
      <c r="I100" s="59">
        <v>2045</v>
      </c>
      <c r="J100" s="59" t="s">
        <v>1152</v>
      </c>
      <c r="L100" s="246"/>
      <c r="M100" s="208"/>
      <c r="O100" s="195" t="str">
        <f ca="1">IF(LEN($A100&amp;$D100)&lt;2,"",IF(ISBLANK($I100),"",$Q100&amp;IF(ISBLANK($D100),"","|"&amp;IF(RIGHT($D100)=",",LEFT($D100,LEN($D100)-1),IF(RIGHT($D100,2)=", ",LEFT($D100,LEN($D100)-2),$D100)))&amp;"="&amp;$I100&amp;IF(OR(ISBLANK($K100),$K100="{{*}}"),"",R100)))</f>
        <v>ROOM_CRIBS|GENERIC=2045</v>
      </c>
      <c r="P100" s="209">
        <f t="shared" ca="1" si="1"/>
        <v>2045</v>
      </c>
      <c r="Q100" s="198" t="str">
        <f ca="1">IF(ISBLANK($A100),
IF(ISBLANK(OFFSET($A100,-1,0)),
IF(ISBLANK(OFFSET($A100,-2,0)),
IF(ISBLANK(OFFSET($A100,-3,0)),
IF(ISBLANK(OFFSET($A100,-4,0)),
IF(ISBLANK(OFFSET($A100,-5,0)),
IF(ISBLANK(OFFSET($A100,-6,0)),
IF(ISBLANK(OFFSET($A100,-7,0)),
IF(ISBLANK(OFFSET($A100,-8,0)),
IF(ISBLANK(OFFSET($A100,-9,0)),
IF(ISBLANK(OFFSET($A100,-10,0)),
IF(ISBLANK(OFFSET($A100,-11,0)),
IF(ISBLANK(OFFSET($A100,-12,0)),
"test",
OFFSET($A100,-12,0)),
OFFSET($A100,-11,0)),
OFFSET($A100,-10,0)),
OFFSET($A100,-9,0)),
OFFSET($A100,-8,0)),
OFFSET($A100,-7,0)),
OFFSET($A100,-6,0)),
OFFSET($A100,-5,0)),
OFFSET($A100,-4,0)),
OFFSET($A100,-3,0)),
OFFSET($A100,-2,0)),
OFFSET($A100,-1,0)),
$A100)</f>
        <v>ROOM_CRIBS</v>
      </c>
      <c r="R100" s="209" t="str">
        <f>CONCATENATE("{{",$K100,"}}",IF(ISBLANK(J100),"",CONCATENATE(",",L100)))</f>
        <v>{{}},</v>
      </c>
    </row>
    <row r="101" spans="1:18" ht="16" x14ac:dyDescent="0.2">
      <c r="A101" s="213" t="s">
        <v>280</v>
      </c>
      <c r="B101" s="213" t="s">
        <v>281</v>
      </c>
      <c r="C101" s="213" t="s">
        <v>220</v>
      </c>
      <c r="D101" s="52" t="s">
        <v>639</v>
      </c>
      <c r="E101" s="249" t="s">
        <v>358</v>
      </c>
      <c r="G101" s="65">
        <v>3</v>
      </c>
      <c r="H101" s="67" t="s">
        <v>1090</v>
      </c>
      <c r="I101" s="54">
        <v>1073742815</v>
      </c>
      <c r="J101" s="54" t="s">
        <v>1150</v>
      </c>
      <c r="O101" s="195" t="str">
        <f ca="1">IF(LEN($A101&amp;$D101)&lt;2,"",IF(ISBLANK($I101),"",$Q101&amp;IF(ISBLANK($D101),"","|"&amp;IF(RIGHT($D101)=",",LEFT($D101,LEN($D101)-1),IF(RIGHT($D101,2)=", ",LEFT($D101,LEN($D101)-2),$D101)))&amp;"="&amp;$I101&amp;IF(OR(ISBLANK($K101),$K101="{{*}}"),"",R101)))</f>
        <v>ROOM_EXTRA_BEDS|FREE=1073742815</v>
      </c>
      <c r="P101" s="209">
        <f t="shared" ca="1" si="1"/>
        <v>1073742815</v>
      </c>
      <c r="Q101" s="198" t="str">
        <f ca="1">IF(ISBLANK($A101),
IF(ISBLANK(OFFSET($A101,-1,0)),
IF(ISBLANK(OFFSET($A101,-2,0)),
IF(ISBLANK(OFFSET($A101,-3,0)),
IF(ISBLANK(OFFSET($A101,-4,0)),
IF(ISBLANK(OFFSET($A101,-5,0)),
IF(ISBLANK(OFFSET($A101,-6,0)),
IF(ISBLANK(OFFSET($A101,-7,0)),
IF(ISBLANK(OFFSET($A101,-8,0)),
IF(ISBLANK(OFFSET($A101,-9,0)),
IF(ISBLANK(OFFSET($A101,-10,0)),
IF(ISBLANK(OFFSET($A101,-11,0)),
IF(ISBLANK(OFFSET($A101,-12,0)),
"test",
OFFSET($A101,-12,0)),
OFFSET($A101,-11,0)),
OFFSET($A101,-10,0)),
OFFSET($A101,-9,0)),
OFFSET($A101,-8,0)),
OFFSET($A101,-7,0)),
OFFSET($A101,-6,0)),
OFFSET($A101,-5,0)),
OFFSET($A101,-4,0)),
OFFSET($A101,-3,0)),
OFFSET($A101,-2,0)),
OFFSET($A101,-1,0)),
$A101)</f>
        <v>ROOM_EXTRA_BEDS</v>
      </c>
      <c r="R101" s="209" t="str">
        <f>CONCATENATE("{{",$K101,"}}",IF(ISBLANK(J101),"",CONCATENATE(",",L101)))</f>
        <v>{{}},</v>
      </c>
    </row>
    <row r="102" spans="1:18" s="61" customFormat="1" ht="16" x14ac:dyDescent="0.2">
      <c r="A102" s="213"/>
      <c r="B102" s="213"/>
      <c r="C102" s="213"/>
      <c r="D102" s="52" t="s">
        <v>114</v>
      </c>
      <c r="E102" s="249"/>
      <c r="G102" s="65">
        <v>3</v>
      </c>
      <c r="H102" s="67" t="s">
        <v>1090</v>
      </c>
      <c r="I102" s="61">
        <v>1073742816</v>
      </c>
      <c r="J102" s="61" t="s">
        <v>1151</v>
      </c>
      <c r="L102" s="245"/>
      <c r="M102" s="207"/>
      <c r="O102" s="195" t="str">
        <f ca="1">IF(LEN($A102&amp;$D102)&lt;2,"",IF(ISBLANK($I102),"",$Q102&amp;IF(ISBLANK($D102),"","|"&amp;IF(RIGHT($D102)=",",LEFT($D102,LEN($D102)-1),IF(RIGHT($D102,2)=", ",LEFT($D102,LEN($D102)-2),$D102)))&amp;"="&amp;$I102&amp;IF(OR(ISBLANK($K102),$K102="{{*}}"),"",R102)))</f>
        <v>ROOM_EXTRA_BEDS|SURCHARGE=1073742816</v>
      </c>
      <c r="P102" s="209">
        <f t="shared" ca="1" si="1"/>
        <v>1073742816</v>
      </c>
      <c r="Q102" s="198" t="str">
        <f ca="1">IF(ISBLANK($A102),
IF(ISBLANK(OFFSET($A102,-1,0)),
IF(ISBLANK(OFFSET($A102,-2,0)),
IF(ISBLANK(OFFSET($A102,-3,0)),
IF(ISBLANK(OFFSET($A102,-4,0)),
IF(ISBLANK(OFFSET($A102,-5,0)),
IF(ISBLANK(OFFSET($A102,-6,0)),
IF(ISBLANK(OFFSET($A102,-7,0)),
IF(ISBLANK(OFFSET($A102,-8,0)),
IF(ISBLANK(OFFSET($A102,-9,0)),
IF(ISBLANK(OFFSET($A102,-10,0)),
IF(ISBLANK(OFFSET($A102,-11,0)),
IF(ISBLANK(OFFSET($A102,-12,0)),
"test",
OFFSET($A102,-12,0)),
OFFSET($A102,-11,0)),
OFFSET($A102,-10,0)),
OFFSET($A102,-9,0)),
OFFSET($A102,-8,0)),
OFFSET($A102,-7,0)),
OFFSET($A102,-6,0)),
OFFSET($A102,-5,0)),
OFFSET($A102,-4,0)),
OFFSET($A102,-3,0)),
OFFSET($A102,-2,0)),
OFFSET($A102,-1,0)),
$A102)</f>
        <v>ROOM_EXTRA_BEDS</v>
      </c>
      <c r="R102" s="209" t="str">
        <f>CONCATENATE("{{",$K102,"}}",IF(ISBLANK(J102),"",CONCATENATE(",",L102)))</f>
        <v>{{}},</v>
      </c>
    </row>
    <row r="103" spans="1:18" s="61" customFormat="1" ht="16" x14ac:dyDescent="0.2">
      <c r="A103" s="213"/>
      <c r="B103" s="213"/>
      <c r="C103" s="213"/>
      <c r="D103" s="52" t="s">
        <v>1001</v>
      </c>
      <c r="E103" s="249"/>
      <c r="G103" s="65">
        <v>3</v>
      </c>
      <c r="H103" s="67" t="s">
        <v>1090</v>
      </c>
      <c r="I103" s="61">
        <v>2044</v>
      </c>
      <c r="J103" s="61" t="s">
        <v>1153</v>
      </c>
      <c r="L103" s="245"/>
      <c r="M103" s="207"/>
      <c r="O103" s="195" t="str">
        <f ca="1">IF(LEN($A103&amp;$D103)&lt;2,"",IF(ISBLANK($I103),"",$Q103&amp;IF(ISBLANK($D103),"","|"&amp;IF(RIGHT($D103)=",",LEFT($D103,LEN($D103)-1),IF(RIGHT($D103,2)=", ",LEFT($D103,LEN($D103)-2),$D103)))&amp;"="&amp;$I103&amp;IF(OR(ISBLANK($K103),$K103="{{*}}"),"",R103)))</f>
        <v>ROOM_EXTRA_BEDS|GENERIC=2044</v>
      </c>
      <c r="P103" s="209">
        <f t="shared" ca="1" si="1"/>
        <v>2044</v>
      </c>
      <c r="Q103" s="198" t="str">
        <f ca="1">IF(ISBLANK($A103),
IF(ISBLANK(OFFSET($A103,-1,0)),
IF(ISBLANK(OFFSET($A103,-2,0)),
IF(ISBLANK(OFFSET($A103,-3,0)),
IF(ISBLANK(OFFSET($A103,-4,0)),
IF(ISBLANK(OFFSET($A103,-5,0)),
IF(ISBLANK(OFFSET($A103,-6,0)),
IF(ISBLANK(OFFSET($A103,-7,0)),
IF(ISBLANK(OFFSET($A103,-8,0)),
IF(ISBLANK(OFFSET($A103,-9,0)),
IF(ISBLANK(OFFSET($A103,-10,0)),
IF(ISBLANK(OFFSET($A103,-11,0)),
IF(ISBLANK(OFFSET($A103,-12,0)),
"test",
OFFSET($A103,-12,0)),
OFFSET($A103,-11,0)),
OFFSET($A103,-10,0)),
OFFSET($A103,-9,0)),
OFFSET($A103,-8,0)),
OFFSET($A103,-7,0)),
OFFSET($A103,-6,0)),
OFFSET($A103,-5,0)),
OFFSET($A103,-4,0)),
OFFSET($A103,-3,0)),
OFFSET($A103,-2,0)),
OFFSET($A103,-1,0)),
$A103)</f>
        <v>ROOM_EXTRA_BEDS</v>
      </c>
      <c r="R103" s="209" t="str">
        <f>CONCATENATE("{{",$K103,"}}",IF(ISBLANK(J103),"",CONCATENATE(",",L103)))</f>
        <v>{{}},</v>
      </c>
    </row>
    <row r="104" spans="1:18" s="53" customFormat="1" ht="16" x14ac:dyDescent="0.2">
      <c r="A104" s="214" t="s">
        <v>282</v>
      </c>
      <c r="B104" s="214" t="s">
        <v>283</v>
      </c>
      <c r="C104" s="214" t="s">
        <v>220</v>
      </c>
      <c r="D104" s="219" t="s">
        <v>1154</v>
      </c>
      <c r="E104" s="40"/>
      <c r="G104" s="66">
        <v>3</v>
      </c>
      <c r="H104" s="68" t="s">
        <v>1090</v>
      </c>
      <c r="I104" s="53">
        <v>2038</v>
      </c>
      <c r="J104" s="53" t="s">
        <v>283</v>
      </c>
      <c r="L104" s="246"/>
      <c r="M104" s="208"/>
      <c r="O104" s="195" t="str">
        <f ca="1">IF(LEN($A104&amp;$D104)&lt;2,"",IF(ISBLANK($I104),"",$Q104&amp;IF(ISBLANK($D104),"","|"&amp;IF(RIGHT($D104)=",",LEFT($D104,LEN($D104)-1),IF(RIGHT($D104,2)=", ",LEFT($D104,LEN($D104)-2),$D104)))&amp;"="&amp;$I104&amp;IF(OR(ISBLANK($K104),$K104="{{*}}"),"",R104)))</f>
        <v>ROOM_SOFA_BED|SOFA_BED=2038</v>
      </c>
      <c r="P104" s="209">
        <f t="shared" ca="1" si="1"/>
        <v>2038</v>
      </c>
      <c r="Q104" s="198" t="str">
        <f ca="1">IF(ISBLANK($A104),
IF(ISBLANK(OFFSET($A104,-1,0)),
IF(ISBLANK(OFFSET($A104,-2,0)),
IF(ISBLANK(OFFSET($A104,-3,0)),
IF(ISBLANK(OFFSET($A104,-4,0)),
IF(ISBLANK(OFFSET($A104,-5,0)),
IF(ISBLANK(OFFSET($A104,-6,0)),
IF(ISBLANK(OFFSET($A104,-7,0)),
IF(ISBLANK(OFFSET($A104,-8,0)),
IF(ISBLANK(OFFSET($A104,-9,0)),
IF(ISBLANK(OFFSET($A104,-10,0)),
IF(ISBLANK(OFFSET($A104,-11,0)),
IF(ISBLANK(OFFSET($A104,-12,0)),
"test",
OFFSET($A104,-12,0)),
OFFSET($A104,-11,0)),
OFFSET($A104,-10,0)),
OFFSET($A104,-9,0)),
OFFSET($A104,-8,0)),
OFFSET($A104,-7,0)),
OFFSET($A104,-6,0)),
OFFSET($A104,-5,0)),
OFFSET($A104,-4,0)),
OFFSET($A104,-3,0)),
OFFSET($A104,-2,0)),
OFFSET($A104,-1,0)),
$A104)</f>
        <v>ROOM_SOFA_BED</v>
      </c>
      <c r="R104" s="209" t="str">
        <f>CONCATENATE("{{",$K104,"}}",IF(ISBLANK(J104),"",CONCATENATE(",",L104)))</f>
        <v>{{}},</v>
      </c>
    </row>
    <row r="105" spans="1:18" s="59" customFormat="1" ht="16" x14ac:dyDescent="0.2">
      <c r="A105" s="214"/>
      <c r="B105" s="214"/>
      <c r="C105" s="214"/>
      <c r="D105" s="219" t="s">
        <v>1155</v>
      </c>
      <c r="E105" s="50"/>
      <c r="G105" s="66">
        <v>3</v>
      </c>
      <c r="H105" s="68" t="s">
        <v>1090</v>
      </c>
      <c r="I105" s="59">
        <v>3911</v>
      </c>
      <c r="J105" s="59" t="s">
        <v>1156</v>
      </c>
      <c r="L105" s="246"/>
      <c r="M105" s="208"/>
      <c r="O105" s="195" t="str">
        <f ca="1">IF(LEN($A105&amp;$D105)&lt;2,"",IF(ISBLANK($I105),"",$Q105&amp;IF(ISBLANK($D105),"","|"&amp;IF(RIGHT($D105)=",",LEFT($D105,LEN($D105)-1),IF(RIGHT($D105,2)=", ",LEFT($D105,LEN($D105)-2),$D105)))&amp;"="&amp;$I105&amp;IF(OR(ISBLANK($K105),$K105="{{*}}"),"",R105)))</f>
        <v>ROOM_SOFA_BED|SOFA_BED_SIZE=3911</v>
      </c>
      <c r="P105" s="209">
        <f t="shared" ca="1" si="1"/>
        <v>3911</v>
      </c>
      <c r="Q105" s="198" t="str">
        <f ca="1">IF(ISBLANK($A105),
IF(ISBLANK(OFFSET($A105,-1,0)),
IF(ISBLANK(OFFSET($A105,-2,0)),
IF(ISBLANK(OFFSET($A105,-3,0)),
IF(ISBLANK(OFFSET($A105,-4,0)),
IF(ISBLANK(OFFSET($A105,-5,0)),
IF(ISBLANK(OFFSET($A105,-6,0)),
IF(ISBLANK(OFFSET($A105,-7,0)),
IF(ISBLANK(OFFSET($A105,-8,0)),
IF(ISBLANK(OFFSET($A105,-9,0)),
IF(ISBLANK(OFFSET($A105,-10,0)),
IF(ISBLANK(OFFSET($A105,-11,0)),
IF(ISBLANK(OFFSET($A105,-12,0)),
"test",
OFFSET($A105,-12,0)),
OFFSET($A105,-11,0)),
OFFSET($A105,-10,0)),
OFFSET($A105,-9,0)),
OFFSET($A105,-8,0)),
OFFSET($A105,-7,0)),
OFFSET($A105,-6,0)),
OFFSET($A105,-5,0)),
OFFSET($A105,-4,0)),
OFFSET($A105,-3,0)),
OFFSET($A105,-2,0)),
OFFSET($A105,-1,0)),
$A105)</f>
        <v>ROOM_SOFA_BED</v>
      </c>
      <c r="R105" s="209" t="str">
        <f>CONCATENATE("{{",$K105,"}}",IF(ISBLANK(J105),"",CONCATENATE(",",L105)))</f>
        <v>{{}},</v>
      </c>
    </row>
    <row r="106" spans="1:18" ht="30" x14ac:dyDescent="0.2">
      <c r="A106" s="213" t="s">
        <v>284</v>
      </c>
      <c r="B106" s="213" t="s">
        <v>285</v>
      </c>
      <c r="C106" s="213" t="s">
        <v>220</v>
      </c>
      <c r="D106" s="52" t="s">
        <v>1720</v>
      </c>
      <c r="E106" s="249"/>
      <c r="G106" s="65">
        <v>3</v>
      </c>
      <c r="H106" s="67" t="s">
        <v>1090</v>
      </c>
      <c r="I106" s="54">
        <v>2561</v>
      </c>
      <c r="J106" s="54" t="s">
        <v>1158</v>
      </c>
      <c r="O106" s="195" t="str">
        <f ca="1">IF(LEN($A106&amp;$D106)&lt;2,"",IF(ISBLANK($I106),"",$Q106&amp;IF(ISBLANK($D106),"","|"&amp;IF(RIGHT($D106)=",",LEFT($D106,LEN($D106)-1),IF(RIGHT($D106,2)=", ",LEFT($D106,LEN($D106)-2),$D106)))&amp;"="&amp;$I106&amp;IF(OR(ISBLANK($K106),$K106="{{*}}"),"",R106)))</f>
        <v>ROOM_PREMIUM_BEDDING|EGYPTIAN_COTTON_SHEETS =2561</v>
      </c>
      <c r="P106" s="209">
        <f t="shared" ca="1" si="1"/>
        <v>2561</v>
      </c>
      <c r="Q106" s="198" t="str">
        <f ca="1">IF(ISBLANK($A106),
IF(ISBLANK(OFFSET($A106,-1,0)),
IF(ISBLANK(OFFSET($A106,-2,0)),
IF(ISBLANK(OFFSET($A106,-3,0)),
IF(ISBLANK(OFFSET($A106,-4,0)),
IF(ISBLANK(OFFSET($A106,-5,0)),
IF(ISBLANK(OFFSET($A106,-6,0)),
IF(ISBLANK(OFFSET($A106,-7,0)),
IF(ISBLANK(OFFSET($A106,-8,0)),
IF(ISBLANK(OFFSET($A106,-9,0)),
IF(ISBLANK(OFFSET($A106,-10,0)),
IF(ISBLANK(OFFSET($A106,-11,0)),
IF(ISBLANK(OFFSET($A106,-12,0)),
"test",
OFFSET($A106,-12,0)),
OFFSET($A106,-11,0)),
OFFSET($A106,-10,0)),
OFFSET($A106,-9,0)),
OFFSET($A106,-8,0)),
OFFSET($A106,-7,0)),
OFFSET($A106,-6,0)),
OFFSET($A106,-5,0)),
OFFSET($A106,-4,0)),
OFFSET($A106,-3,0)),
OFFSET($A106,-2,0)),
OFFSET($A106,-1,0)),
$A106)</f>
        <v>ROOM_PREMIUM_BEDDING</v>
      </c>
      <c r="R106" s="209" t="str">
        <f>CONCATENATE("{{",$K106,"}}",IF(ISBLANK(J106),"",CONCATENATE(",",L106)))</f>
        <v>{{}},</v>
      </c>
    </row>
    <row r="107" spans="1:18" s="61" customFormat="1" ht="16" x14ac:dyDescent="0.2">
      <c r="A107" s="213"/>
      <c r="B107" s="213"/>
      <c r="C107" s="213"/>
      <c r="D107" s="52" t="s">
        <v>1157</v>
      </c>
      <c r="E107" s="249"/>
      <c r="G107" s="65">
        <v>3</v>
      </c>
      <c r="H107" s="67" t="s">
        <v>1090</v>
      </c>
      <c r="I107" s="61">
        <v>2565</v>
      </c>
      <c r="J107" s="61" t="s">
        <v>1159</v>
      </c>
      <c r="L107" s="245"/>
      <c r="M107" s="207"/>
      <c r="O107" s="195" t="str">
        <f ca="1">IF(LEN($A107&amp;$D107)&lt;2,"",IF(ISBLANK($I107),"",$Q107&amp;IF(ISBLANK($D107),"","|"&amp;IF(RIGHT($D107)=",",LEFT($D107,LEN($D107)-1),IF(RIGHT($D107,2)=", ",LEFT($D107,LEN($D107)-2),$D107)))&amp;"="&amp;$I107&amp;IF(OR(ISBLANK($K107),$K107="{{*}}"),"",R107)))</f>
        <v>ROOM_PREMIUM_BEDDING|FRETTE_ITALIAN_SHEETS=2565</v>
      </c>
      <c r="P107" s="209">
        <f t="shared" ca="1" si="1"/>
        <v>2565</v>
      </c>
      <c r="Q107" s="198" t="str">
        <f ca="1">IF(ISBLANK($A107),
IF(ISBLANK(OFFSET($A107,-1,0)),
IF(ISBLANK(OFFSET($A107,-2,0)),
IF(ISBLANK(OFFSET($A107,-3,0)),
IF(ISBLANK(OFFSET($A107,-4,0)),
IF(ISBLANK(OFFSET($A107,-5,0)),
IF(ISBLANK(OFFSET($A107,-6,0)),
IF(ISBLANK(OFFSET($A107,-7,0)),
IF(ISBLANK(OFFSET($A107,-8,0)),
IF(ISBLANK(OFFSET($A107,-9,0)),
IF(ISBLANK(OFFSET($A107,-10,0)),
IF(ISBLANK(OFFSET($A107,-11,0)),
IF(ISBLANK(OFFSET($A107,-12,0)),
"test",
OFFSET($A107,-12,0)),
OFFSET($A107,-11,0)),
OFFSET($A107,-10,0)),
OFFSET($A107,-9,0)),
OFFSET($A107,-8,0)),
OFFSET($A107,-7,0)),
OFFSET($A107,-6,0)),
OFFSET($A107,-5,0)),
OFFSET($A107,-4,0)),
OFFSET($A107,-3,0)),
OFFSET($A107,-2,0)),
OFFSET($A107,-1,0)),
$A107)</f>
        <v>ROOM_PREMIUM_BEDDING</v>
      </c>
      <c r="R107" s="209" t="str">
        <f>CONCATENATE("{{",$K107,"}}",IF(ISBLANK(J107),"",CONCATENATE(",",L107)))</f>
        <v>{{}},</v>
      </c>
    </row>
    <row r="108" spans="1:18" s="53" customFormat="1" ht="16" x14ac:dyDescent="0.2">
      <c r="A108" s="214" t="s">
        <v>359</v>
      </c>
      <c r="B108" s="219" t="s">
        <v>286</v>
      </c>
      <c r="C108" s="219" t="s">
        <v>221</v>
      </c>
      <c r="D108" s="219"/>
      <c r="E108" s="40"/>
      <c r="G108" s="66">
        <v>3</v>
      </c>
      <c r="H108" s="68" t="s">
        <v>1090</v>
      </c>
      <c r="I108" s="53">
        <v>135</v>
      </c>
      <c r="J108" s="53" t="s">
        <v>1160</v>
      </c>
      <c r="L108" s="246"/>
      <c r="M108" s="208"/>
      <c r="O108" s="195" t="str">
        <f ca="1">IF(LEN($A108&amp;$D108)&lt;2,"",IF(ISBLANK($I108),"",$Q108&amp;IF(ISBLANK($D108),"","|"&amp;IF(RIGHT($D108)=",",LEFT($D108,LEN($D108)-1),IF(RIGHT($D108,2)=", ",LEFT($D108,LEN($D108)-2),$D108)))&amp;"="&amp;$I108&amp;IF(OR(ISBLANK($K108),$K108="{{*}}"),"",R108)))</f>
        <v>ROOM_HYPO_BED_AVAIL=135</v>
      </c>
      <c r="P108" s="209">
        <f t="shared" ca="1" si="1"/>
        <v>135</v>
      </c>
      <c r="Q108" s="198" t="str">
        <f ca="1">IF(ISBLANK($A108),
IF(ISBLANK(OFFSET($A108,-1,0)),
IF(ISBLANK(OFFSET($A108,-2,0)),
IF(ISBLANK(OFFSET($A108,-3,0)),
IF(ISBLANK(OFFSET($A108,-4,0)),
IF(ISBLANK(OFFSET($A108,-5,0)),
IF(ISBLANK(OFFSET($A108,-6,0)),
IF(ISBLANK(OFFSET($A108,-7,0)),
IF(ISBLANK(OFFSET($A108,-8,0)),
IF(ISBLANK(OFFSET($A108,-9,0)),
IF(ISBLANK(OFFSET($A108,-10,0)),
IF(ISBLANK(OFFSET($A108,-11,0)),
IF(ISBLANK(OFFSET($A108,-12,0)),
"test",
OFFSET($A108,-12,0)),
OFFSET($A108,-11,0)),
OFFSET($A108,-10,0)),
OFFSET($A108,-9,0)),
OFFSET($A108,-8,0)),
OFFSET($A108,-7,0)),
OFFSET($A108,-6,0)),
OFFSET($A108,-5,0)),
OFFSET($A108,-4,0)),
OFFSET($A108,-3,0)),
OFFSET($A108,-2,0)),
OFFSET($A108,-1,0)),
$A108)</f>
        <v>ROOM_HYPO_BED_AVAIL</v>
      </c>
      <c r="R108" s="209" t="str">
        <f>CONCATENATE("{{",$K108,"}}",IF(ISBLANK(J108),"",CONCATENATE(",",L108)))</f>
        <v>{{}},</v>
      </c>
    </row>
    <row r="109" spans="1:18" ht="30" x14ac:dyDescent="0.2">
      <c r="A109" s="213" t="s">
        <v>360</v>
      </c>
      <c r="B109" s="213" t="s">
        <v>287</v>
      </c>
      <c r="C109" s="213" t="s">
        <v>220</v>
      </c>
      <c r="D109" s="52" t="s">
        <v>1721</v>
      </c>
      <c r="E109" s="249"/>
      <c r="G109" s="65">
        <v>3</v>
      </c>
      <c r="H109" s="67" t="s">
        <v>1090</v>
      </c>
      <c r="I109" s="54">
        <v>2569</v>
      </c>
      <c r="J109" s="54" t="s">
        <v>1162</v>
      </c>
      <c r="O109" s="195" t="str">
        <f ca="1">IF(LEN($A109&amp;$D109)&lt;2,"",IF(ISBLANK($I109),"",$Q109&amp;IF(ISBLANK($D109),"","|"&amp;IF(RIGHT($D109)=",",LEFT($D109,LEN($D109)-1),IF(RIGHT($D109,2)=", ",LEFT($D109,LEN($D109)-2),$D109)))&amp;"="&amp;$I109&amp;IF(OR(ISBLANK($K109),$K109="{{*}}"),"",R109)))</f>
        <v>ROOM_PREMIUM_MATTRESS|MEMORY_FOAM=2569</v>
      </c>
      <c r="P109" s="209">
        <f t="shared" ca="1" si="1"/>
        <v>2569</v>
      </c>
      <c r="Q109" s="198" t="str">
        <f ca="1">IF(ISBLANK($A109),
IF(ISBLANK(OFFSET($A109,-1,0)),
IF(ISBLANK(OFFSET($A109,-2,0)),
IF(ISBLANK(OFFSET($A109,-3,0)),
IF(ISBLANK(OFFSET($A109,-4,0)),
IF(ISBLANK(OFFSET($A109,-5,0)),
IF(ISBLANK(OFFSET($A109,-6,0)),
IF(ISBLANK(OFFSET($A109,-7,0)),
IF(ISBLANK(OFFSET($A109,-8,0)),
IF(ISBLANK(OFFSET($A109,-9,0)),
IF(ISBLANK(OFFSET($A109,-10,0)),
IF(ISBLANK(OFFSET($A109,-11,0)),
IF(ISBLANK(OFFSET($A109,-12,0)),
"test",
OFFSET($A109,-12,0)),
OFFSET($A109,-11,0)),
OFFSET($A109,-10,0)),
OFFSET($A109,-9,0)),
OFFSET($A109,-8,0)),
OFFSET($A109,-7,0)),
OFFSET($A109,-6,0)),
OFFSET($A109,-5,0)),
OFFSET($A109,-4,0)),
OFFSET($A109,-3,0)),
OFFSET($A109,-2,0)),
OFFSET($A109,-1,0)),
$A109)</f>
        <v>ROOM_PREMIUM_MATTRESS</v>
      </c>
      <c r="R109" s="209" t="str">
        <f>CONCATENATE("{{",$K109,"}}",IF(ISBLANK(J109),"",CONCATENATE(",",L109)))</f>
        <v>{{}},</v>
      </c>
    </row>
    <row r="110" spans="1:18" s="61" customFormat="1" ht="16" x14ac:dyDescent="0.2">
      <c r="A110" s="213"/>
      <c r="B110" s="213"/>
      <c r="C110" s="213"/>
      <c r="D110" s="52" t="s">
        <v>1722</v>
      </c>
      <c r="E110" s="249"/>
      <c r="G110" s="65">
        <v>3</v>
      </c>
      <c r="H110" s="67" t="s">
        <v>1090</v>
      </c>
      <c r="I110" s="61">
        <v>2571</v>
      </c>
      <c r="J110" s="61" t="s">
        <v>1163</v>
      </c>
      <c r="L110" s="245"/>
      <c r="M110" s="207"/>
      <c r="O110" s="195" t="str">
        <f ca="1">IF(LEN($A110&amp;$D110)&lt;2,"",IF(ISBLANK($I110),"",$Q110&amp;IF(ISBLANK($D110),"","|"&amp;IF(RIGHT($D110)=",",LEFT($D110,LEN($D110)-1),IF(RIGHT($D110,2)=", ",LEFT($D110,LEN($D110)-2),$D110)))&amp;"="&amp;$I110&amp;IF(OR(ISBLANK($K110),$K110="{{*}}"),"",R110)))</f>
        <v>ROOM_PREMIUM_MATTRESS|PILLOW_TOP=2571</v>
      </c>
      <c r="P110" s="209">
        <f t="shared" ca="1" si="1"/>
        <v>2571</v>
      </c>
      <c r="Q110" s="198" t="str">
        <f ca="1">IF(ISBLANK($A110),
IF(ISBLANK(OFFSET($A110,-1,0)),
IF(ISBLANK(OFFSET($A110,-2,0)),
IF(ISBLANK(OFFSET($A110,-3,0)),
IF(ISBLANK(OFFSET($A110,-4,0)),
IF(ISBLANK(OFFSET($A110,-5,0)),
IF(ISBLANK(OFFSET($A110,-6,0)),
IF(ISBLANK(OFFSET($A110,-7,0)),
IF(ISBLANK(OFFSET($A110,-8,0)),
IF(ISBLANK(OFFSET($A110,-9,0)),
IF(ISBLANK(OFFSET($A110,-10,0)),
IF(ISBLANK(OFFSET($A110,-11,0)),
IF(ISBLANK(OFFSET($A110,-12,0)),
"test",
OFFSET($A110,-12,0)),
OFFSET($A110,-11,0)),
OFFSET($A110,-10,0)),
OFFSET($A110,-9,0)),
OFFSET($A110,-8,0)),
OFFSET($A110,-7,0)),
OFFSET($A110,-6,0)),
OFFSET($A110,-5,0)),
OFFSET($A110,-4,0)),
OFFSET($A110,-3,0)),
OFFSET($A110,-2,0)),
OFFSET($A110,-1,0)),
$A110)</f>
        <v>ROOM_PREMIUM_MATTRESS</v>
      </c>
      <c r="R110" s="209" t="str">
        <f>CONCATENATE("{{",$K110,"}}",IF(ISBLANK(J110),"",CONCATENATE(",",L110)))</f>
        <v>{{}},</v>
      </c>
    </row>
    <row r="111" spans="1:18" s="61" customFormat="1" ht="16" x14ac:dyDescent="0.2">
      <c r="A111" s="213"/>
      <c r="B111" s="213"/>
      <c r="C111" s="213"/>
      <c r="D111" s="52" t="s">
        <v>1723</v>
      </c>
      <c r="E111" s="249"/>
      <c r="G111" s="65">
        <v>3</v>
      </c>
      <c r="H111" s="67" t="s">
        <v>1090</v>
      </c>
      <c r="I111" s="61">
        <v>2573</v>
      </c>
      <c r="J111" s="61" t="s">
        <v>1164</v>
      </c>
      <c r="L111" s="245"/>
      <c r="M111" s="207"/>
      <c r="O111" s="195" t="str">
        <f ca="1">IF(LEN($A111&amp;$D111)&lt;2,"",IF(ISBLANK($I111),"",$Q111&amp;IF(ISBLANK($D111),"","|"&amp;IF(RIGHT($D111)=",",LEFT($D111,LEN($D111)-1),IF(RIGHT($D111,2)=", ",LEFT($D111,LEN($D111)-2),$D111)))&amp;"="&amp;$I111&amp;IF(OR(ISBLANK($K111),$K111="{{*}}"),"",R111)))</f>
        <v>ROOM_PREMIUM_MATTRESS|SLEEP_NUMBER=2573</v>
      </c>
      <c r="P111" s="209">
        <f t="shared" ca="1" si="1"/>
        <v>2573</v>
      </c>
      <c r="Q111" s="198" t="str">
        <f ca="1">IF(ISBLANK($A111),
IF(ISBLANK(OFFSET($A111,-1,0)),
IF(ISBLANK(OFFSET($A111,-2,0)),
IF(ISBLANK(OFFSET($A111,-3,0)),
IF(ISBLANK(OFFSET($A111,-4,0)),
IF(ISBLANK(OFFSET($A111,-5,0)),
IF(ISBLANK(OFFSET($A111,-6,0)),
IF(ISBLANK(OFFSET($A111,-7,0)),
IF(ISBLANK(OFFSET($A111,-8,0)),
IF(ISBLANK(OFFSET($A111,-9,0)),
IF(ISBLANK(OFFSET($A111,-10,0)),
IF(ISBLANK(OFFSET($A111,-11,0)),
IF(ISBLANK(OFFSET($A111,-12,0)),
"test",
OFFSET($A111,-12,0)),
OFFSET($A111,-11,0)),
OFFSET($A111,-10,0)),
OFFSET($A111,-9,0)),
OFFSET($A111,-8,0)),
OFFSET($A111,-7,0)),
OFFSET($A111,-6,0)),
OFFSET($A111,-5,0)),
OFFSET($A111,-4,0)),
OFFSET($A111,-3,0)),
OFFSET($A111,-2,0)),
OFFSET($A111,-1,0)),
$A111)</f>
        <v>ROOM_PREMIUM_MATTRESS</v>
      </c>
      <c r="R111" s="209" t="str">
        <f>CONCATENATE("{{",$K111,"}}",IF(ISBLANK(J111),"",CONCATENATE(",",L111)))</f>
        <v>{{}},</v>
      </c>
    </row>
    <row r="112" spans="1:18" s="61" customFormat="1" ht="16" x14ac:dyDescent="0.2">
      <c r="A112" s="213"/>
      <c r="B112" s="213"/>
      <c r="C112" s="213"/>
      <c r="D112" s="52" t="s">
        <v>1161</v>
      </c>
      <c r="E112" s="249"/>
      <c r="G112" s="65">
        <v>3</v>
      </c>
      <c r="H112" s="67" t="s">
        <v>1090</v>
      </c>
      <c r="I112" s="61">
        <v>2577</v>
      </c>
      <c r="J112" s="61" t="s">
        <v>1165</v>
      </c>
      <c r="L112" s="245"/>
      <c r="M112" s="207"/>
      <c r="O112" s="195" t="str">
        <f ca="1">IF(LEN($A112&amp;$D112)&lt;2,"",IF(ISBLANK($I112),"",$Q112&amp;IF(ISBLANK($D112),"","|"&amp;IF(RIGHT($D112)=",",LEFT($D112,LEN($D112)-1),IF(RIGHT($D112,2)=", ",LEFT($D112,LEN($D112)-2),$D112)))&amp;"="&amp;$I112&amp;IF(OR(ISBLANK($K112),$K112="{{*}}"),"",R112)))</f>
        <v>ROOM_PREMIUM_MATTRESS|TEMPURPEDIC=2577</v>
      </c>
      <c r="P112" s="209">
        <f t="shared" ca="1" si="1"/>
        <v>2577</v>
      </c>
      <c r="Q112" s="198" t="str">
        <f ca="1">IF(ISBLANK($A112),
IF(ISBLANK(OFFSET($A112,-1,0)),
IF(ISBLANK(OFFSET($A112,-2,0)),
IF(ISBLANK(OFFSET($A112,-3,0)),
IF(ISBLANK(OFFSET($A112,-4,0)),
IF(ISBLANK(OFFSET($A112,-5,0)),
IF(ISBLANK(OFFSET($A112,-6,0)),
IF(ISBLANK(OFFSET($A112,-7,0)),
IF(ISBLANK(OFFSET($A112,-8,0)),
IF(ISBLANK(OFFSET($A112,-9,0)),
IF(ISBLANK(OFFSET($A112,-10,0)),
IF(ISBLANK(OFFSET($A112,-11,0)),
IF(ISBLANK(OFFSET($A112,-12,0)),
"test",
OFFSET($A112,-12,0)),
OFFSET($A112,-11,0)),
OFFSET($A112,-10,0)),
OFFSET($A112,-9,0)),
OFFSET($A112,-8,0)),
OFFSET($A112,-7,0)),
OFFSET($A112,-6,0)),
OFFSET($A112,-5,0)),
OFFSET($A112,-4,0)),
OFFSET($A112,-3,0)),
OFFSET($A112,-2,0)),
OFFSET($A112,-1,0)),
$A112)</f>
        <v>ROOM_PREMIUM_MATTRESS</v>
      </c>
      <c r="R112" s="209" t="str">
        <f>CONCATENATE("{{",$K112,"}}",IF(ISBLANK(J112),"",CONCATENATE(",",L112)))</f>
        <v>{{}},</v>
      </c>
    </row>
    <row r="113" spans="1:18" s="53" customFormat="1" ht="16" x14ac:dyDescent="0.2">
      <c r="A113" s="214" t="s">
        <v>361</v>
      </c>
      <c r="B113" s="214" t="s">
        <v>288</v>
      </c>
      <c r="C113" s="214" t="s">
        <v>221</v>
      </c>
      <c r="D113" s="219"/>
      <c r="E113" s="40"/>
      <c r="G113" s="66">
        <v>3</v>
      </c>
      <c r="H113" s="68" t="s">
        <v>1090</v>
      </c>
      <c r="I113" s="53">
        <v>5178</v>
      </c>
      <c r="J113" s="53" t="s">
        <v>1245</v>
      </c>
      <c r="L113" s="246"/>
      <c r="M113" s="208"/>
      <c r="O113" s="195" t="str">
        <f ca="1">IF(LEN($A113&amp;$D113)&lt;2,"",IF(ISBLANK($I113),"",$Q113&amp;IF(ISBLANK($D113),"","|"&amp;IF(RIGHT($D113)=",",LEFT($D113,LEN($D113)-1),IF(RIGHT($D113,2)=", ",LEFT($D113,LEN($D113)-2),$D113)))&amp;"="&amp;$I113&amp;IF(OR(ISBLANK($K113),$K113="{{*}}"),"",R113)))</f>
        <v>ROOM_DAY_BED=5178</v>
      </c>
      <c r="P113" s="209">
        <f t="shared" ca="1" si="1"/>
        <v>5178</v>
      </c>
      <c r="Q113" s="198" t="str">
        <f ca="1">IF(ISBLANK($A113),
IF(ISBLANK(OFFSET($A113,-1,0)),
IF(ISBLANK(OFFSET($A113,-2,0)),
IF(ISBLANK(OFFSET($A113,-3,0)),
IF(ISBLANK(OFFSET($A113,-4,0)),
IF(ISBLANK(OFFSET($A113,-5,0)),
IF(ISBLANK(OFFSET($A113,-6,0)),
IF(ISBLANK(OFFSET($A113,-7,0)),
IF(ISBLANK(OFFSET($A113,-8,0)),
IF(ISBLANK(OFFSET($A113,-9,0)),
IF(ISBLANK(OFFSET($A113,-10,0)),
IF(ISBLANK(OFFSET($A113,-11,0)),
IF(ISBLANK(OFFSET($A113,-12,0)),
"test",
OFFSET($A113,-12,0)),
OFFSET($A113,-11,0)),
OFFSET($A113,-10,0)),
OFFSET($A113,-9,0)),
OFFSET($A113,-8,0)),
OFFSET($A113,-7,0)),
OFFSET($A113,-6,0)),
OFFSET($A113,-5,0)),
OFFSET($A113,-4,0)),
OFFSET($A113,-3,0)),
OFFSET($A113,-2,0)),
OFFSET($A113,-1,0)),
$A113)</f>
        <v>ROOM_DAY_BED</v>
      </c>
      <c r="R113" s="209" t="str">
        <f>CONCATENATE("{{",$K113,"}}",IF(ISBLANK(J113),"",CONCATENATE(",",L113)))</f>
        <v>{{}},</v>
      </c>
    </row>
    <row r="114" spans="1:18" ht="30" x14ac:dyDescent="0.2">
      <c r="A114" s="213" t="s">
        <v>362</v>
      </c>
      <c r="B114" s="213" t="s">
        <v>289</v>
      </c>
      <c r="C114" s="213" t="s">
        <v>221</v>
      </c>
      <c r="D114" s="52"/>
      <c r="E114" s="46"/>
      <c r="G114" s="65">
        <v>3</v>
      </c>
      <c r="H114" s="67" t="s">
        <v>1090</v>
      </c>
      <c r="I114" s="54">
        <v>2559</v>
      </c>
      <c r="J114" s="67" t="s">
        <v>289</v>
      </c>
      <c r="O114" s="195" t="str">
        <f ca="1">IF(LEN($A114&amp;$D114)&lt;2,"",IF(ISBLANK($I114),"",$Q114&amp;IF(ISBLANK($D114),"","|"&amp;IF(RIGHT($D114)=",",LEFT($D114,LEN($D114)-1),IF(RIGHT($D114,2)=", ",LEFT($D114,LEN($D114)-2),$D114)))&amp;"="&amp;$I114&amp;IF(OR(ISBLANK($K114),$K114="{{*}}"),"",R114)))</f>
        <v>ROOM_DOWN_COMFORTER=2559</v>
      </c>
      <c r="P114" s="209">
        <f t="shared" ca="1" si="1"/>
        <v>2559</v>
      </c>
      <c r="Q114" s="198" t="str">
        <f ca="1">IF(ISBLANK($A114),
IF(ISBLANK(OFFSET($A114,-1,0)),
IF(ISBLANK(OFFSET($A114,-2,0)),
IF(ISBLANK(OFFSET($A114,-3,0)),
IF(ISBLANK(OFFSET($A114,-4,0)),
IF(ISBLANK(OFFSET($A114,-5,0)),
IF(ISBLANK(OFFSET($A114,-6,0)),
IF(ISBLANK(OFFSET($A114,-7,0)),
IF(ISBLANK(OFFSET($A114,-8,0)),
IF(ISBLANK(OFFSET($A114,-9,0)),
IF(ISBLANK(OFFSET($A114,-10,0)),
IF(ISBLANK(OFFSET($A114,-11,0)),
IF(ISBLANK(OFFSET($A114,-12,0)),
"test",
OFFSET($A114,-12,0)),
OFFSET($A114,-11,0)),
OFFSET($A114,-10,0)),
OFFSET($A114,-9,0)),
OFFSET($A114,-8,0)),
OFFSET($A114,-7,0)),
OFFSET($A114,-6,0)),
OFFSET($A114,-5,0)),
OFFSET($A114,-4,0)),
OFFSET($A114,-3,0)),
OFFSET($A114,-2,0)),
OFFSET($A114,-1,0)),
$A114)</f>
        <v>ROOM_DOWN_COMFORTER</v>
      </c>
      <c r="R114" s="209" t="str">
        <f>CONCATENATE("{{",$K114,"}}",IF(ISBLANK(J114),"",CONCATENATE(",",L114)))</f>
        <v>{{}},</v>
      </c>
    </row>
    <row r="115" spans="1:18" s="53" customFormat="1" ht="16" x14ac:dyDescent="0.2">
      <c r="A115" s="214" t="s">
        <v>816</v>
      </c>
      <c r="B115" s="214" t="s">
        <v>290</v>
      </c>
      <c r="C115" s="214" t="s">
        <v>221</v>
      </c>
      <c r="D115" s="219"/>
      <c r="E115" s="40"/>
      <c r="G115" s="66">
        <v>3</v>
      </c>
      <c r="H115" s="68" t="s">
        <v>1090</v>
      </c>
      <c r="I115" s="53">
        <v>2572</v>
      </c>
      <c r="J115" s="53" t="s">
        <v>1166</v>
      </c>
      <c r="L115" s="246"/>
      <c r="M115" s="208"/>
      <c r="O115" s="195" t="str">
        <f ca="1">IF(LEN($A115&amp;$D115)&lt;2,"",IF(ISBLANK($I115),"",$Q115&amp;IF(ISBLANK($D115),"","|"&amp;IF(RIGHT($D115)=",",LEFT($D115,LEN($D115)-1),IF(RIGHT($D115,2)=", ",LEFT($D115,LEN($D115)-2),$D115)))&amp;"="&amp;$I115&amp;IF(OR(ISBLANK($K115),$K115="{{*}}"),"",R115)))</f>
        <v>PILLOW_MENU=2572</v>
      </c>
      <c r="P115" s="209">
        <f t="shared" ca="1" si="1"/>
        <v>2572</v>
      </c>
      <c r="Q115" s="198" t="str">
        <f ca="1">IF(ISBLANK($A115),
IF(ISBLANK(OFFSET($A115,-1,0)),
IF(ISBLANK(OFFSET($A115,-2,0)),
IF(ISBLANK(OFFSET($A115,-3,0)),
IF(ISBLANK(OFFSET($A115,-4,0)),
IF(ISBLANK(OFFSET($A115,-5,0)),
IF(ISBLANK(OFFSET($A115,-6,0)),
IF(ISBLANK(OFFSET($A115,-7,0)),
IF(ISBLANK(OFFSET($A115,-8,0)),
IF(ISBLANK(OFFSET($A115,-9,0)),
IF(ISBLANK(OFFSET($A115,-10,0)),
IF(ISBLANK(OFFSET($A115,-11,0)),
IF(ISBLANK(OFFSET($A115,-12,0)),
"test",
OFFSET($A115,-12,0)),
OFFSET($A115,-11,0)),
OFFSET($A115,-10,0)),
OFFSET($A115,-9,0)),
OFFSET($A115,-8,0)),
OFFSET($A115,-7,0)),
OFFSET($A115,-6,0)),
OFFSET($A115,-5,0)),
OFFSET($A115,-4,0)),
OFFSET($A115,-3,0)),
OFFSET($A115,-2,0)),
OFFSET($A115,-1,0)),
$A115)</f>
        <v>PILLOW_MENU</v>
      </c>
      <c r="R115" s="209" t="str">
        <f>CONCATENATE("{{",$K115,"}}",IF(ISBLANK(J115),"",CONCATENATE(",",L115)))</f>
        <v>{{}},</v>
      </c>
    </row>
    <row r="116" spans="1:18" ht="16" x14ac:dyDescent="0.2">
      <c r="A116" s="213"/>
      <c r="D116" s="52"/>
      <c r="E116" s="46"/>
      <c r="G116" s="65"/>
      <c r="O116" s="195" t="str">
        <f>IF(LEN($A116&amp;$D116)&lt;2,"",IF(ISBLANK($I116),"",$Q116&amp;IF(ISBLANK($D116),"","|"&amp;IF(RIGHT($D116)=",",LEFT($D116,LEN($D116)-1),IF(RIGHT($D116,2)=", ",LEFT($D116,LEN($D116)-2),$D116)))&amp;"="&amp;$I116&amp;IF(OR(ISBLANK($K116),$K116="{{*}}"),"",R116)))</f>
        <v/>
      </c>
      <c r="P116" s="209">
        <f t="shared" si="1"/>
        <v>0</v>
      </c>
      <c r="Q116" s="198" t="str">
        <f ca="1">IF(ISBLANK($A116),
IF(ISBLANK(OFFSET($A116,-1,0)),
IF(ISBLANK(OFFSET($A116,-2,0)),
IF(ISBLANK(OFFSET($A116,-3,0)),
IF(ISBLANK(OFFSET($A116,-4,0)),
IF(ISBLANK(OFFSET($A116,-5,0)),
IF(ISBLANK(OFFSET($A116,-6,0)),
IF(ISBLANK(OFFSET($A116,-7,0)),
IF(ISBLANK(OFFSET($A116,-8,0)),
IF(ISBLANK(OFFSET($A116,-9,0)),
IF(ISBLANK(OFFSET($A116,-10,0)),
IF(ISBLANK(OFFSET($A116,-11,0)),
IF(ISBLANK(OFFSET($A116,-12,0)),
"test",
OFFSET($A116,-12,0)),
OFFSET($A116,-11,0)),
OFFSET($A116,-10,0)),
OFFSET($A116,-9,0)),
OFFSET($A116,-8,0)),
OFFSET($A116,-7,0)),
OFFSET($A116,-6,0)),
OFFSET($A116,-5,0)),
OFFSET($A116,-4,0)),
OFFSET($A116,-3,0)),
OFFSET($A116,-2,0)),
OFFSET($A116,-1,0)),
$A116)</f>
        <v>PILLOW_MENU</v>
      </c>
      <c r="R116" s="209" t="str">
        <f>CONCATENATE("{{",$K116,"}}",IF(ISBLANK(J116),"",CONCATENATE(",",L116)))</f>
        <v>{{}}</v>
      </c>
    </row>
    <row r="117" spans="1:18" ht="16" x14ac:dyDescent="0.2">
      <c r="A117" s="213"/>
      <c r="D117" s="52"/>
      <c r="E117" s="46"/>
      <c r="G117" s="65"/>
      <c r="O117" s="195" t="str">
        <f>IF(LEN($A117&amp;$D117)&lt;2,"",IF(ISBLANK($I117),"",$Q117&amp;IF(ISBLANK($D117),"","|"&amp;IF(RIGHT($D117)=",",LEFT($D117,LEN($D117)-1),IF(RIGHT($D117,2)=", ",LEFT($D117,LEN($D117)-2),$D117)))&amp;"="&amp;$I117&amp;IF(OR(ISBLANK($K117),$K117="{{*}}"),"",R117)))</f>
        <v/>
      </c>
      <c r="P117" s="209">
        <f t="shared" si="1"/>
        <v>0</v>
      </c>
      <c r="Q117" s="198" t="str">
        <f ca="1">IF(ISBLANK($A117),
IF(ISBLANK(OFFSET($A117,-1,0)),
IF(ISBLANK(OFFSET($A117,-2,0)),
IF(ISBLANK(OFFSET($A117,-3,0)),
IF(ISBLANK(OFFSET($A117,-4,0)),
IF(ISBLANK(OFFSET($A117,-5,0)),
IF(ISBLANK(OFFSET($A117,-6,0)),
IF(ISBLANK(OFFSET($A117,-7,0)),
IF(ISBLANK(OFFSET($A117,-8,0)),
IF(ISBLANK(OFFSET($A117,-9,0)),
IF(ISBLANK(OFFSET($A117,-10,0)),
IF(ISBLANK(OFFSET($A117,-11,0)),
IF(ISBLANK(OFFSET($A117,-12,0)),
"test",
OFFSET($A117,-12,0)),
OFFSET($A117,-11,0)),
OFFSET($A117,-10,0)),
OFFSET($A117,-9,0)),
OFFSET($A117,-8,0)),
OFFSET($A117,-7,0)),
OFFSET($A117,-6,0)),
OFFSET($A117,-5,0)),
OFFSET($A117,-4,0)),
OFFSET($A117,-3,0)),
OFFSET($A117,-2,0)),
OFFSET($A117,-1,0)),
$A117)</f>
        <v>PILLOW_MENU</v>
      </c>
      <c r="R117" s="209" t="str">
        <f>CONCATENATE("{{",$K117,"}}",IF(ISBLANK(J117),"",CONCATENATE(",",L117)))</f>
        <v>{{}}</v>
      </c>
    </row>
    <row r="118" spans="1:18" ht="16" x14ac:dyDescent="0.2">
      <c r="A118" s="33" t="s">
        <v>0</v>
      </c>
      <c r="B118" s="33" t="s">
        <v>1</v>
      </c>
      <c r="C118" s="33" t="s">
        <v>2562</v>
      </c>
      <c r="D118" s="32" t="s">
        <v>2</v>
      </c>
      <c r="E118" s="33" t="s">
        <v>3</v>
      </c>
      <c r="G118" s="71"/>
      <c r="O118" s="195" t="str">
        <f>IF(LEN($A118&amp;$D118)&lt;2,"",IF(ISBLANK($I118),"",$Q118&amp;IF(ISBLANK($D118),"","|"&amp;IF(RIGHT($D118)=",",LEFT($D118,LEN($D118)-1),IF(RIGHT($D118,2)=", ",LEFT($D118,LEN($D118)-2),$D118)))&amp;"="&amp;$I118&amp;IF(OR(ISBLANK($K118),$K118="{{*}}"),"",R118)))</f>
        <v/>
      </c>
      <c r="P118" s="209">
        <f t="shared" si="1"/>
        <v>0</v>
      </c>
      <c r="Q118" s="198" t="str">
        <f ca="1">IF(ISBLANK($A118),
IF(ISBLANK(OFFSET($A118,-1,0)),
IF(ISBLANK(OFFSET($A118,-2,0)),
IF(ISBLANK(OFFSET($A118,-3,0)),
IF(ISBLANK(OFFSET($A118,-4,0)),
IF(ISBLANK(OFFSET($A118,-5,0)),
IF(ISBLANK(OFFSET($A118,-6,0)),
IF(ISBLANK(OFFSET($A118,-7,0)),
IF(ISBLANK(OFFSET($A118,-8,0)),
IF(ISBLANK(OFFSET($A118,-9,0)),
IF(ISBLANK(OFFSET($A118,-10,0)),
IF(ISBLANK(OFFSET($A118,-11,0)),
IF(ISBLANK(OFFSET($A118,-12,0)),
"test",
OFFSET($A118,-12,0)),
OFFSET($A118,-11,0)),
OFFSET($A118,-10,0)),
OFFSET($A118,-9,0)),
OFFSET($A118,-8,0)),
OFFSET($A118,-7,0)),
OFFSET($A118,-6,0)),
OFFSET($A118,-5,0)),
OFFSET($A118,-4,0)),
OFFSET($A118,-3,0)),
OFFSET($A118,-2,0)),
OFFSET($A118,-1,0)),
$A118)</f>
        <v>Code</v>
      </c>
      <c r="R118" s="209" t="str">
        <f>CONCATENATE("{{",$K118,"}}",IF(ISBLANK(J118),"",CONCATENATE(",",L118)))</f>
        <v>{{}}</v>
      </c>
    </row>
    <row r="119" spans="1:18" s="53" customFormat="1" ht="30" x14ac:dyDescent="0.2">
      <c r="A119" s="214" t="s">
        <v>291</v>
      </c>
      <c r="B119" s="214" t="s">
        <v>292</v>
      </c>
      <c r="C119" s="214" t="s">
        <v>220</v>
      </c>
      <c r="D119" s="219" t="s">
        <v>1167</v>
      </c>
      <c r="E119" s="248" t="s">
        <v>293</v>
      </c>
      <c r="G119" s="66">
        <v>3</v>
      </c>
      <c r="H119" s="68" t="s">
        <v>1090</v>
      </c>
      <c r="I119" s="53">
        <v>4955</v>
      </c>
      <c r="J119" s="53" t="s">
        <v>1169</v>
      </c>
      <c r="L119" s="246"/>
      <c r="M119" s="208"/>
      <c r="O119" s="195" t="str">
        <f ca="1">IF(LEN($A119&amp;$D119)&lt;2,"",IF(ISBLANK($I119),"",$Q119&amp;IF(ISBLANK($D119),"","|"&amp;IF(RIGHT($D119)=",",LEFT($D119,LEN($D119)-1),IF(RIGHT($D119,2)=", ",LEFT($D119,LEN($D119)-2),$D119)))&amp;"="&amp;$I119&amp;IF(OR(ISBLANK($K119),$K119="{{*}}"),"",R119)))</f>
        <v>ROOM_SEPARATE_BEDROOM|NUMBER_OF_BEDROOMS=4955</v>
      </c>
      <c r="P119" s="209">
        <f t="shared" ca="1" si="1"/>
        <v>4955</v>
      </c>
      <c r="Q119" s="198" t="str">
        <f ca="1">IF(ISBLANK($A119),
IF(ISBLANK(OFFSET($A119,-1,0)),
IF(ISBLANK(OFFSET($A119,-2,0)),
IF(ISBLANK(OFFSET($A119,-3,0)),
IF(ISBLANK(OFFSET($A119,-4,0)),
IF(ISBLANK(OFFSET($A119,-5,0)),
IF(ISBLANK(OFFSET($A119,-6,0)),
IF(ISBLANK(OFFSET($A119,-7,0)),
IF(ISBLANK(OFFSET($A119,-8,0)),
IF(ISBLANK(OFFSET($A119,-9,0)),
IF(ISBLANK(OFFSET($A119,-10,0)),
IF(ISBLANK(OFFSET($A119,-11,0)),
IF(ISBLANK(OFFSET($A119,-12,0)),
"test",
OFFSET($A119,-12,0)),
OFFSET($A119,-11,0)),
OFFSET($A119,-10,0)),
OFFSET($A119,-9,0)),
OFFSET($A119,-8,0)),
OFFSET($A119,-7,0)),
OFFSET($A119,-6,0)),
OFFSET($A119,-5,0)),
OFFSET($A119,-4,0)),
OFFSET($A119,-3,0)),
OFFSET($A119,-2,0)),
OFFSET($A119,-1,0)),
$A119)</f>
        <v>ROOM_SEPARATE_BEDROOM</v>
      </c>
      <c r="R119" s="209" t="str">
        <f>CONCATENATE("{{",$K119,"}}",IF(ISBLANK(J119),"",CONCATENATE(",",L119)))</f>
        <v>{{}},</v>
      </c>
    </row>
    <row r="120" spans="1:18" s="59" customFormat="1" ht="16" x14ac:dyDescent="0.2">
      <c r="A120" s="214"/>
      <c r="B120" s="214"/>
      <c r="C120" s="214"/>
      <c r="D120" s="219" t="s">
        <v>1168</v>
      </c>
      <c r="E120" s="248"/>
      <c r="G120" s="66">
        <v>3</v>
      </c>
      <c r="H120" s="68" t="s">
        <v>1090</v>
      </c>
      <c r="I120" s="53">
        <v>4954</v>
      </c>
      <c r="J120" s="53" t="s">
        <v>292</v>
      </c>
      <c r="L120" s="246"/>
      <c r="M120" s="208"/>
      <c r="O120" s="195" t="str">
        <f ca="1">IF(LEN($A120&amp;$D120)&lt;2,"",IF(ISBLANK($I120),"",$Q120&amp;IF(ISBLANK($D120),"","|"&amp;IF(RIGHT($D120)=",",LEFT($D120,LEN($D120)-1),IF(RIGHT($D120,2)=", ",LEFT($D120,LEN($D120)-2),$D120)))&amp;"="&amp;$I120&amp;IF(OR(ISBLANK($K120),$K120="{{*}}"),"",R120)))</f>
        <v>ROOM_SEPARATE_BEDROOM|SEPARATE_BEDROOM=4954</v>
      </c>
      <c r="P120" s="209">
        <f t="shared" ca="1" si="1"/>
        <v>4954</v>
      </c>
      <c r="Q120" s="198" t="str">
        <f ca="1">IF(ISBLANK($A120),
IF(ISBLANK(OFFSET($A120,-1,0)),
IF(ISBLANK(OFFSET($A120,-2,0)),
IF(ISBLANK(OFFSET($A120,-3,0)),
IF(ISBLANK(OFFSET($A120,-4,0)),
IF(ISBLANK(OFFSET($A120,-5,0)),
IF(ISBLANK(OFFSET($A120,-6,0)),
IF(ISBLANK(OFFSET($A120,-7,0)),
IF(ISBLANK(OFFSET($A120,-8,0)),
IF(ISBLANK(OFFSET($A120,-9,0)),
IF(ISBLANK(OFFSET($A120,-10,0)),
IF(ISBLANK(OFFSET($A120,-11,0)),
IF(ISBLANK(OFFSET($A120,-12,0)),
"test",
OFFSET($A120,-12,0)),
OFFSET($A120,-11,0)),
OFFSET($A120,-10,0)),
OFFSET($A120,-9,0)),
OFFSET($A120,-8,0)),
OFFSET($A120,-7,0)),
OFFSET($A120,-6,0)),
OFFSET($A120,-5,0)),
OFFSET($A120,-4,0)),
OFFSET($A120,-3,0)),
OFFSET($A120,-2,0)),
OFFSET($A120,-1,0)),
$A120)</f>
        <v>ROOM_SEPARATE_BEDROOM</v>
      </c>
      <c r="R120" s="209" t="str">
        <f>CONCATENATE("{{",$K120,"}}",IF(ISBLANK(J120),"",CONCATENATE(",",L120)))</f>
        <v>{{}},</v>
      </c>
    </row>
    <row r="121" spans="1:18" ht="30" x14ac:dyDescent="0.2">
      <c r="A121" s="213" t="s">
        <v>294</v>
      </c>
      <c r="B121" s="52" t="s">
        <v>295</v>
      </c>
      <c r="C121" s="52" t="s">
        <v>221</v>
      </c>
      <c r="D121" s="52"/>
      <c r="E121" s="46"/>
      <c r="G121" s="65">
        <v>3</v>
      </c>
      <c r="H121" s="67" t="s">
        <v>1090</v>
      </c>
      <c r="I121" s="54">
        <v>2370</v>
      </c>
      <c r="J121" s="54" t="s">
        <v>295</v>
      </c>
      <c r="O121" s="195" t="str">
        <f ca="1">IF(LEN($A121&amp;$D121)&lt;2,"",IF(ISBLANK($I121),"",$Q121&amp;IF(ISBLANK($D121),"","|"&amp;IF(RIGHT($D121)=",",LEFT($D121,LEN($D121)-1),IF(RIGHT($D121,2)=", ",LEFT($D121,LEN($D121)-2),$D121)))&amp;"="&amp;$I121&amp;IF(OR(ISBLANK($K121),$K121="{{*}}"),"",R121)))</f>
        <v>ROOM_SEPARATE_DINING_AREA=2370</v>
      </c>
      <c r="P121" s="209">
        <f t="shared" ca="1" si="1"/>
        <v>2370</v>
      </c>
      <c r="Q121" s="198" t="str">
        <f ca="1">IF(ISBLANK($A121),
IF(ISBLANK(OFFSET($A121,-1,0)),
IF(ISBLANK(OFFSET($A121,-2,0)),
IF(ISBLANK(OFFSET($A121,-3,0)),
IF(ISBLANK(OFFSET($A121,-4,0)),
IF(ISBLANK(OFFSET($A121,-5,0)),
IF(ISBLANK(OFFSET($A121,-6,0)),
IF(ISBLANK(OFFSET($A121,-7,0)),
IF(ISBLANK(OFFSET($A121,-8,0)),
IF(ISBLANK(OFFSET($A121,-9,0)),
IF(ISBLANK(OFFSET($A121,-10,0)),
IF(ISBLANK(OFFSET($A121,-11,0)),
IF(ISBLANK(OFFSET($A121,-12,0)),
"test",
OFFSET($A121,-12,0)),
OFFSET($A121,-11,0)),
OFFSET($A121,-10,0)),
OFFSET($A121,-9,0)),
OFFSET($A121,-8,0)),
OFFSET($A121,-7,0)),
OFFSET($A121,-6,0)),
OFFSET($A121,-5,0)),
OFFSET($A121,-4,0)),
OFFSET($A121,-3,0)),
OFFSET($A121,-2,0)),
OFFSET($A121,-1,0)),
$A121)</f>
        <v>ROOM_SEPARATE_DINING_AREA</v>
      </c>
      <c r="R121" s="209" t="str">
        <f>CONCATENATE("{{",$K121,"}}",IF(ISBLANK(J121),"",CONCATENATE(",",L121)))</f>
        <v>{{}},</v>
      </c>
    </row>
    <row r="122" spans="1:18" s="53" customFormat="1" ht="16" x14ac:dyDescent="0.2">
      <c r="A122" s="214" t="s">
        <v>296</v>
      </c>
      <c r="B122" s="219" t="s">
        <v>297</v>
      </c>
      <c r="C122" s="219" t="s">
        <v>221</v>
      </c>
      <c r="D122" s="219"/>
      <c r="E122" s="40"/>
      <c r="G122" s="66">
        <v>3</v>
      </c>
      <c r="H122" s="68" t="s">
        <v>1090</v>
      </c>
      <c r="I122" s="53">
        <v>3857</v>
      </c>
      <c r="J122" s="53" t="s">
        <v>297</v>
      </c>
      <c r="L122" s="246"/>
      <c r="M122" s="208"/>
      <c r="O122" s="195" t="str">
        <f ca="1">IF(LEN($A122&amp;$D122)&lt;2,"",IF(ISBLANK($I122),"",$Q122&amp;IF(ISBLANK($D122),"","|"&amp;IF(RIGHT($D122)=",",LEFT($D122,LEN($D122)-1),IF(RIGHT($D122,2)=", ",LEFT($D122,LEN($D122)-2),$D122)))&amp;"="&amp;$I122&amp;IF(OR(ISBLANK($K122),$K122="{{*}}"),"",R122)))</f>
        <v>ROOM_LIVING_ROOM=3857</v>
      </c>
      <c r="P122" s="209">
        <f t="shared" ca="1" si="1"/>
        <v>3857</v>
      </c>
      <c r="Q122" s="198" t="str">
        <f ca="1">IF(ISBLANK($A122),
IF(ISBLANK(OFFSET($A122,-1,0)),
IF(ISBLANK(OFFSET($A122,-2,0)),
IF(ISBLANK(OFFSET($A122,-3,0)),
IF(ISBLANK(OFFSET($A122,-4,0)),
IF(ISBLANK(OFFSET($A122,-5,0)),
IF(ISBLANK(OFFSET($A122,-6,0)),
IF(ISBLANK(OFFSET($A122,-7,0)),
IF(ISBLANK(OFFSET($A122,-8,0)),
IF(ISBLANK(OFFSET($A122,-9,0)),
IF(ISBLANK(OFFSET($A122,-10,0)),
IF(ISBLANK(OFFSET($A122,-11,0)),
IF(ISBLANK(OFFSET($A122,-12,0)),
"test",
OFFSET($A122,-12,0)),
OFFSET($A122,-11,0)),
OFFSET($A122,-10,0)),
OFFSET($A122,-9,0)),
OFFSET($A122,-8,0)),
OFFSET($A122,-7,0)),
OFFSET($A122,-6,0)),
OFFSET($A122,-5,0)),
OFFSET($A122,-4,0)),
OFFSET($A122,-3,0)),
OFFSET($A122,-2,0)),
OFFSET($A122,-1,0)),
$A122)</f>
        <v>ROOM_LIVING_ROOM</v>
      </c>
      <c r="R122" s="209" t="str">
        <f>CONCATENATE("{{",$K122,"}}",IF(ISBLANK(J122),"",CONCATENATE(",",L122)))</f>
        <v>{{}},</v>
      </c>
    </row>
    <row r="123" spans="1:18" ht="30" x14ac:dyDescent="0.2">
      <c r="A123" s="213" t="s">
        <v>298</v>
      </c>
      <c r="B123" s="52" t="s">
        <v>299</v>
      </c>
      <c r="C123" s="52" t="s">
        <v>221</v>
      </c>
      <c r="D123" s="52"/>
      <c r="E123" s="46"/>
      <c r="G123" s="65">
        <v>3</v>
      </c>
      <c r="H123" s="67" t="s">
        <v>1090</v>
      </c>
      <c r="I123" s="54">
        <v>2037</v>
      </c>
      <c r="J123" s="54" t="s">
        <v>299</v>
      </c>
      <c r="O123" s="195" t="str">
        <f ca="1">IF(LEN($A123&amp;$D123)&lt;2,"",IF(ISBLANK($I123),"",$Q123&amp;IF(ISBLANK($D123),"","|"&amp;IF(RIGHT($D123)=",",LEFT($D123,LEN($D123)-1),IF(RIGHT($D123,2)=", ",LEFT($D123,LEN($D123)-2),$D123)))&amp;"="&amp;$I123&amp;IF(OR(ISBLANK($K123),$K123="{{*}}"),"",R123)))</f>
        <v>ROOM_SEPARATE_SITTING_AREA=2037</v>
      </c>
      <c r="P123" s="209">
        <f t="shared" ca="1" si="1"/>
        <v>2037</v>
      </c>
      <c r="Q123" s="198" t="str">
        <f ca="1">IF(ISBLANK($A123),
IF(ISBLANK(OFFSET($A123,-1,0)),
IF(ISBLANK(OFFSET($A123,-2,0)),
IF(ISBLANK(OFFSET($A123,-3,0)),
IF(ISBLANK(OFFSET($A123,-4,0)),
IF(ISBLANK(OFFSET($A123,-5,0)),
IF(ISBLANK(OFFSET($A123,-6,0)),
IF(ISBLANK(OFFSET($A123,-7,0)),
IF(ISBLANK(OFFSET($A123,-8,0)),
IF(ISBLANK(OFFSET($A123,-9,0)),
IF(ISBLANK(OFFSET($A123,-10,0)),
IF(ISBLANK(OFFSET($A123,-11,0)),
IF(ISBLANK(OFFSET($A123,-12,0)),
"test",
OFFSET($A123,-12,0)),
OFFSET($A123,-11,0)),
OFFSET($A123,-10,0)),
OFFSET($A123,-9,0)),
OFFSET($A123,-8,0)),
OFFSET($A123,-7,0)),
OFFSET($A123,-6,0)),
OFFSET($A123,-5,0)),
OFFSET($A123,-4,0)),
OFFSET($A123,-3,0)),
OFFSET($A123,-2,0)),
OFFSET($A123,-1,0)),
$A123)</f>
        <v>ROOM_SEPARATE_SITTING_AREA</v>
      </c>
      <c r="R123" s="209" t="str">
        <f>CONCATENATE("{{",$K123,"}}",IF(ISBLANK(J123),"",CONCATENATE(",",L123)))</f>
        <v>{{}},</v>
      </c>
    </row>
    <row r="124" spans="1:18" s="53" customFormat="1" ht="16" x14ac:dyDescent="0.2">
      <c r="A124" s="214" t="s">
        <v>300</v>
      </c>
      <c r="B124" s="214" t="s">
        <v>301</v>
      </c>
      <c r="C124" s="214" t="s">
        <v>220</v>
      </c>
      <c r="D124" s="219" t="s">
        <v>1472</v>
      </c>
      <c r="E124" s="248" t="s">
        <v>302</v>
      </c>
      <c r="G124" s="63">
        <v>3</v>
      </c>
      <c r="H124" s="68" t="s">
        <v>1090</v>
      </c>
      <c r="I124" s="53">
        <v>3779</v>
      </c>
      <c r="J124" s="53" t="s">
        <v>1170</v>
      </c>
      <c r="L124" s="246"/>
      <c r="M124" s="208"/>
      <c r="O124" s="195" t="str">
        <f ca="1">IF(LEN($A124&amp;$D124)&lt;2,"",IF(ISBLANK($I124),"",$Q124&amp;IF(ISBLANK($D124),"","|"&amp;IF(RIGHT($D124)=",",LEFT($D124,LEN($D124)-1),IF(RIGHT($D124,2)=", ",LEFT($D124,LEN($D124)-2),$D124)))&amp;"="&amp;$I124&amp;IF(OR(ISBLANK($K124),$K124="{{*}}"),"",R124)))</f>
        <v>ROOM_BALCONY|FURNISHED_BALCONY=3779</v>
      </c>
      <c r="P124" s="209">
        <f t="shared" ca="1" si="1"/>
        <v>3779</v>
      </c>
      <c r="Q124" s="198" t="str">
        <f ca="1">IF(ISBLANK($A124),
IF(ISBLANK(OFFSET($A124,-1,0)),
IF(ISBLANK(OFFSET($A124,-2,0)),
IF(ISBLANK(OFFSET($A124,-3,0)),
IF(ISBLANK(OFFSET($A124,-4,0)),
IF(ISBLANK(OFFSET($A124,-5,0)),
IF(ISBLANK(OFFSET($A124,-6,0)),
IF(ISBLANK(OFFSET($A124,-7,0)),
IF(ISBLANK(OFFSET($A124,-8,0)),
IF(ISBLANK(OFFSET($A124,-9,0)),
IF(ISBLANK(OFFSET($A124,-10,0)),
IF(ISBLANK(OFFSET($A124,-11,0)),
IF(ISBLANK(OFFSET($A124,-12,0)),
"test",
OFFSET($A124,-12,0)),
OFFSET($A124,-11,0)),
OFFSET($A124,-10,0)),
OFFSET($A124,-9,0)),
OFFSET($A124,-8,0)),
OFFSET($A124,-7,0)),
OFFSET($A124,-6,0)),
OFFSET($A124,-5,0)),
OFFSET($A124,-4,0)),
OFFSET($A124,-3,0)),
OFFSET($A124,-2,0)),
OFFSET($A124,-1,0)),
$A124)</f>
        <v>ROOM_BALCONY</v>
      </c>
      <c r="R124" s="209" t="str">
        <f>CONCATENATE("{{",$K124,"}}",IF(ISBLANK(J124),"",CONCATENATE(",",L124)))</f>
        <v>{{}},</v>
      </c>
    </row>
    <row r="125" spans="1:18" s="53" customFormat="1" ht="16" x14ac:dyDescent="0.2">
      <c r="A125" s="214"/>
      <c r="B125" s="214"/>
      <c r="C125" s="214"/>
      <c r="D125" s="219" t="s">
        <v>1473</v>
      </c>
      <c r="E125" s="248"/>
      <c r="G125" s="63">
        <v>3</v>
      </c>
      <c r="H125" s="68" t="s">
        <v>1090</v>
      </c>
      <c r="I125" s="53">
        <v>4296</v>
      </c>
      <c r="J125" s="53" t="s">
        <v>1171</v>
      </c>
      <c r="L125" s="246"/>
      <c r="M125" s="208"/>
      <c r="O125" s="195" t="str">
        <f ca="1">IF(LEN($A125&amp;$D125)&lt;2,"",IF(ISBLANK($I125),"",$Q125&amp;IF(ISBLANK($D125),"","|"&amp;IF(RIGHT($D125)=",",LEFT($D125,LEN($D125)-1),IF(RIGHT($D125,2)=", ",LEFT($D125,LEN($D125)-2),$D125)))&amp;"="&amp;$I125&amp;IF(OR(ISBLANK($K125),$K125="{{*}}"),"",R125)))</f>
        <v>ROOM_BALCONY|FURNISHED_BALCONY_OR_PATIO=4296</v>
      </c>
      <c r="P125" s="209">
        <f t="shared" ca="1" si="1"/>
        <v>4296</v>
      </c>
      <c r="Q125" s="198" t="str">
        <f ca="1">IF(ISBLANK($A125),
IF(ISBLANK(OFFSET($A125,-1,0)),
IF(ISBLANK(OFFSET($A125,-2,0)),
IF(ISBLANK(OFFSET($A125,-3,0)),
IF(ISBLANK(OFFSET($A125,-4,0)),
IF(ISBLANK(OFFSET($A125,-5,0)),
IF(ISBLANK(OFFSET($A125,-6,0)),
IF(ISBLANK(OFFSET($A125,-7,0)),
IF(ISBLANK(OFFSET($A125,-8,0)),
IF(ISBLANK(OFFSET($A125,-9,0)),
IF(ISBLANK(OFFSET($A125,-10,0)),
IF(ISBLANK(OFFSET($A125,-11,0)),
IF(ISBLANK(OFFSET($A125,-12,0)),
"test",
OFFSET($A125,-12,0)),
OFFSET($A125,-11,0)),
OFFSET($A125,-10,0)),
OFFSET($A125,-9,0)),
OFFSET($A125,-8,0)),
OFFSET($A125,-7,0)),
OFFSET($A125,-6,0)),
OFFSET($A125,-5,0)),
OFFSET($A125,-4,0)),
OFFSET($A125,-3,0)),
OFFSET($A125,-2,0)),
OFFSET($A125,-1,0)),
$A125)</f>
        <v>ROOM_BALCONY</v>
      </c>
      <c r="R125" s="209" t="str">
        <f>CONCATENATE("{{",$K125,"}}",IF(ISBLANK(J125),"",CONCATENATE(",",L125)))</f>
        <v>{{}},</v>
      </c>
    </row>
    <row r="126" spans="1:18" s="53" customFormat="1" ht="16" x14ac:dyDescent="0.2">
      <c r="A126" s="214"/>
      <c r="B126" s="214"/>
      <c r="C126" s="214"/>
      <c r="D126" s="219" t="s">
        <v>1474</v>
      </c>
      <c r="E126" s="248"/>
      <c r="G126" s="63">
        <v>3</v>
      </c>
      <c r="H126" s="68" t="s">
        <v>1090</v>
      </c>
      <c r="I126" s="53">
        <v>4297</v>
      </c>
      <c r="J126" s="53" t="s">
        <v>1172</v>
      </c>
      <c r="L126" s="246"/>
      <c r="M126" s="208"/>
      <c r="O126" s="195" t="str">
        <f ca="1">IF(LEN($A126&amp;$D126)&lt;2,"",IF(ISBLANK($I126),"",$Q126&amp;IF(ISBLANK($D126),"","|"&amp;IF(RIGHT($D126)=",",LEFT($D126,LEN($D126)-1),IF(RIGHT($D126,2)=", ",LEFT($D126,LEN($D126)-2),$D126)))&amp;"="&amp;$I126&amp;IF(OR(ISBLANK($K126),$K126="{{*}}"),"",R126)))</f>
        <v>ROOM_BALCONY|FURNISHED_LANAI=4297</v>
      </c>
      <c r="P126" s="209">
        <f t="shared" ca="1" si="1"/>
        <v>4297</v>
      </c>
      <c r="Q126" s="198" t="str">
        <f ca="1">IF(ISBLANK($A126),
IF(ISBLANK(OFFSET($A126,-1,0)),
IF(ISBLANK(OFFSET($A126,-2,0)),
IF(ISBLANK(OFFSET($A126,-3,0)),
IF(ISBLANK(OFFSET($A126,-4,0)),
IF(ISBLANK(OFFSET($A126,-5,0)),
IF(ISBLANK(OFFSET($A126,-6,0)),
IF(ISBLANK(OFFSET($A126,-7,0)),
IF(ISBLANK(OFFSET($A126,-8,0)),
IF(ISBLANK(OFFSET($A126,-9,0)),
IF(ISBLANK(OFFSET($A126,-10,0)),
IF(ISBLANK(OFFSET($A126,-11,0)),
IF(ISBLANK(OFFSET($A126,-12,0)),
"test",
OFFSET($A126,-12,0)),
OFFSET($A126,-11,0)),
OFFSET($A126,-10,0)),
OFFSET($A126,-9,0)),
OFFSET($A126,-8,0)),
OFFSET($A126,-7,0)),
OFFSET($A126,-6,0)),
OFFSET($A126,-5,0)),
OFFSET($A126,-4,0)),
OFFSET($A126,-3,0)),
OFFSET($A126,-2,0)),
OFFSET($A126,-1,0)),
$A126)</f>
        <v>ROOM_BALCONY</v>
      </c>
      <c r="R126" s="209" t="str">
        <f>CONCATENATE("{{",$K126,"}}",IF(ISBLANK(J126),"",CONCATENATE(",",L126)))</f>
        <v>{{}},</v>
      </c>
    </row>
    <row r="127" spans="1:18" s="53" customFormat="1" ht="16" x14ac:dyDescent="0.2">
      <c r="A127" s="214"/>
      <c r="B127" s="214"/>
      <c r="C127" s="214"/>
      <c r="D127" s="219" t="s">
        <v>1475</v>
      </c>
      <c r="E127" s="248"/>
      <c r="G127" s="63">
        <v>3</v>
      </c>
      <c r="H127" s="68" t="s">
        <v>1090</v>
      </c>
      <c r="I127" s="53">
        <v>4298</v>
      </c>
      <c r="J127" s="53" t="s">
        <v>1173</v>
      </c>
      <c r="L127" s="246"/>
      <c r="M127" s="208"/>
      <c r="O127" s="195" t="str">
        <f ca="1">IF(LEN($A127&amp;$D127)&lt;2,"",IF(ISBLANK($I127),"",$Q127&amp;IF(ISBLANK($D127),"","|"&amp;IF(RIGHT($D127)=",",LEFT($D127,LEN($D127)-1),IF(RIGHT($D127,2)=", ",LEFT($D127,LEN($D127)-2),$D127)))&amp;"="&amp;$I127&amp;IF(OR(ISBLANK($K127),$K127="{{*}}"),"",R127)))</f>
        <v>ROOM_BALCONY|FURNISHED_PATIO=4298</v>
      </c>
      <c r="P127" s="209">
        <f t="shared" ca="1" si="1"/>
        <v>4298</v>
      </c>
      <c r="Q127" s="198" t="str">
        <f ca="1">IF(ISBLANK($A127),
IF(ISBLANK(OFFSET($A127,-1,0)),
IF(ISBLANK(OFFSET($A127,-2,0)),
IF(ISBLANK(OFFSET($A127,-3,0)),
IF(ISBLANK(OFFSET($A127,-4,0)),
IF(ISBLANK(OFFSET($A127,-5,0)),
IF(ISBLANK(OFFSET($A127,-6,0)),
IF(ISBLANK(OFFSET($A127,-7,0)),
IF(ISBLANK(OFFSET($A127,-8,0)),
IF(ISBLANK(OFFSET($A127,-9,0)),
IF(ISBLANK(OFFSET($A127,-10,0)),
IF(ISBLANK(OFFSET($A127,-11,0)),
IF(ISBLANK(OFFSET($A127,-12,0)),
"test",
OFFSET($A127,-12,0)),
OFFSET($A127,-11,0)),
OFFSET($A127,-10,0)),
OFFSET($A127,-9,0)),
OFFSET($A127,-8,0)),
OFFSET($A127,-7,0)),
OFFSET($A127,-6,0)),
OFFSET($A127,-5,0)),
OFFSET($A127,-4,0)),
OFFSET($A127,-3,0)),
OFFSET($A127,-2,0)),
OFFSET($A127,-1,0)),
$A127)</f>
        <v>ROOM_BALCONY</v>
      </c>
      <c r="R127" s="209" t="str">
        <f>CONCATENATE("{{",$K127,"}}",IF(ISBLANK(J127),"",CONCATENATE(",",L127)))</f>
        <v>{{}},</v>
      </c>
    </row>
    <row r="128" spans="1:18" s="53" customFormat="1" ht="16" x14ac:dyDescent="0.2">
      <c r="A128" s="214"/>
      <c r="B128" s="214"/>
      <c r="C128" s="214"/>
      <c r="D128" s="219" t="s">
        <v>1476</v>
      </c>
      <c r="E128" s="248"/>
      <c r="G128" s="63">
        <v>3</v>
      </c>
      <c r="H128" s="68" t="s">
        <v>1090</v>
      </c>
      <c r="I128" s="53">
        <v>318</v>
      </c>
      <c r="J128" s="53" t="s">
        <v>1174</v>
      </c>
      <c r="L128" s="246"/>
      <c r="M128" s="208"/>
      <c r="O128" s="195" t="str">
        <f ca="1">IF(LEN($A128&amp;$D128)&lt;2,"",IF(ISBLANK($I128),"",$Q128&amp;IF(ISBLANK($D128),"","|"&amp;IF(RIGHT($D128)=",",LEFT($D128,LEN($D128)-1),IF(RIGHT($D128,2)=", ",LEFT($D128,LEN($D128)-2),$D128)))&amp;"="&amp;$I128&amp;IF(OR(ISBLANK($K128),$K128="{{*}}"),"",R128)))</f>
        <v>ROOM_BALCONY|BALCONY=318</v>
      </c>
      <c r="P128" s="209">
        <f t="shared" ca="1" si="1"/>
        <v>318</v>
      </c>
      <c r="Q128" s="198" t="str">
        <f ca="1">IF(ISBLANK($A128),
IF(ISBLANK(OFFSET($A128,-1,0)),
IF(ISBLANK(OFFSET($A128,-2,0)),
IF(ISBLANK(OFFSET($A128,-3,0)),
IF(ISBLANK(OFFSET($A128,-4,0)),
IF(ISBLANK(OFFSET($A128,-5,0)),
IF(ISBLANK(OFFSET($A128,-6,0)),
IF(ISBLANK(OFFSET($A128,-7,0)),
IF(ISBLANK(OFFSET($A128,-8,0)),
IF(ISBLANK(OFFSET($A128,-9,0)),
IF(ISBLANK(OFFSET($A128,-10,0)),
IF(ISBLANK(OFFSET($A128,-11,0)),
IF(ISBLANK(OFFSET($A128,-12,0)),
"test",
OFFSET($A128,-12,0)),
OFFSET($A128,-11,0)),
OFFSET($A128,-10,0)),
OFFSET($A128,-9,0)),
OFFSET($A128,-8,0)),
OFFSET($A128,-7,0)),
OFFSET($A128,-6,0)),
OFFSET($A128,-5,0)),
OFFSET($A128,-4,0)),
OFFSET($A128,-3,0)),
OFFSET($A128,-2,0)),
OFFSET($A128,-1,0)),
$A128)</f>
        <v>ROOM_BALCONY</v>
      </c>
      <c r="R128" s="209" t="str">
        <f>CONCATENATE("{{",$K128,"}}",IF(ISBLANK(J128),"",CONCATENATE(",",L128)))</f>
        <v>{{}},</v>
      </c>
    </row>
    <row r="129" spans="1:18" s="53" customFormat="1" ht="16" x14ac:dyDescent="0.2">
      <c r="A129" s="214"/>
      <c r="B129" s="214"/>
      <c r="C129" s="214"/>
      <c r="D129" s="219" t="s">
        <v>1477</v>
      </c>
      <c r="E129" s="248"/>
      <c r="G129" s="63">
        <v>3</v>
      </c>
      <c r="H129" s="68" t="s">
        <v>1090</v>
      </c>
      <c r="I129" s="53">
        <v>4118</v>
      </c>
      <c r="J129" s="53" t="s">
        <v>1175</v>
      </c>
      <c r="L129" s="246"/>
      <c r="M129" s="208"/>
      <c r="O129" s="195" t="str">
        <f ca="1">IF(LEN($A129&amp;$D129)&lt;2,"",IF(ISBLANK($I129),"",$Q129&amp;IF(ISBLANK($D129),"","|"&amp;IF(RIGHT($D129)=",",LEFT($D129,LEN($D129)-1),IF(RIGHT($D129,2)=", ",LEFT($D129,LEN($D129)-2),$D129)))&amp;"="&amp;$I129&amp;IF(OR(ISBLANK($K129),$K129="{{*}}"),"",R129)))</f>
        <v>ROOM_BALCONY|BALCONY_OR_PATIO=4118</v>
      </c>
      <c r="P129" s="209">
        <f t="shared" ca="1" si="1"/>
        <v>4118</v>
      </c>
      <c r="Q129" s="198" t="str">
        <f ca="1">IF(ISBLANK($A129),
IF(ISBLANK(OFFSET($A129,-1,0)),
IF(ISBLANK(OFFSET($A129,-2,0)),
IF(ISBLANK(OFFSET($A129,-3,0)),
IF(ISBLANK(OFFSET($A129,-4,0)),
IF(ISBLANK(OFFSET($A129,-5,0)),
IF(ISBLANK(OFFSET($A129,-6,0)),
IF(ISBLANK(OFFSET($A129,-7,0)),
IF(ISBLANK(OFFSET($A129,-8,0)),
IF(ISBLANK(OFFSET($A129,-9,0)),
IF(ISBLANK(OFFSET($A129,-10,0)),
IF(ISBLANK(OFFSET($A129,-11,0)),
IF(ISBLANK(OFFSET($A129,-12,0)),
"test",
OFFSET($A129,-12,0)),
OFFSET($A129,-11,0)),
OFFSET($A129,-10,0)),
OFFSET($A129,-9,0)),
OFFSET($A129,-8,0)),
OFFSET($A129,-7,0)),
OFFSET($A129,-6,0)),
OFFSET($A129,-5,0)),
OFFSET($A129,-4,0)),
OFFSET($A129,-3,0)),
OFFSET($A129,-2,0)),
OFFSET($A129,-1,0)),
$A129)</f>
        <v>ROOM_BALCONY</v>
      </c>
      <c r="R129" s="209" t="str">
        <f>CONCATENATE("{{",$K129,"}}",IF(ISBLANK(J129),"",CONCATENATE(",",L129)))</f>
        <v>{{}},</v>
      </c>
    </row>
    <row r="130" spans="1:18" s="53" customFormat="1" ht="16" x14ac:dyDescent="0.2">
      <c r="A130" s="214"/>
      <c r="B130" s="214"/>
      <c r="C130" s="214"/>
      <c r="D130" s="219" t="s">
        <v>1478</v>
      </c>
      <c r="E130" s="248"/>
      <c r="G130" s="63">
        <v>3</v>
      </c>
      <c r="H130" s="68" t="s">
        <v>1090</v>
      </c>
      <c r="I130" s="53">
        <v>388</v>
      </c>
      <c r="J130" s="53" t="s">
        <v>1176</v>
      </c>
      <c r="L130" s="246"/>
      <c r="M130" s="208"/>
      <c r="O130" s="195" t="str">
        <f ca="1">IF(LEN($A130&amp;$D130)&lt;2,"",IF(ISBLANK($I130),"",$Q130&amp;IF(ISBLANK($D130),"","|"&amp;IF(RIGHT($D130)=",",LEFT($D130,LEN($D130)-1),IF(RIGHT($D130,2)=", ",LEFT($D130,LEN($D130)-2),$D130)))&amp;"="&amp;$I130&amp;IF(OR(ISBLANK($K130),$K130="{{*}}"),"",R130)))</f>
        <v>ROOM_BALCONY|LANAI=388</v>
      </c>
      <c r="P130" s="209">
        <f t="shared" ca="1" si="1"/>
        <v>388</v>
      </c>
      <c r="Q130" s="198" t="str">
        <f ca="1">IF(ISBLANK($A130),
IF(ISBLANK(OFFSET($A130,-1,0)),
IF(ISBLANK(OFFSET($A130,-2,0)),
IF(ISBLANK(OFFSET($A130,-3,0)),
IF(ISBLANK(OFFSET($A130,-4,0)),
IF(ISBLANK(OFFSET($A130,-5,0)),
IF(ISBLANK(OFFSET($A130,-6,0)),
IF(ISBLANK(OFFSET($A130,-7,0)),
IF(ISBLANK(OFFSET($A130,-8,0)),
IF(ISBLANK(OFFSET($A130,-9,0)),
IF(ISBLANK(OFFSET($A130,-10,0)),
IF(ISBLANK(OFFSET($A130,-11,0)),
IF(ISBLANK(OFFSET($A130,-12,0)),
"test",
OFFSET($A130,-12,0)),
OFFSET($A130,-11,0)),
OFFSET($A130,-10,0)),
OFFSET($A130,-9,0)),
OFFSET($A130,-8,0)),
OFFSET($A130,-7,0)),
OFFSET($A130,-6,0)),
OFFSET($A130,-5,0)),
OFFSET($A130,-4,0)),
OFFSET($A130,-3,0)),
OFFSET($A130,-2,0)),
OFFSET($A130,-1,0)),
$A130)</f>
        <v>ROOM_BALCONY</v>
      </c>
      <c r="R130" s="209" t="str">
        <f>CONCATENATE("{{",$K130,"}}",IF(ISBLANK(J130),"",CONCATENATE(",",L130)))</f>
        <v>{{}},</v>
      </c>
    </row>
    <row r="131" spans="1:18" s="53" customFormat="1" ht="16" x14ac:dyDescent="0.2">
      <c r="A131" s="214"/>
      <c r="B131" s="214"/>
      <c r="C131" s="214"/>
      <c r="D131" s="219" t="s">
        <v>643</v>
      </c>
      <c r="E131" s="248"/>
      <c r="G131" s="63">
        <v>3</v>
      </c>
      <c r="H131" s="68" t="s">
        <v>1090</v>
      </c>
      <c r="I131" s="53">
        <v>2032</v>
      </c>
      <c r="J131" s="53" t="s">
        <v>1177</v>
      </c>
      <c r="L131" s="246"/>
      <c r="M131" s="208"/>
      <c r="O131" s="195" t="str">
        <f ca="1">IF(LEN($A131&amp;$D131)&lt;2,"",IF(ISBLANK($I131),"",$Q131&amp;IF(ISBLANK($D131),"","|"&amp;IF(RIGHT($D131)=",",LEFT($D131,LEN($D131)-1),IF(RIGHT($D131,2)=", ",LEFT($D131,LEN($D131)-2),$D131)))&amp;"="&amp;$I131&amp;IF(OR(ISBLANK($K131),$K131="{{*}}"),"",R131)))</f>
        <v>ROOM_BALCONY|PATIO=2032</v>
      </c>
      <c r="P131" s="209">
        <f t="shared" ca="1" si="1"/>
        <v>2032</v>
      </c>
      <c r="Q131" s="198" t="str">
        <f ca="1">IF(ISBLANK($A131),
IF(ISBLANK(OFFSET($A131,-1,0)),
IF(ISBLANK(OFFSET($A131,-2,0)),
IF(ISBLANK(OFFSET($A131,-3,0)),
IF(ISBLANK(OFFSET($A131,-4,0)),
IF(ISBLANK(OFFSET($A131,-5,0)),
IF(ISBLANK(OFFSET($A131,-6,0)),
IF(ISBLANK(OFFSET($A131,-7,0)),
IF(ISBLANK(OFFSET($A131,-8,0)),
IF(ISBLANK(OFFSET($A131,-9,0)),
IF(ISBLANK(OFFSET($A131,-10,0)),
IF(ISBLANK(OFFSET($A131,-11,0)),
IF(ISBLANK(OFFSET($A131,-12,0)),
"test",
OFFSET($A131,-12,0)),
OFFSET($A131,-11,0)),
OFFSET($A131,-10,0)),
OFFSET($A131,-9,0)),
OFFSET($A131,-8,0)),
OFFSET($A131,-7,0)),
OFFSET($A131,-6,0)),
OFFSET($A131,-5,0)),
OFFSET($A131,-4,0)),
OFFSET($A131,-3,0)),
OFFSET($A131,-2,0)),
OFFSET($A131,-1,0)),
$A131)</f>
        <v>ROOM_BALCONY</v>
      </c>
      <c r="R131" s="209" t="str">
        <f>CONCATENATE("{{",$K131,"}}",IF(ISBLANK(J131),"",CONCATENATE(",",L131)))</f>
        <v>{{}},</v>
      </c>
    </row>
    <row r="132" spans="1:18" ht="16" x14ac:dyDescent="0.2">
      <c r="A132" s="213" t="s">
        <v>363</v>
      </c>
      <c r="B132" s="213" t="s">
        <v>303</v>
      </c>
      <c r="C132" s="213" t="s">
        <v>220</v>
      </c>
      <c r="D132" s="52" t="s">
        <v>1178</v>
      </c>
      <c r="E132" s="249" t="s">
        <v>644</v>
      </c>
      <c r="G132" s="65">
        <v>3</v>
      </c>
      <c r="H132" s="67" t="s">
        <v>1090</v>
      </c>
      <c r="I132" s="54">
        <v>2860</v>
      </c>
      <c r="J132" s="54" t="s">
        <v>1179</v>
      </c>
      <c r="O132" s="195" t="str">
        <f ca="1">IF(LEN($A132&amp;$D132)&lt;2,"",IF(ISBLANK($I132),"",$Q132&amp;IF(ISBLANK($D132),"","|"&amp;IF(RIGHT($D132)=",",LEFT($D132,LEN($D132)-1),IF(RIGHT($D132,2)=", ",LEFT($D132,LEN($D132)-2),$D132)))&amp;"="&amp;$I132&amp;IF(OR(ISBLANK($K132),$K132="{{*}}"),"",R132)))</f>
        <v>ROOM_PRIVATE_POOL|PRIVATE_POOL=2860</v>
      </c>
      <c r="P132" s="209">
        <f t="shared" ca="1" si="1"/>
        <v>2860</v>
      </c>
      <c r="Q132" s="198" t="str">
        <f ca="1">IF(ISBLANK($A132),
IF(ISBLANK(OFFSET($A132,-1,0)),
IF(ISBLANK(OFFSET($A132,-2,0)),
IF(ISBLANK(OFFSET($A132,-3,0)),
IF(ISBLANK(OFFSET($A132,-4,0)),
IF(ISBLANK(OFFSET($A132,-5,0)),
IF(ISBLANK(OFFSET($A132,-6,0)),
IF(ISBLANK(OFFSET($A132,-7,0)),
IF(ISBLANK(OFFSET($A132,-8,0)),
IF(ISBLANK(OFFSET($A132,-9,0)),
IF(ISBLANK(OFFSET($A132,-10,0)),
IF(ISBLANK(OFFSET($A132,-11,0)),
IF(ISBLANK(OFFSET($A132,-12,0)),
"test",
OFFSET($A132,-12,0)),
OFFSET($A132,-11,0)),
OFFSET($A132,-10,0)),
OFFSET($A132,-9,0)),
OFFSET($A132,-8,0)),
OFFSET($A132,-7,0)),
OFFSET($A132,-6,0)),
OFFSET($A132,-5,0)),
OFFSET($A132,-4,0)),
OFFSET($A132,-3,0)),
OFFSET($A132,-2,0)),
OFFSET($A132,-1,0)),
$A132)</f>
        <v>ROOM_PRIVATE_POOL</v>
      </c>
      <c r="R132" s="209" t="str">
        <f>CONCATENATE("{{",$K132,"}}",IF(ISBLANK(J132),"",CONCATENATE(",",L132)))</f>
        <v>{{}},</v>
      </c>
    </row>
    <row r="133" spans="1:18" s="61" customFormat="1" ht="16" x14ac:dyDescent="0.2">
      <c r="A133" s="213"/>
      <c r="B133" s="213"/>
      <c r="C133" s="213"/>
      <c r="D133" s="52" t="s">
        <v>364</v>
      </c>
      <c r="E133" s="249"/>
      <c r="G133" s="65">
        <v>3</v>
      </c>
      <c r="H133" s="67" t="s">
        <v>1090</v>
      </c>
      <c r="I133" s="61">
        <v>2859</v>
      </c>
      <c r="J133" s="61" t="s">
        <v>1180</v>
      </c>
      <c r="L133" s="245"/>
      <c r="M133" s="207"/>
      <c r="O133" s="195" t="str">
        <f ca="1">IF(LEN($A133&amp;$D133)&lt;2,"",IF(ISBLANK($I133),"",$Q133&amp;IF(ISBLANK($D133),"","|"&amp;IF(RIGHT($D133)=",",LEFT($D133,LEN($D133)-1),IF(RIGHT($D133,2)=", ",LEFT($D133,LEN($D133)-2),$D133)))&amp;"="&amp;$I133&amp;IF(OR(ISBLANK($K133),$K133="{{*}}"),"",R133)))</f>
        <v>ROOM_PRIVATE_POOL|PLUNGE_POOL=2859</v>
      </c>
      <c r="P133" s="209">
        <f t="shared" ref="P133:P180" ca="1" si="2">IF(ISBLANK(O133),"",$I133)</f>
        <v>2859</v>
      </c>
      <c r="Q133" s="198" t="str">
        <f ca="1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"test",
OFFSET($A133,-12,0)),
OFFSET($A133,-11,0)),
OFFSET($A133,-10,0)),
OFFSET($A133,-9,0)),
OFFSET($A133,-8,0)),
OFFSET($A133,-7,0)),
OFFSET($A133,-6,0)),
OFFSET($A133,-5,0)),
OFFSET($A133,-4,0)),
OFFSET($A133,-3,0)),
OFFSET($A133,-2,0)),
OFFSET($A133,-1,0)),
$A133)</f>
        <v>ROOM_PRIVATE_POOL</v>
      </c>
      <c r="R133" s="209" t="str">
        <f t="shared" ref="R133:R180" si="3">CONCATENATE("{{",$K133,"}}",IF(ISBLANK(J133),"",CONCATENATE(",",L133)))</f>
        <v>{{}},</v>
      </c>
    </row>
    <row r="134" spans="1:18" s="53" customFormat="1" ht="16" x14ac:dyDescent="0.2">
      <c r="A134" s="214" t="s">
        <v>365</v>
      </c>
      <c r="B134" s="214" t="s">
        <v>304</v>
      </c>
      <c r="C134" s="214" t="s">
        <v>221</v>
      </c>
      <c r="D134" s="219"/>
      <c r="E134" s="40"/>
      <c r="G134" s="66">
        <v>3</v>
      </c>
      <c r="H134" s="68" t="s">
        <v>1090</v>
      </c>
      <c r="I134" s="53">
        <v>3859</v>
      </c>
      <c r="J134" s="53" t="s">
        <v>1181</v>
      </c>
      <c r="L134" s="246"/>
      <c r="M134" s="208"/>
      <c r="O134" s="195" t="str">
        <f ca="1">IF(LEN($A134&amp;$D134)&lt;2,"",IF(ISBLANK($I134),"",$Q134&amp;IF(ISBLANK($D134),"","|"&amp;IF(RIGHT($D134)=",",LEFT($D134,LEN($D134)-1),IF(RIGHT($D134,2)=", ",LEFT($D134,LEN($D134)-2),$D134)))&amp;"="&amp;$I134&amp;IF(OR(ISBLANK($K134),$K134="{{*}}"),"",R134)))</f>
        <v>ROOM_PRIVATE_SPA=3859</v>
      </c>
      <c r="P134" s="209">
        <f t="shared" ca="1" si="2"/>
        <v>3859</v>
      </c>
      <c r="Q134" s="198" t="str">
        <f ca="1">IF(ISBLANK($A134),
IF(ISBLANK(OFFSET($A134,-1,0)),
IF(ISBLANK(OFFSET($A134,-2,0)),
IF(ISBLANK(OFFSET($A134,-3,0)),
IF(ISBLANK(OFFSET($A134,-4,0)),
IF(ISBLANK(OFFSET($A134,-5,0)),
IF(ISBLANK(OFFSET($A134,-6,0)),
IF(ISBLANK(OFFSET($A134,-7,0)),
IF(ISBLANK(OFFSET($A134,-8,0)),
IF(ISBLANK(OFFSET($A134,-9,0)),
IF(ISBLANK(OFFSET($A134,-10,0)),
IF(ISBLANK(OFFSET($A134,-11,0)),
IF(ISBLANK(OFFSET($A134,-12,0)),
"test",
OFFSET($A134,-12,0)),
OFFSET($A134,-11,0)),
OFFSET($A134,-10,0)),
OFFSET($A134,-9,0)),
OFFSET($A134,-8,0)),
OFFSET($A134,-7,0)),
OFFSET($A134,-6,0)),
OFFSET($A134,-5,0)),
OFFSET($A134,-4,0)),
OFFSET($A134,-3,0)),
OFFSET($A134,-2,0)),
OFFSET($A134,-1,0)),
$A134)</f>
        <v>ROOM_PRIVATE_SPA</v>
      </c>
      <c r="R134" s="209" t="str">
        <f t="shared" si="3"/>
        <v>{{}},</v>
      </c>
    </row>
    <row r="135" spans="1:18" ht="16" x14ac:dyDescent="0.2">
      <c r="A135" s="213" t="s">
        <v>366</v>
      </c>
      <c r="B135" s="52" t="s">
        <v>305</v>
      </c>
      <c r="C135" s="52" t="s">
        <v>221</v>
      </c>
      <c r="D135" s="52"/>
      <c r="E135" s="46"/>
      <c r="G135" s="65">
        <v>3</v>
      </c>
      <c r="H135" s="67" t="s">
        <v>1090</v>
      </c>
      <c r="I135" s="54">
        <v>2148</v>
      </c>
      <c r="J135" s="54" t="s">
        <v>305</v>
      </c>
      <c r="O135" s="195" t="str">
        <f ca="1">IF(LEN($A135&amp;$D135)&lt;2,"",IF(ISBLANK($I135),"",$Q135&amp;IF(ISBLANK($D135),"","|"&amp;IF(RIGHT($D135)=",",LEFT($D135,LEN($D135)-1),IF(RIGHT($D135,2)=", ",LEFT($D135,LEN($D135)-2),$D135)))&amp;"="&amp;$I135&amp;IF(OR(ISBLANK($K135),$K135="{{*}}"),"",R135)))</f>
        <v>ROOM_EXT_ACCESS=2148</v>
      </c>
      <c r="P135" s="209">
        <f t="shared" ca="1" si="2"/>
        <v>2148</v>
      </c>
      <c r="Q135" s="198" t="str">
        <f ca="1">IF(ISBLANK($A135),
IF(ISBLANK(OFFSET($A135,-1,0)),
IF(ISBLANK(OFFSET($A135,-2,0)),
IF(ISBLANK(OFFSET($A135,-3,0)),
IF(ISBLANK(OFFSET($A135,-4,0)),
IF(ISBLANK(OFFSET($A135,-5,0)),
IF(ISBLANK(OFFSET($A135,-6,0)),
IF(ISBLANK(OFFSET($A135,-7,0)),
IF(ISBLANK(OFFSET($A135,-8,0)),
IF(ISBLANK(OFFSET($A135,-9,0)),
IF(ISBLANK(OFFSET($A135,-10,0)),
IF(ISBLANK(OFFSET($A135,-11,0)),
IF(ISBLANK(OFFSET($A135,-12,0)),
"test",
OFFSET($A135,-12,0)),
OFFSET($A135,-11,0)),
OFFSET($A135,-10,0)),
OFFSET($A135,-9,0)),
OFFSET($A135,-8,0)),
OFFSET($A135,-7,0)),
OFFSET($A135,-6,0)),
OFFSET($A135,-5,0)),
OFFSET($A135,-4,0)),
OFFSET($A135,-3,0)),
OFFSET($A135,-2,0)),
OFFSET($A135,-1,0)),
$A135)</f>
        <v>ROOM_EXT_ACCESS</v>
      </c>
      <c r="R135" s="209" t="str">
        <f t="shared" si="3"/>
        <v>{{}},</v>
      </c>
    </row>
    <row r="136" spans="1:18" s="53" customFormat="1" ht="30" x14ac:dyDescent="0.2">
      <c r="A136" s="214" t="s">
        <v>367</v>
      </c>
      <c r="B136" s="219" t="s">
        <v>306</v>
      </c>
      <c r="C136" s="219" t="s">
        <v>221</v>
      </c>
      <c r="D136" s="219"/>
      <c r="E136" s="40"/>
      <c r="G136" s="66">
        <v>11</v>
      </c>
      <c r="H136" s="68" t="s">
        <v>1010</v>
      </c>
      <c r="I136" s="53">
        <v>4420</v>
      </c>
      <c r="J136" s="53" t="s">
        <v>1182</v>
      </c>
      <c r="L136" s="246"/>
      <c r="M136" s="208"/>
      <c r="O136" s="195" t="str">
        <f ca="1">IF(LEN($A136&amp;$D136)&lt;2,"",IF(ISBLANK($I136),"",$Q136&amp;IF(ISBLANK($D136),"","|"&amp;IF(RIGHT($D136)=",",LEFT($D136,LEN($D136)-1),IF(RIGHT($D136,2)=", ",LEFT($D136,LEN($D136)-2),$D136)))&amp;"="&amp;$I136&amp;IF(OR(ISBLANK($K136),$K136="{{*}}"),"",R136)))</f>
        <v>ROOM_CONNECTED_ROOMS=4420</v>
      </c>
      <c r="P136" s="209">
        <f t="shared" ca="1" si="2"/>
        <v>4420</v>
      </c>
      <c r="Q136" s="198" t="str">
        <f ca="1">IF(ISBLANK($A136),
IF(ISBLANK(OFFSET($A136,-1,0)),
IF(ISBLANK(OFFSET($A136,-2,0)),
IF(ISBLANK(OFFSET($A136,-3,0)),
IF(ISBLANK(OFFSET($A136,-4,0)),
IF(ISBLANK(OFFSET($A136,-5,0)),
IF(ISBLANK(OFFSET($A136,-6,0)),
IF(ISBLANK(OFFSET($A136,-7,0)),
IF(ISBLANK(OFFSET($A136,-8,0)),
IF(ISBLANK(OFFSET($A136,-9,0)),
IF(ISBLANK(OFFSET($A136,-10,0)),
IF(ISBLANK(OFFSET($A136,-11,0)),
IF(ISBLANK(OFFSET($A136,-12,0)),
"test",
OFFSET($A136,-12,0)),
OFFSET($A136,-11,0)),
OFFSET($A136,-10,0)),
OFFSET($A136,-9,0)),
OFFSET($A136,-8,0)),
OFFSET($A136,-7,0)),
OFFSET($A136,-6,0)),
OFFSET($A136,-5,0)),
OFFSET($A136,-4,0)),
OFFSET($A136,-3,0)),
OFFSET($A136,-2,0)),
OFFSET($A136,-1,0)),
$A136)</f>
        <v>ROOM_CONNECTED_ROOMS</v>
      </c>
      <c r="R136" s="209" t="str">
        <f t="shared" si="3"/>
        <v>{{}},</v>
      </c>
    </row>
    <row r="137" spans="1:18" ht="16" x14ac:dyDescent="0.2">
      <c r="A137" s="213" t="s">
        <v>368</v>
      </c>
      <c r="B137" s="52" t="s">
        <v>307</v>
      </c>
      <c r="C137" s="52" t="s">
        <v>221</v>
      </c>
      <c r="D137" s="52"/>
      <c r="E137" s="46"/>
      <c r="G137" s="65">
        <v>3</v>
      </c>
      <c r="H137" s="67" t="s">
        <v>1090</v>
      </c>
      <c r="I137" s="54">
        <v>2054</v>
      </c>
      <c r="J137" s="54" t="s">
        <v>1183</v>
      </c>
      <c r="O137" s="195" t="str">
        <f ca="1">IF(LEN($A137&amp;$D137)&lt;2,"",IF(ISBLANK($I137),"",$Q137&amp;IF(ISBLANK($D137),"","|"&amp;IF(RIGHT($D137)=",",LEFT($D137,LEN($D137)-1),IF(RIGHT($D137,2)=", ",LEFT($D137,LEN($D137)-2),$D137)))&amp;"="&amp;$I137&amp;IF(OR(ISBLANK($K137),$K137="{{*}}"),"",R137)))</f>
        <v>ROOM_SOUNDPROOF=2054</v>
      </c>
      <c r="P137" s="209">
        <f t="shared" ca="1" si="2"/>
        <v>2054</v>
      </c>
      <c r="Q137" s="198" t="str">
        <f ca="1">IF(ISBLANK($A137),
IF(ISBLANK(OFFSET($A137,-1,0)),
IF(ISBLANK(OFFSET($A137,-2,0)),
IF(ISBLANK(OFFSET($A137,-3,0)),
IF(ISBLANK(OFFSET($A137,-4,0)),
IF(ISBLANK(OFFSET($A137,-5,0)),
IF(ISBLANK(OFFSET($A137,-6,0)),
IF(ISBLANK(OFFSET($A137,-7,0)),
IF(ISBLANK(OFFSET($A137,-8,0)),
IF(ISBLANK(OFFSET($A137,-9,0)),
IF(ISBLANK(OFFSET($A137,-10,0)),
IF(ISBLANK(OFFSET($A137,-11,0)),
IF(ISBLANK(OFFSET($A137,-12,0)),
"test",
OFFSET($A137,-12,0)),
OFFSET($A137,-11,0)),
OFFSET($A137,-10,0)),
OFFSET($A137,-9,0)),
OFFSET($A137,-8,0)),
OFFSET($A137,-7,0)),
OFFSET($A137,-6,0)),
OFFSET($A137,-5,0)),
OFFSET($A137,-4,0)),
OFFSET($A137,-3,0)),
OFFSET($A137,-2,0)),
OFFSET($A137,-1,0)),
$A137)</f>
        <v>ROOM_SOUNDPROOF</v>
      </c>
      <c r="R137" s="209" t="str">
        <f t="shared" si="3"/>
        <v>{{}},</v>
      </c>
    </row>
    <row r="138" spans="1:18" s="53" customFormat="1" ht="16" x14ac:dyDescent="0.2">
      <c r="A138" s="214" t="s">
        <v>369</v>
      </c>
      <c r="B138" s="214" t="s">
        <v>308</v>
      </c>
      <c r="C138" s="214" t="s">
        <v>221</v>
      </c>
      <c r="D138" s="219"/>
      <c r="E138" s="40"/>
      <c r="G138" s="66">
        <v>3</v>
      </c>
      <c r="H138" s="68" t="s">
        <v>1090</v>
      </c>
      <c r="I138" s="53">
        <v>322</v>
      </c>
      <c r="J138" s="53" t="s">
        <v>1184</v>
      </c>
      <c r="L138" s="246"/>
      <c r="M138" s="208"/>
      <c r="O138" s="195" t="str">
        <f ca="1">IF(LEN($A138&amp;$D138)&lt;2,"",IF(ISBLANK($I138),"",$Q138&amp;IF(ISBLANK($D138),"","|"&amp;IF(RIGHT($D138)=",",LEFT($D138,LEN($D138)-1),IF(RIGHT($D138,2)=", ",LEFT($D138,LEN($D138)-2),$D138)))&amp;"="&amp;$I138&amp;IF(OR(ISBLANK($K138),$K138="{{*}}"),"",R138)))</f>
        <v>ROOM_YARD=322</v>
      </c>
      <c r="P138" s="209">
        <f t="shared" ca="1" si="2"/>
        <v>322</v>
      </c>
      <c r="Q138" s="198" t="str">
        <f ca="1">IF(ISBLANK($A138),
IF(ISBLANK(OFFSET($A138,-1,0)),
IF(ISBLANK(OFFSET($A138,-2,0)),
IF(ISBLANK(OFFSET($A138,-3,0)),
IF(ISBLANK(OFFSET($A138,-4,0)),
IF(ISBLANK(OFFSET($A138,-5,0)),
IF(ISBLANK(OFFSET($A138,-6,0)),
IF(ISBLANK(OFFSET($A138,-7,0)),
IF(ISBLANK(OFFSET($A138,-8,0)),
IF(ISBLANK(OFFSET($A138,-9,0)),
IF(ISBLANK(OFFSET($A138,-10,0)),
IF(ISBLANK(OFFSET($A138,-11,0)),
IF(ISBLANK(OFFSET($A138,-12,0)),
"test",
OFFSET($A138,-12,0)),
OFFSET($A138,-11,0)),
OFFSET($A138,-10,0)),
OFFSET($A138,-9,0)),
OFFSET($A138,-8,0)),
OFFSET($A138,-7,0)),
OFFSET($A138,-6,0)),
OFFSET($A138,-5,0)),
OFFSET($A138,-4,0)),
OFFSET($A138,-3,0)),
OFFSET($A138,-2,0)),
OFFSET($A138,-1,0)),
$A138)</f>
        <v>ROOM_YARD</v>
      </c>
      <c r="R138" s="209" t="str">
        <f t="shared" si="3"/>
        <v>{{}},</v>
      </c>
    </row>
    <row r="139" spans="1:18" ht="16" x14ac:dyDescent="0.2">
      <c r="A139" s="213"/>
      <c r="B139" s="216"/>
      <c r="C139" s="216"/>
      <c r="D139" s="52"/>
      <c r="E139" s="46"/>
      <c r="G139" s="65"/>
      <c r="O139" s="195" t="str">
        <f>IF(LEN($A139&amp;$D139)&lt;2,"",IF(ISBLANK($I139),"",$Q139&amp;IF(ISBLANK($D139),"","|"&amp;IF(RIGHT($D139)=",",LEFT($D139,LEN($D139)-1),IF(RIGHT($D139,2)=", ",LEFT($D139,LEN($D139)-2),$D139)))&amp;"="&amp;$I139&amp;IF(OR(ISBLANK($K139),$K139="{{*}}"),"",R139)))</f>
        <v/>
      </c>
      <c r="P139" s="209">
        <f t="shared" si="2"/>
        <v>0</v>
      </c>
      <c r="Q139" s="198" t="str">
        <f ca="1">IF(ISBLANK($A139),
IF(ISBLANK(OFFSET($A139,-1,0)),
IF(ISBLANK(OFFSET($A139,-2,0)),
IF(ISBLANK(OFFSET($A139,-3,0)),
IF(ISBLANK(OFFSET($A139,-4,0)),
IF(ISBLANK(OFFSET($A139,-5,0)),
IF(ISBLANK(OFFSET($A139,-6,0)),
IF(ISBLANK(OFFSET($A139,-7,0)),
IF(ISBLANK(OFFSET($A139,-8,0)),
IF(ISBLANK(OFFSET($A139,-9,0)),
IF(ISBLANK(OFFSET($A139,-10,0)),
IF(ISBLANK(OFFSET($A139,-11,0)),
IF(ISBLANK(OFFSET($A139,-12,0)),
"test",
OFFSET($A139,-12,0)),
OFFSET($A139,-11,0)),
OFFSET($A139,-10,0)),
OFFSET($A139,-9,0)),
OFFSET($A139,-8,0)),
OFFSET($A139,-7,0)),
OFFSET($A139,-6,0)),
OFFSET($A139,-5,0)),
OFFSET($A139,-4,0)),
OFFSET($A139,-3,0)),
OFFSET($A139,-2,0)),
OFFSET($A139,-1,0)),
$A139)</f>
        <v>ROOM_YARD</v>
      </c>
      <c r="R139" s="209" t="str">
        <f t="shared" si="3"/>
        <v>{{}}</v>
      </c>
    </row>
    <row r="140" spans="1:18" ht="16" x14ac:dyDescent="0.2">
      <c r="A140" s="213"/>
      <c r="B140" s="213"/>
      <c r="C140" s="213"/>
      <c r="D140" s="52"/>
      <c r="E140" s="46"/>
      <c r="G140" s="65"/>
      <c r="O140" s="195" t="str">
        <f>IF(LEN($A140&amp;$D140)&lt;2,"",IF(ISBLANK($I140),"",$Q140&amp;IF(ISBLANK($D140),"","|"&amp;IF(RIGHT($D140)=",",LEFT($D140,LEN($D140)-1),IF(RIGHT($D140,2)=", ",LEFT($D140,LEN($D140)-2),$D140)))&amp;"="&amp;$I140&amp;IF(OR(ISBLANK($K140),$K140="{{*}}"),"",R140)))</f>
        <v/>
      </c>
      <c r="P140" s="209">
        <f t="shared" si="2"/>
        <v>0</v>
      </c>
      <c r="Q140" s="198" t="str">
        <f ca="1">IF(ISBLANK($A140),
IF(ISBLANK(OFFSET($A140,-1,0)),
IF(ISBLANK(OFFSET($A140,-2,0)),
IF(ISBLANK(OFFSET($A140,-3,0)),
IF(ISBLANK(OFFSET($A140,-4,0)),
IF(ISBLANK(OFFSET($A140,-5,0)),
IF(ISBLANK(OFFSET($A140,-6,0)),
IF(ISBLANK(OFFSET($A140,-7,0)),
IF(ISBLANK(OFFSET($A140,-8,0)),
IF(ISBLANK(OFFSET($A140,-9,0)),
IF(ISBLANK(OFFSET($A140,-10,0)),
IF(ISBLANK(OFFSET($A140,-11,0)),
IF(ISBLANK(OFFSET($A140,-12,0)),
"test",
OFFSET($A140,-12,0)),
OFFSET($A140,-11,0)),
OFFSET($A140,-10,0)),
OFFSET($A140,-9,0)),
OFFSET($A140,-8,0)),
OFFSET($A140,-7,0)),
OFFSET($A140,-6,0)),
OFFSET($A140,-5,0)),
OFFSET($A140,-4,0)),
OFFSET($A140,-3,0)),
OFFSET($A140,-2,0)),
OFFSET($A140,-1,0)),
$A140)</f>
        <v>ROOM_YARD</v>
      </c>
      <c r="R140" s="209" t="str">
        <f t="shared" si="3"/>
        <v>{{}}</v>
      </c>
    </row>
    <row r="141" spans="1:18" ht="16" x14ac:dyDescent="0.2">
      <c r="A141" s="33" t="s">
        <v>0</v>
      </c>
      <c r="B141" s="33" t="s">
        <v>1</v>
      </c>
      <c r="C141" s="33" t="s">
        <v>2562</v>
      </c>
      <c r="D141" s="32" t="s">
        <v>2</v>
      </c>
      <c r="E141" s="33" t="s">
        <v>3</v>
      </c>
      <c r="G141" s="71"/>
      <c r="O141" s="195" t="str">
        <f>IF(LEN($A141&amp;$D141)&lt;2,"",IF(ISBLANK($I141),"",$Q141&amp;IF(ISBLANK($D141),"","|"&amp;IF(RIGHT($D141)=",",LEFT($D141,LEN($D141)-1),IF(RIGHT($D141,2)=", ",LEFT($D141,LEN($D141)-2),$D141)))&amp;"="&amp;$I141&amp;IF(OR(ISBLANK($K141),$K141="{{*}}"),"",R141)))</f>
        <v/>
      </c>
      <c r="P141" s="209">
        <f t="shared" si="2"/>
        <v>0</v>
      </c>
      <c r="Q141" s="198" t="str">
        <f ca="1">IF(ISBLANK($A141),
IF(ISBLANK(OFFSET($A141,-1,0)),
IF(ISBLANK(OFFSET($A141,-2,0)),
IF(ISBLANK(OFFSET($A141,-3,0)),
IF(ISBLANK(OFFSET($A141,-4,0)),
IF(ISBLANK(OFFSET($A141,-5,0)),
IF(ISBLANK(OFFSET($A141,-6,0)),
IF(ISBLANK(OFFSET($A141,-7,0)),
IF(ISBLANK(OFFSET($A141,-8,0)),
IF(ISBLANK(OFFSET($A141,-9,0)),
IF(ISBLANK(OFFSET($A141,-10,0)),
IF(ISBLANK(OFFSET($A141,-11,0)),
IF(ISBLANK(OFFSET($A141,-12,0)),
"test",
OFFSET($A141,-12,0)),
OFFSET($A141,-11,0)),
OFFSET($A141,-10,0)),
OFFSET($A141,-9,0)),
OFFSET($A141,-8,0)),
OFFSET($A141,-7,0)),
OFFSET($A141,-6,0)),
OFFSET($A141,-5,0)),
OFFSET($A141,-4,0)),
OFFSET($A141,-3,0)),
OFFSET($A141,-2,0)),
OFFSET($A141,-1,0)),
$A141)</f>
        <v>Code</v>
      </c>
      <c r="R141" s="209" t="str">
        <f t="shared" si="3"/>
        <v>{{}}</v>
      </c>
    </row>
    <row r="142" spans="1:18" s="53" customFormat="1" ht="16" x14ac:dyDescent="0.2">
      <c r="A142" s="214" t="s">
        <v>309</v>
      </c>
      <c r="B142" s="214" t="s">
        <v>310</v>
      </c>
      <c r="C142" s="214" t="s">
        <v>220</v>
      </c>
      <c r="D142" s="219" t="s">
        <v>1724</v>
      </c>
      <c r="E142" s="248" t="s">
        <v>645</v>
      </c>
      <c r="G142" s="66">
        <v>3</v>
      </c>
      <c r="H142" s="68" t="s">
        <v>1090</v>
      </c>
      <c r="I142" s="53">
        <v>133</v>
      </c>
      <c r="J142" s="53" t="s">
        <v>1185</v>
      </c>
      <c r="L142" s="246"/>
      <c r="M142" s="208"/>
      <c r="O142" s="195" t="str">
        <f ca="1">IF(LEN($A142&amp;$D142)&lt;2,"",IF(ISBLANK($I142),"",$Q142&amp;IF(ISBLANK($D142),"","|"&amp;IF(RIGHT($D142)=",",LEFT($D142,LEN($D142)-1),IF(RIGHT($D142,2)=", ",LEFT($D142,LEN($D142)-2),$D142)))&amp;"="&amp;$I142&amp;IF(OR(ISBLANK($K142),$K142="{{*}}"),"",R142)))</f>
        <v>ROOM_HOUSEKEEPING|DAILY=133</v>
      </c>
      <c r="P142" s="209">
        <f t="shared" ca="1" si="2"/>
        <v>133</v>
      </c>
      <c r="Q142" s="198" t="str">
        <f ca="1">IF(ISBLANK($A142),
IF(ISBLANK(OFFSET($A142,-1,0)),
IF(ISBLANK(OFFSET($A142,-2,0)),
IF(ISBLANK(OFFSET($A142,-3,0)),
IF(ISBLANK(OFFSET($A142,-4,0)),
IF(ISBLANK(OFFSET($A142,-5,0)),
IF(ISBLANK(OFFSET($A142,-6,0)),
IF(ISBLANK(OFFSET($A142,-7,0)),
IF(ISBLANK(OFFSET($A142,-8,0)),
IF(ISBLANK(OFFSET($A142,-9,0)),
IF(ISBLANK(OFFSET($A142,-10,0)),
IF(ISBLANK(OFFSET($A142,-11,0)),
IF(ISBLANK(OFFSET($A142,-12,0)),
"test",
OFFSET($A142,-12,0)),
OFFSET($A142,-11,0)),
OFFSET($A142,-10,0)),
OFFSET($A142,-9,0)),
OFFSET($A142,-8,0)),
OFFSET($A142,-7,0)),
OFFSET($A142,-6,0)),
OFFSET($A142,-5,0)),
OFFSET($A142,-4,0)),
OFFSET($A142,-3,0)),
OFFSET($A142,-2,0)),
OFFSET($A142,-1,0)),
$A142)</f>
        <v>ROOM_HOUSEKEEPING</v>
      </c>
      <c r="R142" s="209" t="str">
        <f t="shared" si="3"/>
        <v>{{}},</v>
      </c>
    </row>
    <row r="143" spans="1:18" s="53" customFormat="1" ht="16" x14ac:dyDescent="0.2">
      <c r="A143" s="214"/>
      <c r="B143" s="214"/>
      <c r="C143" s="214"/>
      <c r="D143" s="225" t="s">
        <v>646</v>
      </c>
      <c r="E143" s="248"/>
      <c r="G143" s="66">
        <v>3</v>
      </c>
      <c r="H143" s="68" t="s">
        <v>1090</v>
      </c>
      <c r="I143" s="53">
        <v>1073742676</v>
      </c>
      <c r="J143" s="53" t="s">
        <v>1186</v>
      </c>
      <c r="L143" s="246"/>
      <c r="M143" s="208"/>
      <c r="O143" s="195" t="str">
        <f ca="1">IF(LEN($A143&amp;$D143)&lt;2,"",IF(ISBLANK($I143),"",$Q143&amp;IF(ISBLANK($D143),"","|"&amp;IF(RIGHT($D143)=",",LEFT($D143,LEN($D143)-1),IF(RIGHT($D143,2)=", ",LEFT($D143,LEN($D143)-2),$D143)))&amp;"="&amp;$I143&amp;IF(OR(ISBLANK($K143),$K143="{{*}}"),"",R143)))</f>
        <v>ROOM_HOUSEKEEPING|LIMITED=1073742676</v>
      </c>
      <c r="P143" s="209">
        <f t="shared" ca="1" si="2"/>
        <v>1073742676</v>
      </c>
      <c r="Q143" s="198" t="str">
        <f ca="1">IF(ISBLANK($A143),
IF(ISBLANK(OFFSET($A143,-1,0)),
IF(ISBLANK(OFFSET($A143,-2,0)),
IF(ISBLANK(OFFSET($A143,-3,0)),
IF(ISBLANK(OFFSET($A143,-4,0)),
IF(ISBLANK(OFFSET($A143,-5,0)),
IF(ISBLANK(OFFSET($A143,-6,0)),
IF(ISBLANK(OFFSET($A143,-7,0)),
IF(ISBLANK(OFFSET($A143,-8,0)),
IF(ISBLANK(OFFSET($A143,-9,0)),
IF(ISBLANK(OFFSET($A143,-10,0)),
IF(ISBLANK(OFFSET($A143,-11,0)),
IF(ISBLANK(OFFSET($A143,-12,0)),
"test",
OFFSET($A143,-12,0)),
OFFSET($A143,-11,0)),
OFFSET($A143,-10,0)),
OFFSET($A143,-9,0)),
OFFSET($A143,-8,0)),
OFFSET($A143,-7,0)),
OFFSET($A143,-6,0)),
OFFSET($A143,-5,0)),
OFFSET($A143,-4,0)),
OFFSET($A143,-3,0)),
OFFSET($A143,-2,0)),
OFFSET($A143,-1,0)),
$A143)</f>
        <v>ROOM_HOUSEKEEPING</v>
      </c>
      <c r="R143" s="209" t="str">
        <f t="shared" si="3"/>
        <v>{{}},</v>
      </c>
    </row>
    <row r="144" spans="1:18" s="53" customFormat="1" ht="16" x14ac:dyDescent="0.2">
      <c r="A144" s="214"/>
      <c r="B144" s="214"/>
      <c r="C144" s="214"/>
      <c r="D144" s="219" t="s">
        <v>1725</v>
      </c>
      <c r="E144" s="248"/>
      <c r="G144" s="66">
        <v>3</v>
      </c>
      <c r="H144" s="68" t="s">
        <v>1090</v>
      </c>
      <c r="I144" s="53">
        <v>4008</v>
      </c>
      <c r="J144" s="53" t="s">
        <v>1187</v>
      </c>
      <c r="L144" s="246"/>
      <c r="M144" s="208"/>
      <c r="O144" s="195" t="str">
        <f ca="1">IF(LEN($A144&amp;$D144)&lt;2,"",IF(ISBLANK($I144),"",$Q144&amp;IF(ISBLANK($D144),"","|"&amp;IF(RIGHT($D144)=",",LEFT($D144,LEN($D144)-1),IF(RIGHT($D144,2)=", ",LEFT($D144,LEN($D144)-2),$D144)))&amp;"="&amp;$I144&amp;IF(OR(ISBLANK($K144),$K144="{{*}}"),"",R144)))</f>
        <v>ROOM_HOUSEKEEPING|ONCE_PER_STAY=4008</v>
      </c>
      <c r="P144" s="209">
        <f t="shared" ca="1" si="2"/>
        <v>4008</v>
      </c>
      <c r="Q144" s="198" t="str">
        <f ca="1">IF(ISBLANK($A144),
IF(ISBLANK(OFFSET($A144,-1,0)),
IF(ISBLANK(OFFSET($A144,-2,0)),
IF(ISBLANK(OFFSET($A144,-3,0)),
IF(ISBLANK(OFFSET($A144,-4,0)),
IF(ISBLANK(OFFSET($A144,-5,0)),
IF(ISBLANK(OFFSET($A144,-6,0)),
IF(ISBLANK(OFFSET($A144,-7,0)),
IF(ISBLANK(OFFSET($A144,-8,0)),
IF(ISBLANK(OFFSET($A144,-9,0)),
IF(ISBLANK(OFFSET($A144,-10,0)),
IF(ISBLANK(OFFSET($A144,-11,0)),
IF(ISBLANK(OFFSET($A144,-12,0)),
"test",
OFFSET($A144,-12,0)),
OFFSET($A144,-11,0)),
OFFSET($A144,-10,0)),
OFFSET($A144,-9,0)),
OFFSET($A144,-8,0)),
OFFSET($A144,-7,0)),
OFFSET($A144,-6,0)),
OFFSET($A144,-5,0)),
OFFSET($A144,-4,0)),
OFFSET($A144,-3,0)),
OFFSET($A144,-2,0)),
OFFSET($A144,-1,0)),
$A144)</f>
        <v>ROOM_HOUSEKEEPING</v>
      </c>
      <c r="R144" s="209" t="str">
        <f t="shared" si="3"/>
        <v>{{}},</v>
      </c>
    </row>
    <row r="145" spans="1:18" s="53" customFormat="1" ht="16" x14ac:dyDescent="0.2">
      <c r="A145" s="214"/>
      <c r="B145" s="214"/>
      <c r="C145" s="214"/>
      <c r="D145" s="219" t="s">
        <v>626</v>
      </c>
      <c r="E145" s="248"/>
      <c r="G145" s="66">
        <v>3</v>
      </c>
      <c r="H145" s="68" t="s">
        <v>1090</v>
      </c>
      <c r="I145" s="53">
        <v>3985</v>
      </c>
      <c r="J145" s="104" t="s">
        <v>1189</v>
      </c>
      <c r="L145" s="246"/>
      <c r="M145" s="208"/>
      <c r="O145" s="195" t="str">
        <f ca="1">IF(LEN($A145&amp;$D145)&lt;2,"",IF(ISBLANK($I145),"",$Q145&amp;IF(ISBLANK($D145),"","|"&amp;IF(RIGHT($D145)=",",LEFT($D145,LEN($D145)-1),IF(RIGHT($D145,2)=", ",LEFT($D145,LEN($D145)-2),$D145)))&amp;"="&amp;$I145&amp;IF(OR(ISBLANK($K145),$K145="{{*}}"),"",R145)))</f>
        <v>ROOM_HOUSEKEEPING|WEEKENDS_ONLY=3985</v>
      </c>
      <c r="P145" s="209">
        <f t="shared" ca="1" si="2"/>
        <v>3985</v>
      </c>
      <c r="Q145" s="198" t="str">
        <f ca="1">IF(ISBLANK($A145),
IF(ISBLANK(OFFSET($A145,-1,0)),
IF(ISBLANK(OFFSET($A145,-2,0)),
IF(ISBLANK(OFFSET($A145,-3,0)),
IF(ISBLANK(OFFSET($A145,-4,0)),
IF(ISBLANK(OFFSET($A145,-5,0)),
IF(ISBLANK(OFFSET($A145,-6,0)),
IF(ISBLANK(OFFSET($A145,-7,0)),
IF(ISBLANK(OFFSET($A145,-8,0)),
IF(ISBLANK(OFFSET($A145,-9,0)),
IF(ISBLANK(OFFSET($A145,-10,0)),
IF(ISBLANK(OFFSET($A145,-11,0)),
IF(ISBLANK(OFFSET($A145,-12,0)),
"test",
OFFSET($A145,-12,0)),
OFFSET($A145,-11,0)),
OFFSET($A145,-10,0)),
OFFSET($A145,-9,0)),
OFFSET($A145,-8,0)),
OFFSET($A145,-7,0)),
OFFSET($A145,-6,0)),
OFFSET($A145,-5,0)),
OFFSET($A145,-4,0)),
OFFSET($A145,-3,0)),
OFFSET($A145,-2,0)),
OFFSET($A145,-1,0)),
$A145)</f>
        <v>ROOM_HOUSEKEEPING</v>
      </c>
      <c r="R145" s="209" t="str">
        <f t="shared" si="3"/>
        <v>{{}},</v>
      </c>
    </row>
    <row r="146" spans="1:18" s="53" customFormat="1" ht="16" x14ac:dyDescent="0.2">
      <c r="A146" s="214"/>
      <c r="B146" s="214"/>
      <c r="C146" s="214"/>
      <c r="D146" s="219" t="s">
        <v>625</v>
      </c>
      <c r="E146" s="248"/>
      <c r="G146" s="66">
        <v>3</v>
      </c>
      <c r="H146" s="68" t="s">
        <v>1090</v>
      </c>
      <c r="I146" s="53">
        <v>3984</v>
      </c>
      <c r="J146" s="53" t="s">
        <v>1188</v>
      </c>
      <c r="L146" s="246"/>
      <c r="M146" s="208"/>
      <c r="O146" s="195" t="str">
        <f ca="1">IF(LEN($A146&amp;$D146)&lt;2,"",IF(ISBLANK($I146),"",$Q146&amp;IF(ISBLANK($D146),"","|"&amp;IF(RIGHT($D146)=",",LEFT($D146,LEN($D146)-1),IF(RIGHT($D146,2)=", ",LEFT($D146,LEN($D146)-2),$D146)))&amp;"="&amp;$I146&amp;IF(OR(ISBLANK($K146),$K146="{{*}}"),"",R146)))</f>
        <v>ROOM_HOUSEKEEPING|WEEKDAYS_ONLY=3984</v>
      </c>
      <c r="P146" s="209">
        <f t="shared" ca="1" si="2"/>
        <v>3984</v>
      </c>
      <c r="Q146" s="198" t="str">
        <f ca="1">IF(ISBLANK($A146),
IF(ISBLANK(OFFSET($A146,-1,0)),
IF(ISBLANK(OFFSET($A146,-2,0)),
IF(ISBLANK(OFFSET($A146,-3,0)),
IF(ISBLANK(OFFSET($A146,-4,0)),
IF(ISBLANK(OFFSET($A146,-5,0)),
IF(ISBLANK(OFFSET($A146,-6,0)),
IF(ISBLANK(OFFSET($A146,-7,0)),
IF(ISBLANK(OFFSET($A146,-8,0)),
IF(ISBLANK(OFFSET($A146,-9,0)),
IF(ISBLANK(OFFSET($A146,-10,0)),
IF(ISBLANK(OFFSET($A146,-11,0)),
IF(ISBLANK(OFFSET($A146,-12,0)),
"test",
OFFSET($A146,-12,0)),
OFFSET($A146,-11,0)),
OFFSET($A146,-10,0)),
OFFSET($A146,-9,0)),
OFFSET($A146,-8,0)),
OFFSET($A146,-7,0)),
OFFSET($A146,-6,0)),
OFFSET($A146,-5,0)),
OFFSET($A146,-4,0)),
OFFSET($A146,-3,0)),
OFFSET($A146,-2,0)),
OFFSET($A146,-1,0)),
$A146)</f>
        <v>ROOM_HOUSEKEEPING</v>
      </c>
      <c r="R146" s="209" t="str">
        <f t="shared" si="3"/>
        <v>{{}},</v>
      </c>
    </row>
    <row r="147" spans="1:18" s="59" customFormat="1" ht="16" x14ac:dyDescent="0.2">
      <c r="A147" s="214"/>
      <c r="B147" s="214"/>
      <c r="C147" s="214"/>
      <c r="D147" s="219" t="s">
        <v>1191</v>
      </c>
      <c r="E147" s="248"/>
      <c r="G147" s="66">
        <v>3</v>
      </c>
      <c r="H147" s="68" t="s">
        <v>1090</v>
      </c>
      <c r="I147" s="59">
        <v>3616</v>
      </c>
      <c r="J147" s="59" t="s">
        <v>1190</v>
      </c>
      <c r="L147" s="246"/>
      <c r="M147" s="208"/>
      <c r="O147" s="195" t="str">
        <f ca="1">IF(LEN($A147&amp;$D147)&lt;2,"",IF(ISBLANK($I147),"",$Q147&amp;IF(ISBLANK($D147),"","|"&amp;IF(RIGHT($D147)=",",LEFT($D147,LEN($D147)-1),IF(RIGHT($D147,2)=", ",LEFT($D147,LEN($D147)-2),$D147)))&amp;"="&amp;$I147&amp;IF(OR(ISBLANK($K147),$K147="{{*}}"),"",R147)))</f>
        <v>ROOM_HOUSEKEEPING|WEEKLY=3616</v>
      </c>
      <c r="P147" s="209">
        <f t="shared" ca="1" si="2"/>
        <v>3616</v>
      </c>
      <c r="Q147" s="198" t="str">
        <f ca="1">IF(ISBLANK($A147),
IF(ISBLANK(OFFSET($A147,-1,0)),
IF(ISBLANK(OFFSET($A147,-2,0)),
IF(ISBLANK(OFFSET($A147,-3,0)),
IF(ISBLANK(OFFSET($A147,-4,0)),
IF(ISBLANK(OFFSET($A147,-5,0)),
IF(ISBLANK(OFFSET($A147,-6,0)),
IF(ISBLANK(OFFSET($A147,-7,0)),
IF(ISBLANK(OFFSET($A147,-8,0)),
IF(ISBLANK(OFFSET($A147,-9,0)),
IF(ISBLANK(OFFSET($A147,-10,0)),
IF(ISBLANK(OFFSET($A147,-11,0)),
IF(ISBLANK(OFFSET($A147,-12,0)),
"test",
OFFSET($A147,-12,0)),
OFFSET($A147,-11,0)),
OFFSET($A147,-10,0)),
OFFSET($A147,-9,0)),
OFFSET($A147,-8,0)),
OFFSET($A147,-7,0)),
OFFSET($A147,-6,0)),
OFFSET($A147,-5,0)),
OFFSET($A147,-4,0)),
OFFSET($A147,-3,0)),
OFFSET($A147,-2,0)),
OFFSET($A147,-1,0)),
$A147)</f>
        <v>ROOM_HOUSEKEEPING</v>
      </c>
      <c r="R147" s="209" t="str">
        <f t="shared" si="3"/>
        <v>{{}},</v>
      </c>
    </row>
    <row r="148" spans="1:18" ht="16" x14ac:dyDescent="0.2">
      <c r="A148" s="213" t="s">
        <v>311</v>
      </c>
      <c r="B148" s="213" t="s">
        <v>312</v>
      </c>
      <c r="C148" s="213" t="s">
        <v>220</v>
      </c>
      <c r="D148" s="52" t="s">
        <v>40</v>
      </c>
      <c r="E148" s="249" t="s">
        <v>313</v>
      </c>
      <c r="G148" s="65">
        <v>3</v>
      </c>
      <c r="H148" s="67" t="s">
        <v>1090</v>
      </c>
      <c r="I148" s="54">
        <v>2015</v>
      </c>
      <c r="J148" s="54" t="s">
        <v>1192</v>
      </c>
      <c r="O148" s="195" t="str">
        <f ca="1">IF(LEN($A148&amp;$D148)&lt;2,"",IF(ISBLANK($I148),"",$Q148&amp;IF(ISBLANK($D148),"","|"&amp;IF(RIGHT($D148)=",",LEFT($D148,LEN($D148)-1),IF(RIGHT($D148,2)=", ",LEFT($D148,LEN($D148)-2),$D148)))&amp;"="&amp;$I148&amp;IF(OR(ISBLANK($K148),$K148="{{*}}"),"",R148)))</f>
        <v>ROOM_ROOM_SERVICE|AVAILABLE_24HOURS=2015</v>
      </c>
      <c r="P148" s="209">
        <f t="shared" ca="1" si="2"/>
        <v>2015</v>
      </c>
      <c r="Q148" s="198" t="str">
        <f ca="1">IF(ISBLANK($A148),
IF(ISBLANK(OFFSET($A148,-1,0)),
IF(ISBLANK(OFFSET($A148,-2,0)),
IF(ISBLANK(OFFSET($A148,-3,0)),
IF(ISBLANK(OFFSET($A148,-4,0)),
IF(ISBLANK(OFFSET($A148,-5,0)),
IF(ISBLANK(OFFSET($A148,-6,0)),
IF(ISBLANK(OFFSET($A148,-7,0)),
IF(ISBLANK(OFFSET($A148,-8,0)),
IF(ISBLANK(OFFSET($A148,-9,0)),
IF(ISBLANK(OFFSET($A148,-10,0)),
IF(ISBLANK(OFFSET($A148,-11,0)),
IF(ISBLANK(OFFSET($A148,-12,0)),
"test",
OFFSET($A148,-12,0)),
OFFSET($A148,-11,0)),
OFFSET($A148,-10,0)),
OFFSET($A148,-9,0)),
OFFSET($A148,-8,0)),
OFFSET($A148,-7,0)),
OFFSET($A148,-6,0)),
OFFSET($A148,-5,0)),
OFFSET($A148,-4,0)),
OFFSET($A148,-3,0)),
OFFSET($A148,-2,0)),
OFFSET($A148,-1,0)),
$A148)</f>
        <v>ROOM_ROOM_SERVICE</v>
      </c>
      <c r="R148" s="209" t="str">
        <f t="shared" si="3"/>
        <v>{{}},</v>
      </c>
    </row>
    <row r="149" spans="1:18" s="61" customFormat="1" ht="16" x14ac:dyDescent="0.2">
      <c r="A149" s="213"/>
      <c r="B149" s="213"/>
      <c r="C149" s="213"/>
      <c r="D149" s="52" t="s">
        <v>646</v>
      </c>
      <c r="E149" s="249"/>
      <c r="G149" s="65">
        <v>3</v>
      </c>
      <c r="H149" s="67" t="s">
        <v>1090</v>
      </c>
      <c r="I149" s="61">
        <v>20</v>
      </c>
      <c r="J149" s="61" t="s">
        <v>1193</v>
      </c>
      <c r="L149" s="245"/>
      <c r="M149" s="207"/>
      <c r="O149" s="195" t="str">
        <f ca="1">IF(LEN($A149&amp;$D149)&lt;2,"",IF(ISBLANK($I149),"",$Q149&amp;IF(ISBLANK($D149),"","|"&amp;IF(RIGHT($D149)=",",LEFT($D149,LEN($D149)-1),IF(RIGHT($D149,2)=", ",LEFT($D149,LEN($D149)-2),$D149)))&amp;"="&amp;$I149&amp;IF(OR(ISBLANK($K149),$K149="{{*}}"),"",R149)))</f>
        <v>ROOM_ROOM_SERVICE|LIMITED=20</v>
      </c>
      <c r="P149" s="209">
        <f t="shared" ca="1" si="2"/>
        <v>20</v>
      </c>
      <c r="Q149" s="198" t="str">
        <f ca="1">IF(ISBLANK($A149),
IF(ISBLANK(OFFSET($A149,-1,0)),
IF(ISBLANK(OFFSET($A149,-2,0)),
IF(ISBLANK(OFFSET($A149,-3,0)),
IF(ISBLANK(OFFSET($A149,-4,0)),
IF(ISBLANK(OFFSET($A149,-5,0)),
IF(ISBLANK(OFFSET($A149,-6,0)),
IF(ISBLANK(OFFSET($A149,-7,0)),
IF(ISBLANK(OFFSET($A149,-8,0)),
IF(ISBLANK(OFFSET($A149,-9,0)),
IF(ISBLANK(OFFSET($A149,-10,0)),
IF(ISBLANK(OFFSET($A149,-11,0)),
IF(ISBLANK(OFFSET($A149,-12,0)),
"test",
OFFSET($A149,-12,0)),
OFFSET($A149,-11,0)),
OFFSET($A149,-10,0)),
OFFSET($A149,-9,0)),
OFFSET($A149,-8,0)),
OFFSET($A149,-7,0)),
OFFSET($A149,-6,0)),
OFFSET($A149,-5,0)),
OFFSET($A149,-4,0)),
OFFSET($A149,-3,0)),
OFFSET($A149,-2,0)),
OFFSET($A149,-1,0)),
$A149)</f>
        <v>ROOM_ROOM_SERVICE</v>
      </c>
      <c r="R149" s="209" t="str">
        <f t="shared" si="3"/>
        <v>{{}},</v>
      </c>
    </row>
    <row r="150" spans="1:18" s="61" customFormat="1" ht="16" x14ac:dyDescent="0.2">
      <c r="A150" s="213"/>
      <c r="B150" s="213"/>
      <c r="C150" s="213"/>
      <c r="D150" s="52" t="s">
        <v>1001</v>
      </c>
      <c r="E150" s="249"/>
      <c r="G150" s="65">
        <v>3</v>
      </c>
      <c r="H150" s="67" t="s">
        <v>1090</v>
      </c>
      <c r="I150" s="61">
        <v>2053</v>
      </c>
      <c r="J150" s="61" t="s">
        <v>1194</v>
      </c>
      <c r="L150" s="245"/>
      <c r="M150" s="207"/>
      <c r="O150" s="195" t="str">
        <f ca="1">IF(LEN($A150&amp;$D150)&lt;2,"",IF(ISBLANK($I150),"",$Q150&amp;IF(ISBLANK($D150),"","|"&amp;IF(RIGHT($D150)=",",LEFT($D150,LEN($D150)-1),IF(RIGHT($D150,2)=", ",LEFT($D150,LEN($D150)-2),$D150)))&amp;"="&amp;$I150&amp;IF(OR(ISBLANK($K150),$K150="{{*}}"),"",R150)))</f>
        <v>ROOM_ROOM_SERVICE|GENERIC=2053</v>
      </c>
      <c r="P150" s="209">
        <f t="shared" ca="1" si="2"/>
        <v>2053</v>
      </c>
      <c r="Q150" s="198" t="str">
        <f ca="1">IF(ISBLANK($A150),
IF(ISBLANK(OFFSET($A150,-1,0)),
IF(ISBLANK(OFFSET($A150,-2,0)),
IF(ISBLANK(OFFSET($A150,-3,0)),
IF(ISBLANK(OFFSET($A150,-4,0)),
IF(ISBLANK(OFFSET($A150,-5,0)),
IF(ISBLANK(OFFSET($A150,-6,0)),
IF(ISBLANK(OFFSET($A150,-7,0)),
IF(ISBLANK(OFFSET($A150,-8,0)),
IF(ISBLANK(OFFSET($A150,-9,0)),
IF(ISBLANK(OFFSET($A150,-10,0)),
IF(ISBLANK(OFFSET($A150,-11,0)),
IF(ISBLANK(OFFSET($A150,-12,0)),
"test",
OFFSET($A150,-12,0)),
OFFSET($A150,-11,0)),
OFFSET($A150,-10,0)),
OFFSET($A150,-9,0)),
OFFSET($A150,-8,0)),
OFFSET($A150,-7,0)),
OFFSET($A150,-6,0)),
OFFSET($A150,-5,0)),
OFFSET($A150,-4,0)),
OFFSET($A150,-3,0)),
OFFSET($A150,-2,0)),
OFFSET($A150,-1,0)),
$A150)</f>
        <v>ROOM_ROOM_SERVICE</v>
      </c>
      <c r="R150" s="209" t="str">
        <f t="shared" si="3"/>
        <v>{{}},</v>
      </c>
    </row>
    <row r="151" spans="1:18" s="53" customFormat="1" ht="16" x14ac:dyDescent="0.2">
      <c r="A151" s="214" t="s">
        <v>314</v>
      </c>
      <c r="B151" s="214" t="s">
        <v>315</v>
      </c>
      <c r="C151" s="214" t="s">
        <v>220</v>
      </c>
      <c r="D151" s="219" t="s">
        <v>1724</v>
      </c>
      <c r="E151" s="248" t="s">
        <v>316</v>
      </c>
      <c r="G151" s="66">
        <v>3</v>
      </c>
      <c r="H151" s="68" t="s">
        <v>1090</v>
      </c>
      <c r="I151" s="59">
        <v>128</v>
      </c>
      <c r="J151" s="59" t="s">
        <v>1196</v>
      </c>
      <c r="L151" s="246"/>
      <c r="M151" s="208"/>
      <c r="O151" s="195" t="str">
        <f ca="1">IF(LEN($A151&amp;$D151)&lt;2,"",IF(ISBLANK($I151),"",$Q151&amp;IF(ISBLANK($D151),"","|"&amp;IF(RIGHT($D151)=",",LEFT($D151,LEN($D151)-1),IF(RIGHT($D151,2)=", ",LEFT($D151,LEN($D151)-2),$D151)))&amp;"="&amp;$I151&amp;IF(OR(ISBLANK($K151),$K151="{{*}}"),"",R151)))</f>
        <v>ROOM_NEWSPAPER_FREE|DAILY=128</v>
      </c>
      <c r="P151" s="209">
        <f t="shared" ca="1" si="2"/>
        <v>128</v>
      </c>
      <c r="Q151" s="198" t="str">
        <f ca="1">IF(ISBLANK($A151),
IF(ISBLANK(OFFSET($A151,-1,0)),
IF(ISBLANK(OFFSET($A151,-2,0)),
IF(ISBLANK(OFFSET($A151,-3,0)),
IF(ISBLANK(OFFSET($A151,-4,0)),
IF(ISBLANK(OFFSET($A151,-5,0)),
IF(ISBLANK(OFFSET($A151,-6,0)),
IF(ISBLANK(OFFSET($A151,-7,0)),
IF(ISBLANK(OFFSET($A151,-8,0)),
IF(ISBLANK(OFFSET($A151,-9,0)),
IF(ISBLANK(OFFSET($A151,-10,0)),
IF(ISBLANK(OFFSET($A151,-11,0)),
IF(ISBLANK(OFFSET($A151,-12,0)),
"test",
OFFSET($A151,-12,0)),
OFFSET($A151,-11,0)),
OFFSET($A151,-10,0)),
OFFSET($A151,-9,0)),
OFFSET($A151,-8,0)),
OFFSET($A151,-7,0)),
OFFSET($A151,-6,0)),
OFFSET($A151,-5,0)),
OFFSET($A151,-4,0)),
OFFSET($A151,-3,0)),
OFFSET($A151,-2,0)),
OFFSET($A151,-1,0)),
$A151)</f>
        <v>ROOM_NEWSPAPER_FREE</v>
      </c>
      <c r="R151" s="209" t="str">
        <f t="shared" si="3"/>
        <v>{{}},</v>
      </c>
    </row>
    <row r="152" spans="1:18" s="59" customFormat="1" ht="16" x14ac:dyDescent="0.2">
      <c r="A152" s="214"/>
      <c r="B152" s="214"/>
      <c r="C152" s="214"/>
      <c r="D152" s="219" t="s">
        <v>1195</v>
      </c>
      <c r="E152" s="248"/>
      <c r="G152" s="66">
        <v>3</v>
      </c>
      <c r="H152" s="68" t="s">
        <v>1090</v>
      </c>
      <c r="I152" s="59">
        <v>2031</v>
      </c>
      <c r="J152" s="59" t="s">
        <v>1197</v>
      </c>
      <c r="L152" s="246"/>
      <c r="M152" s="208"/>
      <c r="O152" s="195" t="str">
        <f ca="1">IF(LEN($A152&amp;$D152)&lt;2,"",IF(ISBLANK($I152),"",$Q152&amp;IF(ISBLANK($D152),"","|"&amp;IF(RIGHT($D152)=",",LEFT($D152,LEN($D152)-1),IF(RIGHT($D152,2)=", ",LEFT($D152,LEN($D152)-2),$D152)))&amp;"="&amp;$I152&amp;IF(OR(ISBLANK($K152),$K152="{{*}}"),"",R152)))</f>
        <v>ROOM_NEWSPAPER_FREE|WEEKDAY=2031</v>
      </c>
      <c r="P152" s="209">
        <f t="shared" ca="1" si="2"/>
        <v>2031</v>
      </c>
      <c r="Q152" s="198" t="str">
        <f ca="1">IF(ISBLANK($A152),
IF(ISBLANK(OFFSET($A152,-1,0)),
IF(ISBLANK(OFFSET($A152,-2,0)),
IF(ISBLANK(OFFSET($A152,-3,0)),
IF(ISBLANK(OFFSET($A152,-4,0)),
IF(ISBLANK(OFFSET($A152,-5,0)),
IF(ISBLANK(OFFSET($A152,-6,0)),
IF(ISBLANK(OFFSET($A152,-7,0)),
IF(ISBLANK(OFFSET($A152,-8,0)),
IF(ISBLANK(OFFSET($A152,-9,0)),
IF(ISBLANK(OFFSET($A152,-10,0)),
IF(ISBLANK(OFFSET($A152,-11,0)),
IF(ISBLANK(OFFSET($A152,-12,0)),
"test",
OFFSET($A152,-12,0)),
OFFSET($A152,-11,0)),
OFFSET($A152,-10,0)),
OFFSET($A152,-9,0)),
OFFSET($A152,-8,0)),
OFFSET($A152,-7,0)),
OFFSET($A152,-6,0)),
OFFSET($A152,-5,0)),
OFFSET($A152,-4,0)),
OFFSET($A152,-3,0)),
OFFSET($A152,-2,0)),
OFFSET($A152,-1,0)),
$A152)</f>
        <v>ROOM_NEWSPAPER_FREE</v>
      </c>
      <c r="R152" s="209" t="str">
        <f t="shared" si="3"/>
        <v>{{}},</v>
      </c>
    </row>
    <row r="153" spans="1:18" ht="16" x14ac:dyDescent="0.2">
      <c r="A153" s="213" t="s">
        <v>370</v>
      </c>
      <c r="B153" s="215" t="s">
        <v>317</v>
      </c>
      <c r="C153" s="215" t="s">
        <v>221</v>
      </c>
      <c r="D153" s="52"/>
      <c r="E153" s="46"/>
      <c r="G153" s="65">
        <v>3</v>
      </c>
      <c r="H153" s="67" t="s">
        <v>1090</v>
      </c>
      <c r="I153" s="54">
        <v>2151</v>
      </c>
      <c r="J153" s="54" t="s">
        <v>1198</v>
      </c>
      <c r="O153" s="195" t="str">
        <f ca="1">IF(LEN($A153&amp;$D153)&lt;2,"",IF(ISBLANK($I153),"",$Q153&amp;IF(ISBLANK($D153),"","|"&amp;IF(RIGHT($D153)=",",LEFT($D153,LEN($D153)-1),IF(RIGHT($D153,2)=", ",LEFT($D153,LEN($D153)-2),$D153)))&amp;"="&amp;$I153&amp;IF(OR(ISBLANK($K153),$K153="{{*}}"),"",R153)))</f>
        <v>ROOM_CHILDCARE=2151</v>
      </c>
      <c r="P153" s="209">
        <f t="shared" ca="1" si="2"/>
        <v>2151</v>
      </c>
      <c r="Q153" s="198" t="str">
        <f ca="1">IF(ISBLANK($A153),
IF(ISBLANK(OFFSET($A153,-1,0)),
IF(ISBLANK(OFFSET($A153,-2,0)),
IF(ISBLANK(OFFSET($A153,-3,0)),
IF(ISBLANK(OFFSET($A153,-4,0)),
IF(ISBLANK(OFFSET($A153,-5,0)),
IF(ISBLANK(OFFSET($A153,-6,0)),
IF(ISBLANK(OFFSET($A153,-7,0)),
IF(ISBLANK(OFFSET($A153,-8,0)),
IF(ISBLANK(OFFSET($A153,-9,0)),
IF(ISBLANK(OFFSET($A153,-10,0)),
IF(ISBLANK(OFFSET($A153,-11,0)),
IF(ISBLANK(OFFSET($A153,-12,0)),
"test",
OFFSET($A153,-12,0)),
OFFSET($A153,-11,0)),
OFFSET($A153,-10,0)),
OFFSET($A153,-9,0)),
OFFSET($A153,-8,0)),
OFFSET($A153,-7,0)),
OFFSET($A153,-6,0)),
OFFSET($A153,-5,0)),
OFFSET($A153,-4,0)),
OFFSET($A153,-3,0)),
OFFSET($A153,-2,0)),
OFFSET($A153,-1,0)),
$A153)</f>
        <v>ROOM_CHILDCARE</v>
      </c>
      <c r="R153" s="209" t="str">
        <f t="shared" si="3"/>
        <v>{{}},</v>
      </c>
    </row>
    <row r="154" spans="1:18" s="53" customFormat="1" ht="16" x14ac:dyDescent="0.2">
      <c r="A154" s="214" t="s">
        <v>647</v>
      </c>
      <c r="B154" s="219" t="s">
        <v>1254</v>
      </c>
      <c r="C154" s="219" t="s">
        <v>221</v>
      </c>
      <c r="D154" s="219"/>
      <c r="E154" s="40"/>
      <c r="G154" s="66">
        <v>3</v>
      </c>
      <c r="H154" s="68" t="s">
        <v>1090</v>
      </c>
      <c r="I154" s="53">
        <v>2160</v>
      </c>
      <c r="J154" s="53" t="s">
        <v>1199</v>
      </c>
      <c r="L154" s="246"/>
      <c r="M154" s="208"/>
      <c r="O154" s="195" t="str">
        <f ca="1">IF(LEN($A154&amp;$D154)&lt;2,"",IF(ISBLANK($I154),"",$Q154&amp;IF(ISBLANK($D154),"","|"&amp;IF(RIGHT($D154)=",",LEFT($D154,LEN($D154)-1),IF(RIGHT($D154,2)=", ",LEFT($D154,LEN($D154)-2),$D154)))&amp;"="&amp;$I154&amp;IF(OR(ISBLANK($K154),$K154="{{*}}"),"",R154)))</f>
        <v>ROOM_MASSAGE=2160</v>
      </c>
      <c r="P154" s="209">
        <f t="shared" ca="1" si="2"/>
        <v>2160</v>
      </c>
      <c r="Q154" s="198" t="str">
        <f ca="1">IF(ISBLANK($A154),
IF(ISBLANK(OFFSET($A154,-1,0)),
IF(ISBLANK(OFFSET($A154,-2,0)),
IF(ISBLANK(OFFSET($A154,-3,0)),
IF(ISBLANK(OFFSET($A154,-4,0)),
IF(ISBLANK(OFFSET($A154,-5,0)),
IF(ISBLANK(OFFSET($A154,-6,0)),
IF(ISBLANK(OFFSET($A154,-7,0)),
IF(ISBLANK(OFFSET($A154,-8,0)),
IF(ISBLANK(OFFSET($A154,-9,0)),
IF(ISBLANK(OFFSET($A154,-10,0)),
IF(ISBLANK(OFFSET($A154,-11,0)),
IF(ISBLANK(OFFSET($A154,-12,0)),
"test",
OFFSET($A154,-12,0)),
OFFSET($A154,-11,0)),
OFFSET($A154,-10,0)),
OFFSET($A154,-9,0)),
OFFSET($A154,-8,0)),
OFFSET($A154,-7,0)),
OFFSET($A154,-6,0)),
OFFSET($A154,-5,0)),
OFFSET($A154,-4,0)),
OFFSET($A154,-3,0)),
OFFSET($A154,-2,0)),
OFFSET($A154,-1,0)),
$A154)</f>
        <v>ROOM_MASSAGE</v>
      </c>
      <c r="R154" s="209" t="str">
        <f t="shared" si="3"/>
        <v>{{}},</v>
      </c>
    </row>
    <row r="155" spans="1:18" ht="16" x14ac:dyDescent="0.2">
      <c r="A155" s="213" t="s">
        <v>371</v>
      </c>
      <c r="B155" s="52" t="s">
        <v>318</v>
      </c>
      <c r="C155" s="52" t="s">
        <v>221</v>
      </c>
      <c r="D155" s="52"/>
      <c r="E155" s="46"/>
      <c r="G155" s="65">
        <v>3</v>
      </c>
      <c r="H155" s="67" t="s">
        <v>1090</v>
      </c>
      <c r="I155" s="54">
        <v>2056</v>
      </c>
      <c r="J155" s="54" t="s">
        <v>318</v>
      </c>
      <c r="O155" s="195" t="str">
        <f ca="1">IF(LEN($A155&amp;$D155)&lt;2,"",IF(ISBLANK($I155),"",$Q155&amp;IF(ISBLANK($D155),"","|"&amp;IF(RIGHT($D155)=",",LEFT($D155,LEN($D155)-1),IF(RIGHT($D155,2)=", ",LEFT($D155,LEN($D155)-2),$D155)))&amp;"="&amp;$I155&amp;IF(OR(ISBLANK($K155),$K155="{{*}}"),"",R155)))</f>
        <v>ROOM_TURNDOWN=2056</v>
      </c>
      <c r="P155" s="209">
        <f t="shared" ca="1" si="2"/>
        <v>2056</v>
      </c>
      <c r="Q155" s="198" t="str">
        <f ca="1">IF(ISBLANK($A155),
IF(ISBLANK(OFFSET($A155,-1,0)),
IF(ISBLANK(OFFSET($A155,-2,0)),
IF(ISBLANK(OFFSET($A155,-3,0)),
IF(ISBLANK(OFFSET($A155,-4,0)),
IF(ISBLANK(OFFSET($A155,-5,0)),
IF(ISBLANK(OFFSET($A155,-6,0)),
IF(ISBLANK(OFFSET($A155,-7,0)),
IF(ISBLANK(OFFSET($A155,-8,0)),
IF(ISBLANK(OFFSET($A155,-9,0)),
IF(ISBLANK(OFFSET($A155,-10,0)),
IF(ISBLANK(OFFSET($A155,-11,0)),
IF(ISBLANK(OFFSET($A155,-12,0)),
"test",
OFFSET($A155,-12,0)),
OFFSET($A155,-11,0)),
OFFSET($A155,-10,0)),
OFFSET($A155,-9,0)),
OFFSET($A155,-8,0)),
OFFSET($A155,-7,0)),
OFFSET($A155,-6,0)),
OFFSET($A155,-5,0)),
OFFSET($A155,-4,0)),
OFFSET($A155,-3,0)),
OFFSET($A155,-2,0)),
OFFSET($A155,-1,0)),
$A155)</f>
        <v>ROOM_TURNDOWN</v>
      </c>
      <c r="R155" s="209" t="str">
        <f t="shared" si="3"/>
        <v>{{}},</v>
      </c>
    </row>
    <row r="156" spans="1:18" s="53" customFormat="1" ht="16" x14ac:dyDescent="0.2">
      <c r="A156" s="214" t="s">
        <v>372</v>
      </c>
      <c r="B156" s="219" t="s">
        <v>319</v>
      </c>
      <c r="C156" s="219" t="s">
        <v>221</v>
      </c>
      <c r="D156" s="219"/>
      <c r="E156" s="40"/>
      <c r="G156" s="66">
        <v>3</v>
      </c>
      <c r="H156" s="68" t="s">
        <v>1090</v>
      </c>
      <c r="I156" s="53">
        <v>4658</v>
      </c>
      <c r="J156" s="53" t="s">
        <v>1200</v>
      </c>
      <c r="L156" s="246"/>
      <c r="M156" s="208"/>
      <c r="O156" s="195" t="str">
        <f ca="1">IF(LEN($A156&amp;$D156)&lt;2,"",IF(ISBLANK($I156),"",$Q156&amp;IF(ISBLANK($D156),"","|"&amp;IF(RIGHT($D156)=",",LEFT($D156,LEN($D156)-1),IF(RIGHT($D156,2)=", ",LEFT($D156,LEN($D156)-2),$D156)))&amp;"="&amp;$I156&amp;IF(OR(ISBLANK($K156),$K156="{{*}}"),"",R156)))</f>
        <v>ROOM_DINING=4658</v>
      </c>
      <c r="P156" s="209">
        <f t="shared" ca="1" si="2"/>
        <v>4658</v>
      </c>
      <c r="Q156" s="198" t="str">
        <f ca="1">IF(ISBLANK($A156),
IF(ISBLANK(OFFSET($A156,-1,0)),
IF(ISBLANK(OFFSET($A156,-2,0)),
IF(ISBLANK(OFFSET($A156,-3,0)),
IF(ISBLANK(OFFSET($A156,-4,0)),
IF(ISBLANK(OFFSET($A156,-5,0)),
IF(ISBLANK(OFFSET($A156,-6,0)),
IF(ISBLANK(OFFSET($A156,-7,0)),
IF(ISBLANK(OFFSET($A156,-8,0)),
IF(ISBLANK(OFFSET($A156,-9,0)),
IF(ISBLANK(OFFSET($A156,-10,0)),
IF(ISBLANK(OFFSET($A156,-11,0)),
IF(ISBLANK(OFFSET($A156,-12,0)),
"test",
OFFSET($A156,-12,0)),
OFFSET($A156,-11,0)),
OFFSET($A156,-10,0)),
OFFSET($A156,-9,0)),
OFFSET($A156,-8,0)),
OFFSET($A156,-7,0)),
OFFSET($A156,-6,0)),
OFFSET($A156,-5,0)),
OFFSET($A156,-4,0)),
OFFSET($A156,-3,0)),
OFFSET($A156,-2,0)),
OFFSET($A156,-1,0)),
$A156)</f>
        <v>ROOM_DINING</v>
      </c>
      <c r="R156" s="209" t="str">
        <f t="shared" si="3"/>
        <v>{{}},</v>
      </c>
    </row>
    <row r="157" spans="1:18" ht="16" x14ac:dyDescent="0.2">
      <c r="A157" s="213"/>
      <c r="B157" s="213"/>
      <c r="C157" s="213"/>
      <c r="D157" s="52"/>
      <c r="E157" s="46"/>
      <c r="G157" s="65"/>
      <c r="O157" s="195" t="str">
        <f>IF(LEN($A157&amp;$D157)&lt;2,"",IF(ISBLANK($I157),"",$Q157&amp;IF(ISBLANK($D157),"","|"&amp;IF(RIGHT($D157)=",",LEFT($D157,LEN($D157)-1),IF(RIGHT($D157,2)=", ",LEFT($D157,LEN($D157)-2),$D157)))&amp;"="&amp;$I157&amp;IF(OR(ISBLANK($K157),$K157="{{*}}"),"",R157)))</f>
        <v/>
      </c>
      <c r="P157" s="209">
        <f t="shared" si="2"/>
        <v>0</v>
      </c>
      <c r="Q157" s="198" t="str">
        <f ca="1">IF(ISBLANK($A157),
IF(ISBLANK(OFFSET($A157,-1,0)),
IF(ISBLANK(OFFSET($A157,-2,0)),
IF(ISBLANK(OFFSET($A157,-3,0)),
IF(ISBLANK(OFFSET($A157,-4,0)),
IF(ISBLANK(OFFSET($A157,-5,0)),
IF(ISBLANK(OFFSET($A157,-6,0)),
IF(ISBLANK(OFFSET($A157,-7,0)),
IF(ISBLANK(OFFSET($A157,-8,0)),
IF(ISBLANK(OFFSET($A157,-9,0)),
IF(ISBLANK(OFFSET($A157,-10,0)),
IF(ISBLANK(OFFSET($A157,-11,0)),
IF(ISBLANK(OFFSET($A157,-12,0)),
"test",
OFFSET($A157,-12,0)),
OFFSET($A157,-11,0)),
OFFSET($A157,-10,0)),
OFFSET($A157,-9,0)),
OFFSET($A157,-8,0)),
OFFSET($A157,-7,0)),
OFFSET($A157,-6,0)),
OFFSET($A157,-5,0)),
OFFSET($A157,-4,0)),
OFFSET($A157,-3,0)),
OFFSET($A157,-2,0)),
OFFSET($A157,-1,0)),
$A157)</f>
        <v>ROOM_DINING</v>
      </c>
      <c r="R157" s="209" t="str">
        <f t="shared" si="3"/>
        <v>{{}}</v>
      </c>
    </row>
    <row r="158" spans="1:18" ht="16" x14ac:dyDescent="0.2">
      <c r="A158" s="213"/>
      <c r="B158" s="213"/>
      <c r="C158" s="213"/>
      <c r="D158" s="52"/>
      <c r="E158" s="46"/>
      <c r="G158" s="65"/>
      <c r="O158" s="195" t="str">
        <f>IF(LEN($A158&amp;$D158)&lt;2,"",IF(ISBLANK($I158),"",$Q158&amp;IF(ISBLANK($D158),"","|"&amp;IF(RIGHT($D158)=",",LEFT($D158,LEN($D158)-1),IF(RIGHT($D158,2)=", ",LEFT($D158,LEN($D158)-2),$D158)))&amp;"="&amp;$I158&amp;IF(OR(ISBLANK($K158),$K158="{{*}}"),"",R158)))</f>
        <v/>
      </c>
      <c r="P158" s="209">
        <f t="shared" si="2"/>
        <v>0</v>
      </c>
      <c r="Q158" s="198" t="str">
        <f ca="1">IF(ISBLANK($A158),
IF(ISBLANK(OFFSET($A158,-1,0)),
IF(ISBLANK(OFFSET($A158,-2,0)),
IF(ISBLANK(OFFSET($A158,-3,0)),
IF(ISBLANK(OFFSET($A158,-4,0)),
IF(ISBLANK(OFFSET($A158,-5,0)),
IF(ISBLANK(OFFSET($A158,-6,0)),
IF(ISBLANK(OFFSET($A158,-7,0)),
IF(ISBLANK(OFFSET($A158,-8,0)),
IF(ISBLANK(OFFSET($A158,-9,0)),
IF(ISBLANK(OFFSET($A158,-10,0)),
IF(ISBLANK(OFFSET($A158,-11,0)),
IF(ISBLANK(OFFSET($A158,-12,0)),
"test",
OFFSET($A158,-12,0)),
OFFSET($A158,-11,0)),
OFFSET($A158,-10,0)),
OFFSET($A158,-9,0)),
OFFSET($A158,-8,0)),
OFFSET($A158,-7,0)),
OFFSET($A158,-6,0)),
OFFSET($A158,-5,0)),
OFFSET($A158,-4,0)),
OFFSET($A158,-3,0)),
OFFSET($A158,-2,0)),
OFFSET($A158,-1,0)),
$A158)</f>
        <v>ROOM_DINING</v>
      </c>
      <c r="R158" s="209" t="str">
        <f t="shared" si="3"/>
        <v>{{}}</v>
      </c>
    </row>
    <row r="159" spans="1:18" ht="16" x14ac:dyDescent="0.2">
      <c r="A159" s="33" t="s">
        <v>0</v>
      </c>
      <c r="B159" s="33" t="s">
        <v>1</v>
      </c>
      <c r="C159" s="33" t="s">
        <v>2562</v>
      </c>
      <c r="D159" s="32" t="s">
        <v>2</v>
      </c>
      <c r="E159" s="33" t="s">
        <v>3</v>
      </c>
      <c r="G159" s="71"/>
      <c r="O159" s="195" t="str">
        <f>IF(LEN($A159&amp;$D159)&lt;2,"",IF(ISBLANK($I159),"",$Q159&amp;IF(ISBLANK($D159),"","|"&amp;IF(RIGHT($D159)=",",LEFT($D159,LEN($D159)-1),IF(RIGHT($D159,2)=", ",LEFT($D159,LEN($D159)-2),$D159)))&amp;"="&amp;$I159&amp;IF(OR(ISBLANK($K159),$K159="{{*}}"),"",R159)))</f>
        <v/>
      </c>
      <c r="P159" s="209">
        <f t="shared" si="2"/>
        <v>0</v>
      </c>
      <c r="Q159" s="198" t="str">
        <f ca="1">IF(ISBLANK($A159),
IF(ISBLANK(OFFSET($A159,-1,0)),
IF(ISBLANK(OFFSET($A159,-2,0)),
IF(ISBLANK(OFFSET($A159,-3,0)),
IF(ISBLANK(OFFSET($A159,-4,0)),
IF(ISBLANK(OFFSET($A159,-5,0)),
IF(ISBLANK(OFFSET($A159,-6,0)),
IF(ISBLANK(OFFSET($A159,-7,0)),
IF(ISBLANK(OFFSET($A159,-8,0)),
IF(ISBLANK(OFFSET($A159,-9,0)),
IF(ISBLANK(OFFSET($A159,-10,0)),
IF(ISBLANK(OFFSET($A159,-11,0)),
IF(ISBLANK(OFFSET($A159,-12,0)),
"test",
OFFSET($A159,-12,0)),
OFFSET($A159,-11,0)),
OFFSET($A159,-10,0)),
OFFSET($A159,-9,0)),
OFFSET($A159,-8,0)),
OFFSET($A159,-7,0)),
OFFSET($A159,-6,0)),
OFFSET($A159,-5,0)),
OFFSET($A159,-4,0)),
OFFSET($A159,-3,0)),
OFFSET($A159,-2,0)),
OFFSET($A159,-1,0)),
$A159)</f>
        <v>Code</v>
      </c>
      <c r="R159" s="209" t="str">
        <f t="shared" si="3"/>
        <v>{{}}</v>
      </c>
    </row>
    <row r="160" spans="1:18" s="53" customFormat="1" ht="30" x14ac:dyDescent="0.2">
      <c r="A160" s="214" t="s">
        <v>320</v>
      </c>
      <c r="B160" s="214" t="s">
        <v>321</v>
      </c>
      <c r="C160" s="214" t="s">
        <v>220</v>
      </c>
      <c r="D160" s="219" t="s">
        <v>1201</v>
      </c>
      <c r="E160" s="266" t="s">
        <v>381</v>
      </c>
      <c r="G160" s="66">
        <v>3</v>
      </c>
      <c r="H160" s="68" t="s">
        <v>1090</v>
      </c>
      <c r="I160" s="53">
        <v>1</v>
      </c>
      <c r="J160" s="53" t="s">
        <v>321</v>
      </c>
      <c r="L160" s="246"/>
      <c r="M160" s="208"/>
      <c r="O160" s="195" t="str">
        <f ca="1">IF(LEN($A160&amp;$D160)&lt;2,"",IF(ISBLANK($I160),"",$Q160&amp;IF(ISBLANK($D160),"","|"&amp;IF(RIGHT($D160)=",",LEFT($D160,LEN($D160)-1),IF(RIGHT($D160,2)=", ",LEFT($D160,LEN($D160)-2),$D160)))&amp;"="&amp;$I160&amp;IF(OR(ISBLANK($K160),$K160="{{*}}"),"",R160)))</f>
        <v>ROOM_AIR_CONDITIONING|AIR_CONDITIONING=1</v>
      </c>
      <c r="P160" s="209">
        <f t="shared" ca="1" si="2"/>
        <v>1</v>
      </c>
      <c r="Q160" s="198" t="str">
        <f ca="1">IF(ISBLANK($A160),
IF(ISBLANK(OFFSET($A160,-1,0)),
IF(ISBLANK(OFFSET($A160,-2,0)),
IF(ISBLANK(OFFSET($A160,-3,0)),
IF(ISBLANK(OFFSET($A160,-4,0)),
IF(ISBLANK(OFFSET($A160,-5,0)),
IF(ISBLANK(OFFSET($A160,-6,0)),
IF(ISBLANK(OFFSET($A160,-7,0)),
IF(ISBLANK(OFFSET($A160,-8,0)),
IF(ISBLANK(OFFSET($A160,-9,0)),
IF(ISBLANK(OFFSET($A160,-10,0)),
IF(ISBLANK(OFFSET($A160,-11,0)),
IF(ISBLANK(OFFSET($A160,-12,0)),
"test",
OFFSET($A160,-12,0)),
OFFSET($A160,-11,0)),
OFFSET($A160,-10,0)),
OFFSET($A160,-9,0)),
OFFSET($A160,-8,0)),
OFFSET($A160,-7,0)),
OFFSET($A160,-6,0)),
OFFSET($A160,-5,0)),
OFFSET($A160,-4,0)),
OFFSET($A160,-3,0)),
OFFSET($A160,-2,0)),
OFFSET($A160,-1,0)),
$A160)</f>
        <v>ROOM_AIR_CONDITIONING</v>
      </c>
      <c r="R160" s="209" t="str">
        <f t="shared" si="3"/>
        <v>{{}},</v>
      </c>
    </row>
    <row r="161" spans="1:18" s="59" customFormat="1" ht="16" x14ac:dyDescent="0.2">
      <c r="A161" s="214"/>
      <c r="B161" s="214"/>
      <c r="C161" s="214"/>
      <c r="D161" s="219" t="s">
        <v>380</v>
      </c>
      <c r="E161" s="266"/>
      <c r="G161" s="66">
        <v>11</v>
      </c>
      <c r="H161" s="68" t="s">
        <v>1010</v>
      </c>
      <c r="I161" s="59">
        <v>3264</v>
      </c>
      <c r="J161" s="59" t="s">
        <v>1202</v>
      </c>
      <c r="L161" s="246"/>
      <c r="M161" s="208"/>
      <c r="O161" s="195" t="str">
        <f ca="1">IF(LEN($A161&amp;$D161)&lt;2,"",IF(ISBLANK($I161),"",$Q161&amp;IF(ISBLANK($D161),"","|"&amp;IF(RIGHT($D161)=",",LEFT($D161,LEN($D161)-1),IF(RIGHT($D161,2)=", ",LEFT($D161,LEN($D161)-2),$D161)))&amp;"="&amp;$I161&amp;IF(OR(ISBLANK($K161),$K161="{{*}}"),"",R161)))</f>
        <v>ROOM_AIR_CONDITIONING|RESTRICTED_USAGE=3264</v>
      </c>
      <c r="P161" s="209">
        <f t="shared" ca="1" si="2"/>
        <v>3264</v>
      </c>
      <c r="Q161" s="198" t="str">
        <f ca="1">IF(ISBLANK($A161),
IF(ISBLANK(OFFSET($A161,-1,0)),
IF(ISBLANK(OFFSET($A161,-2,0)),
IF(ISBLANK(OFFSET($A161,-3,0)),
IF(ISBLANK(OFFSET($A161,-4,0)),
IF(ISBLANK(OFFSET($A161,-5,0)),
IF(ISBLANK(OFFSET($A161,-6,0)),
IF(ISBLANK(OFFSET($A161,-7,0)),
IF(ISBLANK(OFFSET($A161,-8,0)),
IF(ISBLANK(OFFSET($A161,-9,0)),
IF(ISBLANK(OFFSET($A161,-10,0)),
IF(ISBLANK(OFFSET($A161,-11,0)),
IF(ISBLANK(OFFSET($A161,-12,0)),
"test",
OFFSET($A161,-12,0)),
OFFSET($A161,-11,0)),
OFFSET($A161,-10,0)),
OFFSET($A161,-9,0)),
OFFSET($A161,-8,0)),
OFFSET($A161,-7,0)),
OFFSET($A161,-6,0)),
OFFSET($A161,-5,0)),
OFFSET($A161,-4,0)),
OFFSET($A161,-3,0)),
OFFSET($A161,-2,0)),
OFFSET($A161,-1,0)),
$A161)</f>
        <v>ROOM_AIR_CONDITIONING</v>
      </c>
      <c r="R161" s="209" t="str">
        <f t="shared" si="3"/>
        <v>{{}},</v>
      </c>
    </row>
    <row r="162" spans="1:18" s="59" customFormat="1" ht="16" x14ac:dyDescent="0.2">
      <c r="A162" s="214"/>
      <c r="B162" s="214"/>
      <c r="C162" s="214"/>
      <c r="D162" s="219"/>
      <c r="E162" s="266"/>
      <c r="G162" s="66">
        <v>11</v>
      </c>
      <c r="H162" s="68" t="s">
        <v>1010</v>
      </c>
      <c r="I162" s="59">
        <v>3354</v>
      </c>
      <c r="J162" s="59" t="s">
        <v>1203</v>
      </c>
      <c r="L162" s="246"/>
      <c r="M162" s="208"/>
      <c r="O162" s="195" t="str">
        <f>IF(LEN($A162&amp;$D162)&lt;2,"",IF(ISBLANK($I162),"",$Q162&amp;IF(ISBLANK($D162),"","|"&amp;IF(RIGHT($D162)=",",LEFT($D162,LEN($D162)-1),IF(RIGHT($D162,2)=", ",LEFT($D162,LEN($D162)-2),$D162)))&amp;"="&amp;$I162&amp;IF(OR(ISBLANK($K162),$K162="{{*}}"),"",R162)))</f>
        <v/>
      </c>
      <c r="P162" s="209">
        <f t="shared" si="2"/>
        <v>3354</v>
      </c>
      <c r="Q162" s="198" t="str">
        <f ca="1">IF(ISBLANK($A162),
IF(ISBLANK(OFFSET($A162,-1,0)),
IF(ISBLANK(OFFSET($A162,-2,0)),
IF(ISBLANK(OFFSET($A162,-3,0)),
IF(ISBLANK(OFFSET($A162,-4,0)),
IF(ISBLANK(OFFSET($A162,-5,0)),
IF(ISBLANK(OFFSET($A162,-6,0)),
IF(ISBLANK(OFFSET($A162,-7,0)),
IF(ISBLANK(OFFSET($A162,-8,0)),
IF(ISBLANK(OFFSET($A162,-9,0)),
IF(ISBLANK(OFFSET($A162,-10,0)),
IF(ISBLANK(OFFSET($A162,-11,0)),
IF(ISBLANK(OFFSET($A162,-12,0)),
"test",
OFFSET($A162,-12,0)),
OFFSET($A162,-11,0)),
OFFSET($A162,-10,0)),
OFFSET($A162,-9,0)),
OFFSET($A162,-8,0)),
OFFSET($A162,-7,0)),
OFFSET($A162,-6,0)),
OFFSET($A162,-5,0)),
OFFSET($A162,-4,0)),
OFFSET($A162,-3,0)),
OFFSET($A162,-2,0)),
OFFSET($A162,-1,0)),
$A162)</f>
        <v>ROOM_AIR_CONDITIONING</v>
      </c>
      <c r="R162" s="209" t="str">
        <f t="shared" si="3"/>
        <v>{{}},</v>
      </c>
    </row>
    <row r="163" spans="1:18" s="59" customFormat="1" ht="16" x14ac:dyDescent="0.2">
      <c r="A163" s="214"/>
      <c r="B163" s="214"/>
      <c r="C163" s="214"/>
      <c r="D163" s="219"/>
      <c r="E163" s="266"/>
      <c r="G163" s="66">
        <v>11</v>
      </c>
      <c r="H163" s="68" t="s">
        <v>1010</v>
      </c>
      <c r="I163" s="59">
        <v>3355</v>
      </c>
      <c r="J163" s="59" t="s">
        <v>1204</v>
      </c>
      <c r="L163" s="246"/>
      <c r="M163" s="208"/>
      <c r="O163" s="195" t="str">
        <f>IF(LEN($A163&amp;$D163)&lt;2,"",IF(ISBLANK($I163),"",$Q163&amp;IF(ISBLANK($D163),"","|"&amp;IF(RIGHT($D163)=",",LEFT($D163,LEN($D163)-1),IF(RIGHT($D163,2)=", ",LEFT($D163,LEN($D163)-2),$D163)))&amp;"="&amp;$I163&amp;IF(OR(ISBLANK($K163),$K163="{{*}}"),"",R163)))</f>
        <v/>
      </c>
      <c r="P163" s="209">
        <f t="shared" si="2"/>
        <v>3355</v>
      </c>
      <c r="Q163" s="198" t="str">
        <f ca="1">IF(ISBLANK($A163),
IF(ISBLANK(OFFSET($A163,-1,0)),
IF(ISBLANK(OFFSET($A163,-2,0)),
IF(ISBLANK(OFFSET($A163,-3,0)),
IF(ISBLANK(OFFSET($A163,-4,0)),
IF(ISBLANK(OFFSET($A163,-5,0)),
IF(ISBLANK(OFFSET($A163,-6,0)),
IF(ISBLANK(OFFSET($A163,-7,0)),
IF(ISBLANK(OFFSET($A163,-8,0)),
IF(ISBLANK(OFFSET($A163,-9,0)),
IF(ISBLANK(OFFSET($A163,-10,0)),
IF(ISBLANK(OFFSET($A163,-11,0)),
IF(ISBLANK(OFFSET($A163,-12,0)),
"test",
OFFSET($A163,-12,0)),
OFFSET($A163,-11,0)),
OFFSET($A163,-10,0)),
OFFSET($A163,-9,0)),
OFFSET($A163,-8,0)),
OFFSET($A163,-7,0)),
OFFSET($A163,-6,0)),
OFFSET($A163,-5,0)),
OFFSET($A163,-4,0)),
OFFSET($A163,-3,0)),
OFFSET($A163,-2,0)),
OFFSET($A163,-1,0)),
$A163)</f>
        <v>ROOM_AIR_CONDITIONING</v>
      </c>
      <c r="R163" s="209" t="str">
        <f t="shared" si="3"/>
        <v>{{}},</v>
      </c>
    </row>
    <row r="164" spans="1:18" s="59" customFormat="1" ht="16" x14ac:dyDescent="0.2">
      <c r="A164" s="214"/>
      <c r="B164" s="214"/>
      <c r="C164" s="214"/>
      <c r="D164" s="219"/>
      <c r="E164" s="266"/>
      <c r="G164" s="66">
        <v>11</v>
      </c>
      <c r="H164" s="68" t="s">
        <v>1010</v>
      </c>
      <c r="I164" s="59">
        <v>3351</v>
      </c>
      <c r="J164" s="59" t="s">
        <v>1205</v>
      </c>
      <c r="L164" s="246"/>
      <c r="M164" s="208"/>
      <c r="O164" s="195" t="str">
        <f>IF(LEN($A164&amp;$D164)&lt;2,"",IF(ISBLANK($I164),"",$Q164&amp;IF(ISBLANK($D164),"","|"&amp;IF(RIGHT($D164)=",",LEFT($D164,LEN($D164)-1),IF(RIGHT($D164,2)=", ",LEFT($D164,LEN($D164)-2),$D164)))&amp;"="&amp;$I164&amp;IF(OR(ISBLANK($K164),$K164="{{*}}"),"",R164)))</f>
        <v/>
      </c>
      <c r="P164" s="209">
        <f t="shared" si="2"/>
        <v>3351</v>
      </c>
      <c r="Q164" s="198" t="str">
        <f ca="1">IF(ISBLANK($A164),
IF(ISBLANK(OFFSET($A164,-1,0)),
IF(ISBLANK(OFFSET($A164,-2,0)),
IF(ISBLANK(OFFSET($A164,-3,0)),
IF(ISBLANK(OFFSET($A164,-4,0)),
IF(ISBLANK(OFFSET($A164,-5,0)),
IF(ISBLANK(OFFSET($A164,-6,0)),
IF(ISBLANK(OFFSET($A164,-7,0)),
IF(ISBLANK(OFFSET($A164,-8,0)),
IF(ISBLANK(OFFSET($A164,-9,0)),
IF(ISBLANK(OFFSET($A164,-10,0)),
IF(ISBLANK(OFFSET($A164,-11,0)),
IF(ISBLANK(OFFSET($A164,-12,0)),
"test",
OFFSET($A164,-12,0)),
OFFSET($A164,-11,0)),
OFFSET($A164,-10,0)),
OFFSET($A164,-9,0)),
OFFSET($A164,-8,0)),
OFFSET($A164,-7,0)),
OFFSET($A164,-6,0)),
OFFSET($A164,-5,0)),
OFFSET($A164,-4,0)),
OFFSET($A164,-3,0)),
OFFSET($A164,-2,0)),
OFFSET($A164,-1,0)),
$A164)</f>
        <v>ROOM_AIR_CONDITIONING</v>
      </c>
      <c r="R164" s="209" t="str">
        <f t="shared" si="3"/>
        <v>{{}},</v>
      </c>
    </row>
    <row r="165" spans="1:18" s="59" customFormat="1" ht="16" x14ac:dyDescent="0.2">
      <c r="A165" s="214"/>
      <c r="B165" s="214"/>
      <c r="C165" s="214"/>
      <c r="D165" s="219"/>
      <c r="E165" s="266"/>
      <c r="G165" s="66">
        <v>11</v>
      </c>
      <c r="H165" s="68" t="s">
        <v>1010</v>
      </c>
      <c r="I165" s="59">
        <v>3352</v>
      </c>
      <c r="J165" s="59" t="s">
        <v>1206</v>
      </c>
      <c r="L165" s="246"/>
      <c r="M165" s="208"/>
      <c r="O165" s="195" t="str">
        <f>IF(LEN($A165&amp;$D165)&lt;2,"",IF(ISBLANK($I165),"",$Q165&amp;IF(ISBLANK($D165),"","|"&amp;IF(RIGHT($D165)=",",LEFT($D165,LEN($D165)-1),IF(RIGHT($D165,2)=", ",LEFT($D165,LEN($D165)-2),$D165)))&amp;"="&amp;$I165&amp;IF(OR(ISBLANK($K165),$K165="{{*}}"),"",R165)))</f>
        <v/>
      </c>
      <c r="P165" s="209">
        <f t="shared" si="2"/>
        <v>3352</v>
      </c>
      <c r="Q165" s="198" t="str">
        <f ca="1">IF(ISBLANK($A165),
IF(ISBLANK(OFFSET($A165,-1,0)),
IF(ISBLANK(OFFSET($A165,-2,0)),
IF(ISBLANK(OFFSET($A165,-3,0)),
IF(ISBLANK(OFFSET($A165,-4,0)),
IF(ISBLANK(OFFSET($A165,-5,0)),
IF(ISBLANK(OFFSET($A165,-6,0)),
IF(ISBLANK(OFFSET($A165,-7,0)),
IF(ISBLANK(OFFSET($A165,-8,0)),
IF(ISBLANK(OFFSET($A165,-9,0)),
IF(ISBLANK(OFFSET($A165,-10,0)),
IF(ISBLANK(OFFSET($A165,-11,0)),
IF(ISBLANK(OFFSET($A165,-12,0)),
"test",
OFFSET($A165,-12,0)),
OFFSET($A165,-11,0)),
OFFSET($A165,-10,0)),
OFFSET($A165,-9,0)),
OFFSET($A165,-8,0)),
OFFSET($A165,-7,0)),
OFFSET($A165,-6,0)),
OFFSET($A165,-5,0)),
OFFSET($A165,-4,0)),
OFFSET($A165,-3,0)),
OFFSET($A165,-2,0)),
OFFSET($A165,-1,0)),
$A165)</f>
        <v>ROOM_AIR_CONDITIONING</v>
      </c>
      <c r="R165" s="209" t="str">
        <f t="shared" si="3"/>
        <v>{{}},</v>
      </c>
    </row>
    <row r="166" spans="1:18" ht="16" x14ac:dyDescent="0.2">
      <c r="A166" s="213" t="s">
        <v>322</v>
      </c>
      <c r="B166" s="213" t="s">
        <v>323</v>
      </c>
      <c r="C166" s="213" t="s">
        <v>221</v>
      </c>
      <c r="D166" s="52"/>
      <c r="E166" s="46"/>
      <c r="G166" s="65">
        <v>3</v>
      </c>
      <c r="H166" s="67" t="s">
        <v>1090</v>
      </c>
      <c r="I166" s="54">
        <v>331</v>
      </c>
      <c r="J166" s="54" t="s">
        <v>1207</v>
      </c>
      <c r="O166" s="195" t="str">
        <f ca="1">IF(LEN($A166&amp;$D166)&lt;2,"",IF(ISBLANK($I166),"",$Q166&amp;IF(ISBLANK($D166),"","|"&amp;IF(RIGHT($D166)=",",LEFT($D166,LEN($D166)-1),IF(RIGHT($D166,2)=", ",LEFT($D166,LEN($D166)-2),$D166)))&amp;"="&amp;$I166&amp;IF(OR(ISBLANK($K166),$K166="{{*}}"),"",R166)))</f>
        <v>ROOM_CEILING_FAN=331</v>
      </c>
      <c r="P166" s="209">
        <f t="shared" ca="1" si="2"/>
        <v>331</v>
      </c>
      <c r="Q166" s="198" t="str">
        <f ca="1">IF(ISBLANK($A166),
IF(ISBLANK(OFFSET($A166,-1,0)),
IF(ISBLANK(OFFSET($A166,-2,0)),
IF(ISBLANK(OFFSET($A166,-3,0)),
IF(ISBLANK(OFFSET($A166,-4,0)),
IF(ISBLANK(OFFSET($A166,-5,0)),
IF(ISBLANK(OFFSET($A166,-6,0)),
IF(ISBLANK(OFFSET($A166,-7,0)),
IF(ISBLANK(OFFSET($A166,-8,0)),
IF(ISBLANK(OFFSET($A166,-9,0)),
IF(ISBLANK(OFFSET($A166,-10,0)),
IF(ISBLANK(OFFSET($A166,-11,0)),
IF(ISBLANK(OFFSET($A166,-12,0)),
"test",
OFFSET($A166,-12,0)),
OFFSET($A166,-11,0)),
OFFSET($A166,-10,0)),
OFFSET($A166,-9,0)),
OFFSET($A166,-8,0)),
OFFSET($A166,-7,0)),
OFFSET($A166,-6,0)),
OFFSET($A166,-5,0)),
OFFSET($A166,-4,0)),
OFFSET($A166,-3,0)),
OFFSET($A166,-2,0)),
OFFSET($A166,-1,0)),
$A166)</f>
        <v>ROOM_CEILING_FAN</v>
      </c>
      <c r="R166" s="209" t="str">
        <f t="shared" si="3"/>
        <v>{{}},</v>
      </c>
    </row>
    <row r="167" spans="1:18" s="53" customFormat="1" ht="16" x14ac:dyDescent="0.2">
      <c r="A167" s="214" t="s">
        <v>324</v>
      </c>
      <c r="B167" s="214" t="s">
        <v>325</v>
      </c>
      <c r="C167" s="214" t="s">
        <v>221</v>
      </c>
      <c r="D167" s="219"/>
      <c r="E167" s="40"/>
      <c r="G167" s="66">
        <v>3</v>
      </c>
      <c r="H167" s="68" t="s">
        <v>1090</v>
      </c>
      <c r="I167" s="53">
        <v>2026</v>
      </c>
      <c r="J167" s="53" t="s">
        <v>325</v>
      </c>
      <c r="L167" s="246"/>
      <c r="M167" s="208"/>
      <c r="O167" s="195" t="str">
        <f ca="1">IF(LEN($A167&amp;$D167)&lt;2,"",IF(ISBLANK($I167),"",$Q167&amp;IF(ISBLANK($D167),"","|"&amp;IF(RIGHT($D167)=",",LEFT($D167,LEN($D167)-1),IF(RIGHT($D167,2)=", ",LEFT($D167,LEN($D167)-2),$D167)))&amp;"="&amp;$I167&amp;IF(OR(ISBLANK($K167),$K167="{{*}}"),"",R167)))</f>
        <v>ROOM_DESK=2026</v>
      </c>
      <c r="P167" s="209">
        <f t="shared" ca="1" si="2"/>
        <v>2026</v>
      </c>
      <c r="Q167" s="198" t="str">
        <f ca="1">IF(ISBLANK($A167),
IF(ISBLANK(OFFSET($A167,-1,0)),
IF(ISBLANK(OFFSET($A167,-2,0)),
IF(ISBLANK(OFFSET($A167,-3,0)),
IF(ISBLANK(OFFSET($A167,-4,0)),
IF(ISBLANK(OFFSET($A167,-5,0)),
IF(ISBLANK(OFFSET($A167,-6,0)),
IF(ISBLANK(OFFSET($A167,-7,0)),
IF(ISBLANK(OFFSET($A167,-8,0)),
IF(ISBLANK(OFFSET($A167,-9,0)),
IF(ISBLANK(OFFSET($A167,-10,0)),
IF(ISBLANK(OFFSET($A167,-11,0)),
IF(ISBLANK(OFFSET($A167,-12,0)),
"test",
OFFSET($A167,-12,0)),
OFFSET($A167,-11,0)),
OFFSET($A167,-10,0)),
OFFSET($A167,-9,0)),
OFFSET($A167,-8,0)),
OFFSET($A167,-7,0)),
OFFSET($A167,-6,0)),
OFFSET($A167,-5,0)),
OFFSET($A167,-4,0)),
OFFSET($A167,-3,0)),
OFFSET($A167,-2,0)),
OFFSET($A167,-1,0)),
$A167)</f>
        <v>ROOM_DESK</v>
      </c>
      <c r="R167" s="209" t="str">
        <f t="shared" si="3"/>
        <v>{{}},</v>
      </c>
    </row>
    <row r="168" spans="1:18" ht="16" x14ac:dyDescent="0.2">
      <c r="A168" s="213" t="s">
        <v>326</v>
      </c>
      <c r="B168" s="213" t="s">
        <v>327</v>
      </c>
      <c r="C168" s="213" t="s">
        <v>220</v>
      </c>
      <c r="D168" s="52" t="s">
        <v>1710</v>
      </c>
      <c r="E168" s="249" t="s">
        <v>328</v>
      </c>
      <c r="G168" s="65">
        <v>3</v>
      </c>
      <c r="H168" s="67" t="s">
        <v>1090</v>
      </c>
      <c r="I168" s="54">
        <v>145</v>
      </c>
      <c r="J168" s="54" t="s">
        <v>1208</v>
      </c>
      <c r="O168" s="195" t="str">
        <f ca="1">IF(LEN($A168&amp;$D168)&lt;2,"",IF(ISBLANK($I168),"",$Q168&amp;IF(ISBLANK($D168),"","|"&amp;IF(RIGHT($D168)=",",LEFT($D168,LEN($D168)-1),IF(RIGHT($D168,2)=", ",LEFT($D168,LEN($D168)-2),$D168)))&amp;"="&amp;$I168&amp;IF(OR(ISBLANK($K168),$K168="{{*}}"),"",R168)))</f>
        <v>ROOM_IRON|INROOM=145</v>
      </c>
      <c r="P168" s="209">
        <f t="shared" ca="1" si="2"/>
        <v>145</v>
      </c>
      <c r="Q168" s="198" t="str">
        <f ca="1">IF(ISBLANK($A168),
IF(ISBLANK(OFFSET($A168,-1,0)),
IF(ISBLANK(OFFSET($A168,-2,0)),
IF(ISBLANK(OFFSET($A168,-3,0)),
IF(ISBLANK(OFFSET($A168,-4,0)),
IF(ISBLANK(OFFSET($A168,-5,0)),
IF(ISBLANK(OFFSET($A168,-6,0)),
IF(ISBLANK(OFFSET($A168,-7,0)),
IF(ISBLANK(OFFSET($A168,-8,0)),
IF(ISBLANK(OFFSET($A168,-9,0)),
IF(ISBLANK(OFFSET($A168,-10,0)),
IF(ISBLANK(OFFSET($A168,-11,0)),
IF(ISBLANK(OFFSET($A168,-12,0)),
"test",
OFFSET($A168,-12,0)),
OFFSET($A168,-11,0)),
OFFSET($A168,-10,0)),
OFFSET($A168,-9,0)),
OFFSET($A168,-8,0)),
OFFSET($A168,-7,0)),
OFFSET($A168,-6,0)),
OFFSET($A168,-5,0)),
OFFSET($A168,-4,0)),
OFFSET($A168,-3,0)),
OFFSET($A168,-2,0)),
OFFSET($A168,-1,0)),
$A168)</f>
        <v>ROOM_IRON</v>
      </c>
      <c r="R168" s="209" t="str">
        <f t="shared" si="3"/>
        <v>{{}},</v>
      </c>
    </row>
    <row r="169" spans="1:18" s="61" customFormat="1" ht="16" x14ac:dyDescent="0.2">
      <c r="A169" s="213"/>
      <c r="B169" s="213"/>
      <c r="C169" s="213"/>
      <c r="D169" s="52" t="s">
        <v>1117</v>
      </c>
      <c r="E169" s="249"/>
      <c r="G169" s="65">
        <v>3</v>
      </c>
      <c r="H169" s="67" t="s">
        <v>1090</v>
      </c>
      <c r="I169" s="61">
        <v>2055</v>
      </c>
      <c r="J169" s="61" t="s">
        <v>1209</v>
      </c>
      <c r="L169" s="245"/>
      <c r="M169" s="207"/>
      <c r="O169" s="195" t="str">
        <f ca="1">IF(LEN($A169&amp;$D169)&lt;2,"",IF(ISBLANK($I169),"",$Q169&amp;IF(ISBLANK($D169),"","|"&amp;IF(RIGHT($D169)=",",LEFT($D169,LEN($D169)-1),IF(RIGHT($D169,2)=", ",LEFT($D169,LEN($D169)-2),$D169)))&amp;"="&amp;$I169&amp;IF(OR(ISBLANK($K169),$K169="{{*}}"),"",R169)))</f>
        <v>ROOM_IRON|ONREQUEST=2055</v>
      </c>
      <c r="P169" s="209">
        <f t="shared" ca="1" si="2"/>
        <v>2055</v>
      </c>
      <c r="Q169" s="198" t="str">
        <f ca="1">IF(ISBLANK($A169),
IF(ISBLANK(OFFSET($A169,-1,0)),
IF(ISBLANK(OFFSET($A169,-2,0)),
IF(ISBLANK(OFFSET($A169,-3,0)),
IF(ISBLANK(OFFSET($A169,-4,0)),
IF(ISBLANK(OFFSET($A169,-5,0)),
IF(ISBLANK(OFFSET($A169,-6,0)),
IF(ISBLANK(OFFSET($A169,-7,0)),
IF(ISBLANK(OFFSET($A169,-8,0)),
IF(ISBLANK(OFFSET($A169,-9,0)),
IF(ISBLANK(OFFSET($A169,-10,0)),
IF(ISBLANK(OFFSET($A169,-11,0)),
IF(ISBLANK(OFFSET($A169,-12,0)),
"test",
OFFSET($A169,-12,0)),
OFFSET($A169,-11,0)),
OFFSET($A169,-10,0)),
OFFSET($A169,-9,0)),
OFFSET($A169,-8,0)),
OFFSET($A169,-7,0)),
OFFSET($A169,-6,0)),
OFFSET($A169,-5,0)),
OFFSET($A169,-4,0)),
OFFSET($A169,-3,0)),
OFFSET($A169,-2,0)),
OFFSET($A169,-1,0)),
$A169)</f>
        <v>ROOM_IRON</v>
      </c>
      <c r="R169" s="209" t="str">
        <f t="shared" si="3"/>
        <v>{{}},</v>
      </c>
    </row>
    <row r="170" spans="1:18" s="53" customFormat="1" ht="16" x14ac:dyDescent="0.2">
      <c r="A170" s="214" t="s">
        <v>329</v>
      </c>
      <c r="B170" s="214" t="s">
        <v>330</v>
      </c>
      <c r="C170" s="214" t="s">
        <v>220</v>
      </c>
      <c r="D170" s="219" t="s">
        <v>1726</v>
      </c>
      <c r="E170" s="248" t="s">
        <v>331</v>
      </c>
      <c r="G170" s="66">
        <v>3</v>
      </c>
      <c r="H170" s="68" t="s">
        <v>1090</v>
      </c>
      <c r="I170" s="53">
        <v>146</v>
      </c>
      <c r="J170" s="53" t="s">
        <v>1211</v>
      </c>
      <c r="L170" s="246"/>
      <c r="M170" s="208"/>
      <c r="O170" s="195" t="str">
        <f ca="1">IF(LEN($A170&amp;$D170)&lt;2,"",IF(ISBLANK($I170),"",$Q170&amp;IF(ISBLANK($D170),"","|"&amp;IF(RIGHT($D170)=",",LEFT($D170,LEN($D170)-1),IF(RIGHT($D170,2)=", ",LEFT($D170,LEN($D170)-2),$D170)))&amp;"="&amp;$I170&amp;IF(OR(ISBLANK($K170),$K170="{{*}}"),"",R170)))</f>
        <v>ROOM_SAFE|STANDARD_SIZE=146</v>
      </c>
      <c r="P170" s="209">
        <f t="shared" ca="1" si="2"/>
        <v>146</v>
      </c>
      <c r="Q170" s="198" t="str">
        <f ca="1">IF(ISBLANK($A170),
IF(ISBLANK(OFFSET($A170,-1,0)),
IF(ISBLANK(OFFSET($A170,-2,0)),
IF(ISBLANK(OFFSET($A170,-3,0)),
IF(ISBLANK(OFFSET($A170,-4,0)),
IF(ISBLANK(OFFSET($A170,-5,0)),
IF(ISBLANK(OFFSET($A170,-6,0)),
IF(ISBLANK(OFFSET($A170,-7,0)),
IF(ISBLANK(OFFSET($A170,-8,0)),
IF(ISBLANK(OFFSET($A170,-9,0)),
IF(ISBLANK(OFFSET($A170,-10,0)),
IF(ISBLANK(OFFSET($A170,-11,0)),
IF(ISBLANK(OFFSET($A170,-12,0)),
"test",
OFFSET($A170,-12,0)),
OFFSET($A170,-11,0)),
OFFSET($A170,-10,0)),
OFFSET($A170,-9,0)),
OFFSET($A170,-8,0)),
OFFSET($A170,-7,0)),
OFFSET($A170,-6,0)),
OFFSET($A170,-5,0)),
OFFSET($A170,-4,0)),
OFFSET($A170,-3,0)),
OFFSET($A170,-2,0)),
OFFSET($A170,-1,0)),
$A170)</f>
        <v>ROOM_SAFE</v>
      </c>
      <c r="R170" s="209" t="str">
        <f t="shared" si="3"/>
        <v>{{}},</v>
      </c>
    </row>
    <row r="171" spans="1:18" s="59" customFormat="1" ht="16" x14ac:dyDescent="0.2">
      <c r="A171" s="214"/>
      <c r="B171" s="214"/>
      <c r="C171" s="214"/>
      <c r="D171" s="219" t="s">
        <v>1210</v>
      </c>
      <c r="E171" s="248"/>
      <c r="G171" s="66">
        <v>3</v>
      </c>
      <c r="H171" s="68" t="s">
        <v>1090</v>
      </c>
      <c r="I171" s="59">
        <v>2389</v>
      </c>
      <c r="J171" s="59" t="s">
        <v>1212</v>
      </c>
      <c r="L171" s="246"/>
      <c r="M171" s="208"/>
      <c r="O171" s="195" t="str">
        <f ca="1">IF(LEN($A171&amp;$D171)&lt;2,"",IF(ISBLANK($I171),"",$Q171&amp;IF(ISBLANK($D171),"","|"&amp;IF(RIGHT($D171)=",",LEFT($D171,LEN($D171)-1),IF(RIGHT($D171,2)=", ",LEFT($D171,LEN($D171)-2),$D171)))&amp;"="&amp;$I171&amp;IF(OR(ISBLANK($K171),$K171="{{*}}"),"",R171)))</f>
        <v>ROOM_SAFE|LAPTOP_COMPATIBLE=2389</v>
      </c>
      <c r="P171" s="209">
        <f t="shared" ca="1" si="2"/>
        <v>2389</v>
      </c>
      <c r="Q171" s="198" t="str">
        <f ca="1">IF(ISBLANK($A171),
IF(ISBLANK(OFFSET($A171,-1,0)),
IF(ISBLANK(OFFSET($A171,-2,0)),
IF(ISBLANK(OFFSET($A171,-3,0)),
IF(ISBLANK(OFFSET($A171,-4,0)),
IF(ISBLANK(OFFSET($A171,-5,0)),
IF(ISBLANK(OFFSET($A171,-6,0)),
IF(ISBLANK(OFFSET($A171,-7,0)),
IF(ISBLANK(OFFSET($A171,-8,0)),
IF(ISBLANK(OFFSET($A171,-9,0)),
IF(ISBLANK(OFFSET($A171,-10,0)),
IF(ISBLANK(OFFSET($A171,-11,0)),
IF(ISBLANK(OFFSET($A171,-12,0)),
"test",
OFFSET($A171,-12,0)),
OFFSET($A171,-11,0)),
OFFSET($A171,-10,0)),
OFFSET($A171,-9,0)),
OFFSET($A171,-8,0)),
OFFSET($A171,-7,0)),
OFFSET($A171,-6,0)),
OFFSET($A171,-5,0)),
OFFSET($A171,-4,0)),
OFFSET($A171,-3,0)),
OFFSET($A171,-2,0)),
OFFSET($A171,-1,0)),
$A171)</f>
        <v>ROOM_SAFE</v>
      </c>
      <c r="R171" s="209" t="str">
        <f t="shared" si="3"/>
        <v>{{}},</v>
      </c>
    </row>
    <row r="172" spans="1:18" ht="16" x14ac:dyDescent="0.2">
      <c r="A172" s="213" t="s">
        <v>332</v>
      </c>
      <c r="B172" s="213" t="s">
        <v>333</v>
      </c>
      <c r="C172" s="213" t="s">
        <v>221</v>
      </c>
      <c r="D172" s="52"/>
      <c r="E172" s="46"/>
      <c r="G172" s="65">
        <v>3</v>
      </c>
      <c r="H172" s="67" t="s">
        <v>1090</v>
      </c>
      <c r="I172" s="54">
        <v>147</v>
      </c>
      <c r="J172" s="54" t="s">
        <v>333</v>
      </c>
      <c r="O172" s="195" t="str">
        <f ca="1">IF(LEN($A172&amp;$D172)&lt;2,"",IF(ISBLANK($I172),"",$Q172&amp;IF(ISBLANK($D172),"","|"&amp;IF(RIGHT($D172)=",",LEFT($D172,LEN($D172)-1),IF(RIGHT($D172,2)=", ",LEFT($D172,LEN($D172)-2),$D172)))&amp;"="&amp;$I172&amp;IF(OR(ISBLANK($K172),$K172="{{*}}"),"",R172)))</f>
        <v>ROOM_FIREPLACE=147</v>
      </c>
      <c r="P172" s="209">
        <f t="shared" ca="1" si="2"/>
        <v>147</v>
      </c>
      <c r="Q172" s="198" t="str">
        <f ca="1">IF(ISBLANK($A172),
IF(ISBLANK(OFFSET($A172,-1,0)),
IF(ISBLANK(OFFSET($A172,-2,0)),
IF(ISBLANK(OFFSET($A172,-3,0)),
IF(ISBLANK(OFFSET($A172,-4,0)),
IF(ISBLANK(OFFSET($A172,-5,0)),
IF(ISBLANK(OFFSET($A172,-6,0)),
IF(ISBLANK(OFFSET($A172,-7,0)),
IF(ISBLANK(OFFSET($A172,-8,0)),
IF(ISBLANK(OFFSET($A172,-9,0)),
IF(ISBLANK(OFFSET($A172,-10,0)),
IF(ISBLANK(OFFSET($A172,-11,0)),
IF(ISBLANK(OFFSET($A172,-12,0)),
"test",
OFFSET($A172,-12,0)),
OFFSET($A172,-11,0)),
OFFSET($A172,-10,0)),
OFFSET($A172,-9,0)),
OFFSET($A172,-8,0)),
OFFSET($A172,-7,0)),
OFFSET($A172,-6,0)),
OFFSET($A172,-5,0)),
OFFSET($A172,-4,0)),
OFFSET($A172,-3,0)),
OFFSET($A172,-2,0)),
OFFSET($A172,-1,0)),
$A172)</f>
        <v>ROOM_FIREPLACE</v>
      </c>
      <c r="R172" s="209" t="str">
        <f t="shared" si="3"/>
        <v>{{}},</v>
      </c>
    </row>
    <row r="173" spans="1:18" s="53" customFormat="1" ht="16" x14ac:dyDescent="0.2">
      <c r="A173" s="214" t="s">
        <v>373</v>
      </c>
      <c r="B173" s="219" t="s">
        <v>334</v>
      </c>
      <c r="C173" s="219" t="s">
        <v>221</v>
      </c>
      <c r="D173" s="219"/>
      <c r="E173" s="40"/>
      <c r="G173" s="66">
        <v>3</v>
      </c>
      <c r="H173" s="68" t="s">
        <v>1090</v>
      </c>
      <c r="I173" s="53">
        <v>2150</v>
      </c>
      <c r="J173" s="53" t="s">
        <v>334</v>
      </c>
      <c r="L173" s="246"/>
      <c r="M173" s="208"/>
      <c r="O173" s="195" t="str">
        <f ca="1">IF(LEN($A173&amp;$D173)&lt;2,"",IF(ISBLANK($I173),"",$Q173&amp;IF(ISBLANK($D173),"","|"&amp;IF(RIGHT($D173)=",",LEFT($D173,LEN($D173)-1),IF(RIGHT($D173,2)=", ",LEFT($D173,LEN($D173)-2),$D173)))&amp;"="&amp;$I173&amp;IF(OR(ISBLANK($K173),$K173="{{*}}"),"",R173)))</f>
        <v>ROOM_BLACKOUT_DRAPES=2150</v>
      </c>
      <c r="P173" s="209">
        <f t="shared" ca="1" si="2"/>
        <v>2150</v>
      </c>
      <c r="Q173" s="198" t="str">
        <f ca="1">IF(ISBLANK($A173),
IF(ISBLANK(OFFSET($A173,-1,0)),
IF(ISBLANK(OFFSET($A173,-2,0)),
IF(ISBLANK(OFFSET($A173,-3,0)),
IF(ISBLANK(OFFSET($A173,-4,0)),
IF(ISBLANK(OFFSET($A173,-5,0)),
IF(ISBLANK(OFFSET($A173,-6,0)),
IF(ISBLANK(OFFSET($A173,-7,0)),
IF(ISBLANK(OFFSET($A173,-8,0)),
IF(ISBLANK(OFFSET($A173,-9,0)),
IF(ISBLANK(OFFSET($A173,-10,0)),
IF(ISBLANK(OFFSET($A173,-11,0)),
IF(ISBLANK(OFFSET($A173,-12,0)),
"test",
OFFSET($A173,-12,0)),
OFFSET($A173,-11,0)),
OFFSET($A173,-10,0)),
OFFSET($A173,-9,0)),
OFFSET($A173,-8,0)),
OFFSET($A173,-7,0)),
OFFSET($A173,-6,0)),
OFFSET($A173,-5,0)),
OFFSET($A173,-4,0)),
OFFSET($A173,-3,0)),
OFFSET($A173,-2,0)),
OFFSET($A173,-1,0)),
$A173)</f>
        <v>ROOM_BLACKOUT_DRAPES</v>
      </c>
      <c r="R173" s="209" t="str">
        <f t="shared" si="3"/>
        <v>{{}},</v>
      </c>
    </row>
    <row r="174" spans="1:18" ht="16" x14ac:dyDescent="0.2">
      <c r="A174" s="213" t="s">
        <v>374</v>
      </c>
      <c r="B174" s="52" t="s">
        <v>335</v>
      </c>
      <c r="C174" s="52" t="s">
        <v>221</v>
      </c>
      <c r="D174" s="52"/>
      <c r="E174" s="46"/>
      <c r="G174" s="65">
        <v>3</v>
      </c>
      <c r="H174" s="67" t="s">
        <v>1090</v>
      </c>
      <c r="I174" s="54">
        <v>2568</v>
      </c>
      <c r="J174" s="54" t="s">
        <v>1214</v>
      </c>
      <c r="O174" s="195" t="str">
        <f ca="1">IF(LEN($A174&amp;$D174)&lt;2,"",IF(ISBLANK($I174),"",$Q174&amp;IF(ISBLANK($D174),"","|"&amp;IF(RIGHT($D174)=",",LEFT($D174,LEN($D174)-1),IF(RIGHT($D174,2)=", ",LEFT($D174,LEN($D174)-2),$D174)))&amp;"="&amp;$I174&amp;IF(OR(ISBLANK($K174),$K174="{{*}}"),"",R174)))</f>
        <v>ROOM_DECOR=2568</v>
      </c>
      <c r="P174" s="209">
        <f t="shared" ca="1" si="2"/>
        <v>2568</v>
      </c>
      <c r="Q174" s="198" t="str">
        <f ca="1">IF(ISBLANK($A174),
IF(ISBLANK(OFFSET($A174,-1,0)),
IF(ISBLANK(OFFSET($A174,-2,0)),
IF(ISBLANK(OFFSET($A174,-3,0)),
IF(ISBLANK(OFFSET($A174,-4,0)),
IF(ISBLANK(OFFSET($A174,-5,0)),
IF(ISBLANK(OFFSET($A174,-6,0)),
IF(ISBLANK(OFFSET($A174,-7,0)),
IF(ISBLANK(OFFSET($A174,-8,0)),
IF(ISBLANK(OFFSET($A174,-9,0)),
IF(ISBLANK(OFFSET($A174,-10,0)),
IF(ISBLANK(OFFSET($A174,-11,0)),
IF(ISBLANK(OFFSET($A174,-12,0)),
"test",
OFFSET($A174,-12,0)),
OFFSET($A174,-11,0)),
OFFSET($A174,-10,0)),
OFFSET($A174,-9,0)),
OFFSET($A174,-8,0)),
OFFSET($A174,-7,0)),
OFFSET($A174,-6,0)),
OFFSET($A174,-5,0)),
OFFSET($A174,-4,0)),
OFFSET($A174,-3,0)),
OFFSET($A174,-2,0)),
OFFSET($A174,-1,0)),
$A174)</f>
        <v>ROOM_DECOR</v>
      </c>
      <c r="R174" s="209" t="str">
        <f t="shared" si="3"/>
        <v>{{}},</v>
      </c>
    </row>
    <row r="175" spans="1:18" s="53" customFormat="1" ht="16" x14ac:dyDescent="0.2">
      <c r="A175" s="214" t="s">
        <v>375</v>
      </c>
      <c r="B175" s="219" t="s">
        <v>336</v>
      </c>
      <c r="C175" s="219" t="s">
        <v>221</v>
      </c>
      <c r="D175" s="219"/>
      <c r="E175" s="40"/>
      <c r="G175" s="66">
        <v>3</v>
      </c>
      <c r="H175" s="68" t="s">
        <v>1090</v>
      </c>
      <c r="I175" s="53">
        <v>2567</v>
      </c>
      <c r="J175" s="53" t="s">
        <v>336</v>
      </c>
      <c r="L175" s="246"/>
      <c r="M175" s="208"/>
      <c r="O175" s="195" t="str">
        <f ca="1">IF(LEN($A175&amp;$D175)&lt;2,"",IF(ISBLANK($I175),"",$Q175&amp;IF(ISBLANK($D175),"","|"&amp;IF(RIGHT($D175)=",",LEFT($D175,LEN($D175)-1),IF(RIGHT($D175,2)=", ",LEFT($D175,LEN($D175)-2),$D175)))&amp;"="&amp;$I175&amp;IF(OR(ISBLANK($K175),$K175="{{*}}"),"",R175)))</f>
        <v>ROOM_FURNISHING=2567</v>
      </c>
      <c r="P175" s="209">
        <f t="shared" ca="1" si="2"/>
        <v>2567</v>
      </c>
      <c r="Q175" s="198" t="str">
        <f ca="1">IF(ISBLANK($A175),
IF(ISBLANK(OFFSET($A175,-1,0)),
IF(ISBLANK(OFFSET($A175,-2,0)),
IF(ISBLANK(OFFSET($A175,-3,0)),
IF(ISBLANK(OFFSET($A175,-4,0)),
IF(ISBLANK(OFFSET($A175,-5,0)),
IF(ISBLANK(OFFSET($A175,-6,0)),
IF(ISBLANK(OFFSET($A175,-7,0)),
IF(ISBLANK(OFFSET($A175,-8,0)),
IF(ISBLANK(OFFSET($A175,-9,0)),
IF(ISBLANK(OFFSET($A175,-10,0)),
IF(ISBLANK(OFFSET($A175,-11,0)),
IF(ISBLANK(OFFSET($A175,-12,0)),
"test",
OFFSET($A175,-12,0)),
OFFSET($A175,-11,0)),
OFFSET($A175,-10,0)),
OFFSET($A175,-9,0)),
OFFSET($A175,-8,0)),
OFFSET($A175,-7,0)),
OFFSET($A175,-6,0)),
OFFSET($A175,-5,0)),
OFFSET($A175,-4,0)),
OFFSET($A175,-3,0)),
OFFSET($A175,-2,0)),
OFFSET($A175,-1,0)),
$A175)</f>
        <v>ROOM_FURNISHING</v>
      </c>
      <c r="R175" s="209" t="str">
        <f t="shared" si="3"/>
        <v>{{}},</v>
      </c>
    </row>
    <row r="176" spans="1:18" ht="30" x14ac:dyDescent="0.2">
      <c r="A176" s="213" t="s">
        <v>376</v>
      </c>
      <c r="B176" s="52" t="s">
        <v>337</v>
      </c>
      <c r="C176" s="52" t="s">
        <v>221</v>
      </c>
      <c r="D176" s="52"/>
      <c r="E176" s="46"/>
      <c r="G176" s="65">
        <v>3</v>
      </c>
      <c r="H176" s="67" t="s">
        <v>1090</v>
      </c>
      <c r="I176" s="54">
        <v>4293</v>
      </c>
      <c r="J176" s="54" t="s">
        <v>1215</v>
      </c>
      <c r="O176" s="195" t="str">
        <f ca="1">IF(LEN($A176&amp;$D176)&lt;2,"",IF(ISBLANK($I176),"",$Q176&amp;IF(ISBLANK($D176),"","|"&amp;IF(RIGHT($D176)=",",LEFT($D176,LEN($D176)-1),IF(RIGHT($D176,2)=", ",LEFT($D176,LEN($D176)-2),$D176)))&amp;"="&amp;$I176&amp;IF(OR(ISBLANK($K176),$K176="{{*}}"),"",R176)))</f>
        <v>ROOM_SHARED_ACCOMODATIONS=4293</v>
      </c>
      <c r="P176" s="209">
        <f t="shared" ca="1" si="2"/>
        <v>4293</v>
      </c>
      <c r="Q176" s="198" t="str">
        <f ca="1">IF(ISBLANK($A176),
IF(ISBLANK(OFFSET($A176,-1,0)),
IF(ISBLANK(OFFSET($A176,-2,0)),
IF(ISBLANK(OFFSET($A176,-3,0)),
IF(ISBLANK(OFFSET($A176,-4,0)),
IF(ISBLANK(OFFSET($A176,-5,0)),
IF(ISBLANK(OFFSET($A176,-6,0)),
IF(ISBLANK(OFFSET($A176,-7,0)),
IF(ISBLANK(OFFSET($A176,-8,0)),
IF(ISBLANK(OFFSET($A176,-9,0)),
IF(ISBLANK(OFFSET($A176,-10,0)),
IF(ISBLANK(OFFSET($A176,-11,0)),
IF(ISBLANK(OFFSET($A176,-12,0)),
"test",
OFFSET($A176,-12,0)),
OFFSET($A176,-11,0)),
OFFSET($A176,-10,0)),
OFFSET($A176,-9,0)),
OFFSET($A176,-8,0)),
OFFSET($A176,-7,0)),
OFFSET($A176,-6,0)),
OFFSET($A176,-5,0)),
OFFSET($A176,-4,0)),
OFFSET($A176,-3,0)),
OFFSET($A176,-2,0)),
OFFSET($A176,-1,0)),
$A176)</f>
        <v>ROOM_SHARED_ACCOMODATIONS</v>
      </c>
      <c r="R176" s="209" t="str">
        <f t="shared" si="3"/>
        <v>{{}},</v>
      </c>
    </row>
    <row r="177" spans="1:18" s="53" customFormat="1" ht="16" x14ac:dyDescent="0.2">
      <c r="A177" s="214" t="s">
        <v>377</v>
      </c>
      <c r="B177" s="214" t="s">
        <v>338</v>
      </c>
      <c r="C177" s="214" t="s">
        <v>221</v>
      </c>
      <c r="D177" s="219"/>
      <c r="E177" s="40"/>
      <c r="G177" s="66">
        <v>3</v>
      </c>
      <c r="H177" s="68" t="s">
        <v>1090</v>
      </c>
      <c r="I177" s="53">
        <v>340</v>
      </c>
      <c r="J177" s="104" t="s">
        <v>338</v>
      </c>
      <c r="L177" s="246"/>
      <c r="M177" s="208"/>
      <c r="O177" s="195" t="str">
        <f ca="1">IF(LEN($A177&amp;$D177)&lt;2,"",IF(ISBLANK($I177),"",$Q177&amp;IF(ISBLANK($D177),"","|"&amp;IF(RIGHT($D177)=",",LEFT($D177,LEN($D177)-1),IF(RIGHT($D177,2)=", ",LEFT($D177,LEN($D177)-2),$D177)))&amp;"="&amp;$I177&amp;IF(OR(ISBLANK($K177),$K177="{{*}}"),"",R177)))</f>
        <v>ROOM_WASHER=340</v>
      </c>
      <c r="P177" s="209">
        <f t="shared" ca="1" si="2"/>
        <v>340</v>
      </c>
      <c r="Q177" s="198" t="str">
        <f ca="1">IF(ISBLANK($A177),
IF(ISBLANK(OFFSET($A177,-1,0)),
IF(ISBLANK(OFFSET($A177,-2,0)),
IF(ISBLANK(OFFSET($A177,-3,0)),
IF(ISBLANK(OFFSET($A177,-4,0)),
IF(ISBLANK(OFFSET($A177,-5,0)),
IF(ISBLANK(OFFSET($A177,-6,0)),
IF(ISBLANK(OFFSET($A177,-7,0)),
IF(ISBLANK(OFFSET($A177,-8,0)),
IF(ISBLANK(OFFSET($A177,-9,0)),
IF(ISBLANK(OFFSET($A177,-10,0)),
IF(ISBLANK(OFFSET($A177,-11,0)),
IF(ISBLANK(OFFSET($A177,-12,0)),
"test",
OFFSET($A177,-12,0)),
OFFSET($A177,-11,0)),
OFFSET($A177,-10,0)),
OFFSET($A177,-9,0)),
OFFSET($A177,-8,0)),
OFFSET($A177,-7,0)),
OFFSET($A177,-6,0)),
OFFSET($A177,-5,0)),
OFFSET($A177,-4,0)),
OFFSET($A177,-3,0)),
OFFSET($A177,-2,0)),
OFFSET($A177,-1,0)),
$A177)</f>
        <v>ROOM_WASHER</v>
      </c>
      <c r="R177" s="209" t="str">
        <f t="shared" si="3"/>
        <v>{{}},</v>
      </c>
    </row>
    <row r="178" spans="1:18" ht="30" x14ac:dyDescent="0.2">
      <c r="A178" s="213" t="s">
        <v>378</v>
      </c>
      <c r="B178" s="213" t="s">
        <v>379</v>
      </c>
      <c r="C178" s="213" t="s">
        <v>220</v>
      </c>
      <c r="D178" s="52" t="s">
        <v>1727</v>
      </c>
      <c r="E178" s="46"/>
      <c r="G178" s="65">
        <v>3</v>
      </c>
      <c r="H178" s="67" t="s">
        <v>1090</v>
      </c>
      <c r="I178" s="54">
        <v>139</v>
      </c>
      <c r="J178" s="54" t="s">
        <v>1216</v>
      </c>
      <c r="O178" s="195" t="str">
        <f ca="1">IF(LEN($A178&amp;$D178)&lt;2,"",IF(ISBLANK($I178),"",$Q178&amp;IF(ISBLANK($D178),"","|"&amp;IF(RIGHT($D178)=",",LEFT($D178,LEN($D178)-1),IF(RIGHT($D178,2)=", ",LEFT($D178,LEN($D178)-2),$D178)))&amp;"="&amp;$I178&amp;IF(OR(ISBLANK($K178),$K178="{{*}}"),"",R178)))</f>
        <v>ROOM_FREE_CALLS|FREE_LOCAL_CALLS=139</v>
      </c>
      <c r="P178" s="209">
        <f t="shared" ca="1" si="2"/>
        <v>139</v>
      </c>
      <c r="Q178" s="198" t="str">
        <f ca="1">IF(ISBLANK($A178),
IF(ISBLANK(OFFSET($A178,-1,0)),
IF(ISBLANK(OFFSET($A178,-2,0)),
IF(ISBLANK(OFFSET($A178,-3,0)),
IF(ISBLANK(OFFSET($A178,-4,0)),
IF(ISBLANK(OFFSET($A178,-5,0)),
IF(ISBLANK(OFFSET($A178,-6,0)),
IF(ISBLANK(OFFSET($A178,-7,0)),
IF(ISBLANK(OFFSET($A178,-8,0)),
IF(ISBLANK(OFFSET($A178,-9,0)),
IF(ISBLANK(OFFSET($A178,-10,0)),
IF(ISBLANK(OFFSET($A178,-11,0)),
IF(ISBLANK(OFFSET($A178,-12,0)),
"test",
OFFSET($A178,-12,0)),
OFFSET($A178,-11,0)),
OFFSET($A178,-10,0)),
OFFSET($A178,-9,0)),
OFFSET($A178,-8,0)),
OFFSET($A178,-7,0)),
OFFSET($A178,-6,0)),
OFFSET($A178,-5,0)),
OFFSET($A178,-4,0)),
OFFSET($A178,-3,0)),
OFFSET($A178,-2,0)),
OFFSET($A178,-1,0)),
$A178)</f>
        <v>ROOM_FREE_CALLS</v>
      </c>
      <c r="R178" s="209" t="str">
        <f t="shared" si="3"/>
        <v>{{}},</v>
      </c>
    </row>
    <row r="179" spans="1:18" ht="16" x14ac:dyDescent="0.2">
      <c r="A179" s="58"/>
      <c r="D179" s="224" t="s">
        <v>1479</v>
      </c>
      <c r="E179" s="58"/>
      <c r="G179" s="69">
        <v>3</v>
      </c>
      <c r="H179" s="67" t="s">
        <v>1090</v>
      </c>
      <c r="I179" s="54">
        <v>3923</v>
      </c>
      <c r="J179" s="54" t="s">
        <v>1217</v>
      </c>
      <c r="O179" s="195" t="str">
        <f ca="1">IF(LEN($A179&amp;$D179)&lt;2,"",IF(ISBLANK($I179),"",$Q179&amp;IF(ISBLANK($D179),"","|"&amp;IF(RIGHT($D179)=",",LEFT($D179,LEN($D179)-1),IF(RIGHT($D179,2)=", ",LEFT($D179,LEN($D179)-2),$D179)))&amp;"="&amp;$I179&amp;IF(OR(ISBLANK($K179),$K179="{{*}}"),"",R179)))</f>
        <v>ROOM_FREE_CALLS|FREE_LONG_DISTANCE_CALLS=3923</v>
      </c>
      <c r="P179" s="209">
        <f t="shared" ca="1" si="2"/>
        <v>3923</v>
      </c>
      <c r="Q179" s="198" t="str">
        <f ca="1">IF(ISBLANK($A179),
IF(ISBLANK(OFFSET($A179,-1,0)),
IF(ISBLANK(OFFSET($A179,-2,0)),
IF(ISBLANK(OFFSET($A179,-3,0)),
IF(ISBLANK(OFFSET($A179,-4,0)),
IF(ISBLANK(OFFSET($A179,-5,0)),
IF(ISBLANK(OFFSET($A179,-6,0)),
IF(ISBLANK(OFFSET($A179,-7,0)),
IF(ISBLANK(OFFSET($A179,-8,0)),
IF(ISBLANK(OFFSET($A179,-9,0)),
IF(ISBLANK(OFFSET($A179,-10,0)),
IF(ISBLANK(OFFSET($A179,-11,0)),
IF(ISBLANK(OFFSET($A179,-12,0)),
"test",
OFFSET($A179,-12,0)),
OFFSET($A179,-11,0)),
OFFSET($A179,-10,0)),
OFFSET($A179,-9,0)),
OFFSET($A179,-8,0)),
OFFSET($A179,-7,0)),
OFFSET($A179,-6,0)),
OFFSET($A179,-5,0)),
OFFSET($A179,-4,0)),
OFFSET($A179,-3,0)),
OFFSET($A179,-2,0)),
OFFSET($A179,-1,0)),
$A179)</f>
        <v>ROOM_FREE_CALLS</v>
      </c>
      <c r="R179" s="209" t="str">
        <f t="shared" si="3"/>
        <v>{{}},</v>
      </c>
    </row>
    <row r="180" spans="1:18" ht="16" x14ac:dyDescent="0.2">
      <c r="A180" s="58"/>
      <c r="D180" s="224" t="s">
        <v>1213</v>
      </c>
      <c r="E180" s="58"/>
      <c r="G180" s="69">
        <v>3</v>
      </c>
      <c r="H180" s="67" t="s">
        <v>1090</v>
      </c>
      <c r="I180" s="54">
        <v>3924</v>
      </c>
      <c r="J180" s="54" t="s">
        <v>1218</v>
      </c>
      <c r="O180" s="195" t="str">
        <f ca="1">IF(LEN($A180&amp;$D180)&lt;2,"",IF(ISBLANK($I180),"",$Q180&amp;IF(ISBLANK($D180),"","|"&amp;IF(RIGHT($D180)=",",LEFT($D180,LEN($D180)-1),IF(RIGHT($D180,2)=", ",LEFT($D180,LEN($D180)-2),$D180)))&amp;"="&amp;$I180&amp;IF(OR(ISBLANK($K180),$K180="{{*}}"),"",R180)))</f>
        <v>ROOM_FREE_CALLS|FREE_INTERNATIONAL_CALLS=3924</v>
      </c>
      <c r="P180" s="209">
        <f t="shared" ca="1" si="2"/>
        <v>3924</v>
      </c>
      <c r="Q180" s="198" t="str">
        <f ca="1">IF(ISBLANK($A180),
IF(ISBLANK(OFFSET($A180,-1,0)),
IF(ISBLANK(OFFSET($A180,-2,0)),
IF(ISBLANK(OFFSET($A180,-3,0)),
IF(ISBLANK(OFFSET($A180,-4,0)),
IF(ISBLANK(OFFSET($A180,-5,0)),
IF(ISBLANK(OFFSET($A180,-6,0)),
IF(ISBLANK(OFFSET($A180,-7,0)),
IF(ISBLANK(OFFSET($A180,-8,0)),
IF(ISBLANK(OFFSET($A180,-9,0)),
IF(ISBLANK(OFFSET($A180,-10,0)),
IF(ISBLANK(OFFSET($A180,-11,0)),
IF(ISBLANK(OFFSET($A180,-12,0)),
"test",
OFFSET($A180,-12,0)),
OFFSET($A180,-11,0)),
OFFSET($A180,-10,0)),
OFFSET($A180,-9,0)),
OFFSET($A180,-8,0)),
OFFSET($A180,-7,0)),
OFFSET($A180,-6,0)),
OFFSET($A180,-5,0)),
OFFSET($A180,-4,0)),
OFFSET($A180,-3,0)),
OFFSET($A180,-2,0)),
OFFSET($A180,-1,0)),
$A180)</f>
        <v>ROOM_FREE_CALLS</v>
      </c>
      <c r="R180" s="209" t="str">
        <f t="shared" si="3"/>
        <v>{{}},</v>
      </c>
    </row>
  </sheetData>
  <mergeCells count="31">
    <mergeCell ref="E168:E169"/>
    <mergeCell ref="E170:E171"/>
    <mergeCell ref="E160:E165"/>
    <mergeCell ref="E148:E150"/>
    <mergeCell ref="E151:E152"/>
    <mergeCell ref="E119:E120"/>
    <mergeCell ref="E132:E133"/>
    <mergeCell ref="E106:E107"/>
    <mergeCell ref="E109:E112"/>
    <mergeCell ref="E80:E84"/>
    <mergeCell ref="E85:E86"/>
    <mergeCell ref="E75:E77"/>
    <mergeCell ref="E98:E100"/>
    <mergeCell ref="E101:E103"/>
    <mergeCell ref="E93:E94"/>
    <mergeCell ref="E55:E56"/>
    <mergeCell ref="E66:E68"/>
    <mergeCell ref="E63:E65"/>
    <mergeCell ref="E61:E62"/>
    <mergeCell ref="E58:E60"/>
    <mergeCell ref="E49:E50"/>
    <mergeCell ref="C51:C53"/>
    <mergeCell ref="E4:E15"/>
    <mergeCell ref="C16:C27"/>
    <mergeCell ref="E16:E27"/>
    <mergeCell ref="E124:E131"/>
    <mergeCell ref="E142:E147"/>
    <mergeCell ref="E31:E35"/>
    <mergeCell ref="C42:C44"/>
    <mergeCell ref="E42:E44"/>
    <mergeCell ref="E37:E41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showRuler="0" zoomScale="110" zoomScaleNormal="110" zoomScalePageLayoutView="110" workbookViewId="0">
      <selection activeCell="C217" sqref="C217"/>
    </sheetView>
  </sheetViews>
  <sheetFormatPr baseColWidth="10" defaultColWidth="10.83203125" defaultRowHeight="15" x14ac:dyDescent="0.2"/>
  <cols>
    <col min="1" max="1" width="22.5" style="118" customWidth="1"/>
    <col min="2" max="3" width="33.33203125" style="58" customWidth="1"/>
    <col min="4" max="4" width="38" style="58" customWidth="1"/>
    <col min="5" max="5" width="35.1640625" style="117" bestFit="1" customWidth="1"/>
    <col min="6" max="6" width="34.1640625" style="58" hidden="1" customWidth="1"/>
    <col min="7" max="7" width="12.6640625" style="144" hidden="1" customWidth="1"/>
    <col min="8" max="8" width="21.83203125" style="136" hidden="1" customWidth="1"/>
    <col min="9" max="9" width="13.6640625" style="117" hidden="1" customWidth="1"/>
    <col min="10" max="10" width="29.5" style="117" hidden="1" customWidth="1"/>
    <col min="11" max="13" width="10.83203125" style="57" hidden="1" customWidth="1"/>
    <col min="14" max="14" width="58.6640625" style="57" hidden="1" customWidth="1"/>
    <col min="15" max="15" width="24.33203125" style="57" hidden="1" customWidth="1"/>
    <col min="16" max="17" width="10.83203125" style="57" hidden="1" customWidth="1"/>
    <col min="18" max="24" width="0" style="57" hidden="1" customWidth="1"/>
    <col min="25" max="16384" width="10.83203125" style="57"/>
  </cols>
  <sheetData>
    <row r="1" spans="1:16" x14ac:dyDescent="0.2">
      <c r="A1" s="28" t="s">
        <v>1283</v>
      </c>
      <c r="G1" s="69"/>
      <c r="H1" s="117"/>
      <c r="N1" s="198"/>
      <c r="O1" s="198"/>
      <c r="P1" s="198"/>
    </row>
    <row r="2" spans="1:16" x14ac:dyDescent="0.2">
      <c r="A2" s="28" t="s">
        <v>340</v>
      </c>
      <c r="G2" s="69"/>
      <c r="H2" s="117"/>
      <c r="N2" s="198"/>
      <c r="O2" s="198"/>
      <c r="P2" s="198"/>
    </row>
    <row r="3" spans="1:16" ht="16" x14ac:dyDescent="0.2">
      <c r="A3" s="33" t="s">
        <v>0</v>
      </c>
      <c r="B3" s="33" t="s">
        <v>1</v>
      </c>
      <c r="C3" s="33" t="s">
        <v>2562</v>
      </c>
      <c r="D3" s="32" t="s">
        <v>2</v>
      </c>
      <c r="E3" s="33" t="s">
        <v>3</v>
      </c>
      <c r="G3" s="70" t="s">
        <v>985</v>
      </c>
      <c r="H3" s="64" t="s">
        <v>986</v>
      </c>
      <c r="I3" s="64" t="s">
        <v>1081</v>
      </c>
      <c r="J3" s="64" t="s">
        <v>1082</v>
      </c>
      <c r="K3" s="146"/>
      <c r="N3" s="196" t="s">
        <v>1778</v>
      </c>
      <c r="O3" s="196" t="s">
        <v>2363</v>
      </c>
      <c r="P3" s="198"/>
    </row>
    <row r="4" spans="1:16" x14ac:dyDescent="0.2">
      <c r="A4" s="214" t="s">
        <v>223</v>
      </c>
      <c r="B4" s="214" t="s">
        <v>9</v>
      </c>
      <c r="C4" s="214" t="s">
        <v>220</v>
      </c>
      <c r="D4" s="219" t="s">
        <v>639</v>
      </c>
      <c r="E4" s="248" t="s">
        <v>1379</v>
      </c>
      <c r="G4" s="66">
        <v>74</v>
      </c>
      <c r="H4" s="125" t="s">
        <v>1268</v>
      </c>
      <c r="I4" s="116">
        <v>4345</v>
      </c>
      <c r="J4" s="104" t="s">
        <v>992</v>
      </c>
      <c r="N4" s="198" t="str">
        <f ca="1">IF(LEN($A4&amp;$D4)&lt;2,"",IF(ISBLANK($I4),"",$P4&amp;IF(ISBLANK($D4),"","|"&amp;IF(RIGHT($D4)=",",LEFT($D4,LEN($D4)-1),IF(RIGHT($D4,2)=", ",LEFT($D4,LEN($D4)-2),$D4)))&amp;"="&amp;$I4&amp;IF(OR(ISBLANK($K4),$K4="{{*}}"),"",",{{"&amp;$K4&amp;"}}")))</f>
        <v>ROOM_WIRED_INTERNET|FREE=4345</v>
      </c>
      <c r="O4" s="209">
        <f ca="1">IF(ISBLANK(N4),"",$I4)</f>
        <v>4345</v>
      </c>
      <c r="P4" s="198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</row>
    <row r="5" spans="1:16" ht="35.25" customHeight="1" x14ac:dyDescent="0.2">
      <c r="A5" s="214"/>
      <c r="B5" s="214"/>
      <c r="C5" s="214"/>
      <c r="D5" s="223" t="s">
        <v>114</v>
      </c>
      <c r="E5" s="248"/>
      <c r="G5" s="66">
        <v>74</v>
      </c>
      <c r="H5" s="125" t="s">
        <v>1268</v>
      </c>
      <c r="I5" s="116">
        <v>4346</v>
      </c>
      <c r="J5" s="104" t="s">
        <v>993</v>
      </c>
      <c r="N5" s="198" t="str">
        <f ca="1">IF(LEN($A5&amp;$D5)&lt;2,"",IF(ISBLANK($I5),"",$P5&amp;IF(ISBLANK($D5),"","|"&amp;IF(RIGHT($D5)=",",LEFT($D5,LEN($D5)-1),IF(RIGHT($D5,2)=", ",LEFT($D5,LEN($D5)-2),$D5)))&amp;"="&amp;$I5&amp;IF(OR(ISBLANK($K5),$K5="{{*}}"),"",",{{"&amp;$K5&amp;"}}")))</f>
        <v>ROOM_WIRED_INTERNET|SURCHARGE=4346</v>
      </c>
      <c r="O5" s="209">
        <f t="shared" ref="O5:O68" ca="1" si="0">IF(ISBLANK(N5),"",$I5)</f>
        <v>4346</v>
      </c>
      <c r="P5" s="198" t="str">
        <f ca="1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ROOM_WIRED_INTERNET</v>
      </c>
    </row>
    <row r="6" spans="1:16" x14ac:dyDescent="0.2">
      <c r="A6" s="213" t="s">
        <v>224</v>
      </c>
      <c r="B6" s="213" t="s">
        <v>9</v>
      </c>
      <c r="C6" s="213" t="s">
        <v>220</v>
      </c>
      <c r="D6" s="52" t="s">
        <v>1454</v>
      </c>
      <c r="E6" s="249" t="s">
        <v>1483</v>
      </c>
      <c r="G6" s="126">
        <v>74</v>
      </c>
      <c r="H6" s="127" t="s">
        <v>1268</v>
      </c>
      <c r="I6" s="117">
        <v>4347</v>
      </c>
      <c r="J6" s="117" t="s">
        <v>989</v>
      </c>
      <c r="N6" s="198" t="str">
        <f ca="1">IF(LEN($A6&amp;$D6)&lt;2,"",IF(ISBLANK($I6),"",$P6&amp;IF(ISBLANK($D6),"","|"&amp;IF(RIGHT($D6)=",",LEFT($D6,LEN($D6)-1),IF(RIGHT($D6,2)=", ",LEFT($D6,LEN($D6)-2),$D6)))&amp;"="&amp;$I6&amp;IF(OR(ISBLANK($K6),$K6="{{*}}"),"",",{{"&amp;$K6&amp;"}}")))</f>
        <v>ROOM_WIFI_INTERNET|FREE =4347</v>
      </c>
      <c r="O6" s="209">
        <f t="shared" ca="1" si="0"/>
        <v>4347</v>
      </c>
      <c r="P6" s="198" t="str">
        <f ca="1">IF(ISBLANK($A6),
IF(ISBLANK(OFFSET($A6,-1,0)),
IF(ISBLANK(OFFSET($A6,-2,0)),
IF(ISBLANK(OFFSET($A6,-3,0)),
IF(ISBLANK(OFFSET($A6,-4,0)),
IF(ISBLANK(OFFSET($A6,-5,0)),
IF(ISBLANK(OFFSET($A6,-6,0)),
IF(ISBLANK(OFFSET($A6,-7,0)),
IF(ISBLANK(OFFSET($A6,-8,0)),
IF(ISBLANK(OFFSET($A6,-9,0)),
IF(ISBLANK(OFFSET($A6,-10,0)),
IF(ISBLANK(OFFSET($A6,-11,0)),
IF(ISBLANK(OFFSET($A6,-12,0)),
"test",
OFFSET($A6,-12,0)),
OFFSET($A6,-11,0)),
OFFSET($A6,-10,0)),
OFFSET($A6,-9,0)),
OFFSET($A6,-8,0)),
OFFSET($A6,-7,0)),
OFFSET($A6,-6,0)),
OFFSET($A6,-5,0)),
OFFSET($A6,-4,0)),
OFFSET($A6,-3,0)),
OFFSET($A6,-2,0)),
OFFSET($A6,-1,0)),
$A6)</f>
        <v>ROOM_WIFI_INTERNET</v>
      </c>
    </row>
    <row r="7" spans="1:16" ht="18.75" customHeight="1" x14ac:dyDescent="0.2">
      <c r="A7" s="213"/>
      <c r="B7" s="213"/>
      <c r="C7" s="213"/>
      <c r="D7" s="227" t="s">
        <v>114</v>
      </c>
      <c r="E7" s="249"/>
      <c r="G7" s="126">
        <v>74</v>
      </c>
      <c r="H7" s="127" t="s">
        <v>1268</v>
      </c>
      <c r="I7" s="117">
        <v>4348</v>
      </c>
      <c r="J7" s="117" t="s">
        <v>990</v>
      </c>
      <c r="N7" s="198" t="str">
        <f ca="1">IF(LEN($A7&amp;$D7)&lt;2,"",IF(ISBLANK($I7),"",$P7&amp;IF(ISBLANK($D7),"","|"&amp;IF(RIGHT($D7)=",",LEFT($D7,LEN($D7)-1),IF(RIGHT($D7,2)=", ",LEFT($D7,LEN($D7)-2),$D7)))&amp;"="&amp;$I7&amp;IF(OR(ISBLANK($K7),$K7="{{*}}"),"",",{{"&amp;$K7&amp;"}}")))</f>
        <v>ROOM_WIFI_INTERNET|SURCHARGE=4348</v>
      </c>
      <c r="O7" s="209">
        <f t="shared" ca="1" si="0"/>
        <v>4348</v>
      </c>
      <c r="P7" s="198" t="str">
        <f ca="1">IF(ISBLANK($A7),
IF(ISBLANK(OFFSET($A7,-1,0)),
IF(ISBLANK(OFFSET($A7,-2,0)),
IF(ISBLANK(OFFSET($A7,-3,0)),
IF(ISBLANK(OFFSET($A7,-4,0)),
IF(ISBLANK(OFFSET($A7,-5,0)),
IF(ISBLANK(OFFSET($A7,-6,0)),
IF(ISBLANK(OFFSET($A7,-7,0)),
IF(ISBLANK(OFFSET($A7,-8,0)),
IF(ISBLANK(OFFSET($A7,-9,0)),
IF(ISBLANK(OFFSET($A7,-10,0)),
IF(ISBLANK(OFFSET($A7,-11,0)),
IF(ISBLANK(OFFSET($A7,-12,0)),
"test",
OFFSET($A7,-12,0)),
OFFSET($A7,-11,0)),
OFFSET($A7,-10,0)),
OFFSET($A7,-9,0)),
OFFSET($A7,-8,0)),
OFFSET($A7,-7,0)),
OFFSET($A7,-6,0)),
OFFSET($A7,-5,0)),
OFFSET($A7,-4,0)),
OFFSET($A7,-3,0)),
OFFSET($A7,-2,0)),
OFFSET($A7,-1,0)),
$A7)</f>
        <v>ROOM_WIFI_INTERNET</v>
      </c>
    </row>
    <row r="8" spans="1:16" s="147" customFormat="1" x14ac:dyDescent="0.2">
      <c r="A8" s="214" t="s">
        <v>1377</v>
      </c>
      <c r="B8" s="214" t="s">
        <v>1378</v>
      </c>
      <c r="C8" s="214" t="s">
        <v>220</v>
      </c>
      <c r="D8" s="219" t="s">
        <v>639</v>
      </c>
      <c r="E8" s="248" t="s">
        <v>1380</v>
      </c>
      <c r="G8" s="66">
        <v>74</v>
      </c>
      <c r="H8" s="125" t="s">
        <v>1268</v>
      </c>
      <c r="I8" s="139">
        <v>4154</v>
      </c>
      <c r="J8" s="139" t="s">
        <v>1301</v>
      </c>
      <c r="N8" s="198" t="str">
        <f ca="1">IF(LEN($A8&amp;$D8)&lt;2,"",IF(ISBLANK($I8),"",$P8&amp;IF(ISBLANK($D8),"","|"&amp;IF(RIGHT($D8)=",",LEFT($D8,LEN($D8)-1),IF(RIGHT($D8,2)=", ",LEFT($D8,LEN($D8)-2),$D8)))&amp;"="&amp;$I8&amp;IF(OR(ISBLANK($K8),$K8="{{*}}"),"",",{{"&amp;$K8&amp;"}}")))</f>
        <v>ROOM_DIALUP_INTERNET|FREE=4154</v>
      </c>
      <c r="O8" s="209">
        <f t="shared" ca="1" si="0"/>
        <v>4154</v>
      </c>
      <c r="P8" s="198" t="str">
        <f ca="1">IF(ISBLANK($A8),
IF(ISBLANK(OFFSET($A8,-1,0)),
IF(ISBLANK(OFFSET($A8,-2,0)),
IF(ISBLANK(OFFSET($A8,-3,0)),
IF(ISBLANK(OFFSET($A8,-4,0)),
IF(ISBLANK(OFFSET($A8,-5,0)),
IF(ISBLANK(OFFSET($A8,-6,0)),
IF(ISBLANK(OFFSET($A8,-7,0)),
IF(ISBLANK(OFFSET($A8,-8,0)),
IF(ISBLANK(OFFSET($A8,-9,0)),
IF(ISBLANK(OFFSET($A8,-10,0)),
IF(ISBLANK(OFFSET($A8,-11,0)),
IF(ISBLANK(OFFSET($A8,-12,0)),
"test",
OFFSET($A8,-12,0)),
OFFSET($A8,-11,0)),
OFFSET($A8,-10,0)),
OFFSET($A8,-9,0)),
OFFSET($A8,-8,0)),
OFFSET($A8,-7,0)),
OFFSET($A8,-6,0)),
OFFSET($A8,-5,0)),
OFFSET($A8,-4,0)),
OFFSET($A8,-3,0)),
OFFSET($A8,-2,0)),
OFFSET($A8,-1,0)),
$A8)</f>
        <v>ROOM_DIALUP_INTERNET</v>
      </c>
    </row>
    <row r="9" spans="1:16" s="147" customFormat="1" x14ac:dyDescent="0.2">
      <c r="A9" s="214"/>
      <c r="B9" s="214"/>
      <c r="C9" s="214"/>
      <c r="D9" s="219" t="s">
        <v>114</v>
      </c>
      <c r="E9" s="248"/>
      <c r="G9" s="66">
        <v>74</v>
      </c>
      <c r="H9" s="125" t="s">
        <v>1268</v>
      </c>
      <c r="I9" s="139">
        <v>4155</v>
      </c>
      <c r="J9" s="139" t="s">
        <v>1302</v>
      </c>
      <c r="N9" s="198" t="str">
        <f ca="1">IF(LEN($A9&amp;$D9)&lt;2,"",IF(ISBLANK($I9),"",$P9&amp;IF(ISBLANK($D9),"","|"&amp;IF(RIGHT($D9)=",",LEFT($D9,LEN($D9)-1),IF(RIGHT($D9,2)=", ",LEFT($D9,LEN($D9)-2),$D9)))&amp;"="&amp;$I9&amp;IF(OR(ISBLANK($K9),$K9="{{*}}"),"",",{{"&amp;$K9&amp;"}}")))</f>
        <v>ROOM_DIALUP_INTERNET|SURCHARGE=4155</v>
      </c>
      <c r="O9" s="209">
        <f t="shared" ca="1" si="0"/>
        <v>4155</v>
      </c>
      <c r="P9" s="198" t="str">
        <f ca="1">IF(ISBLANK($A9),
IF(ISBLANK(OFFSET($A9,-1,0)),
IF(ISBLANK(OFFSET($A9,-2,0)),
IF(ISBLANK(OFFSET($A9,-3,0)),
IF(ISBLANK(OFFSET($A9,-4,0)),
IF(ISBLANK(OFFSET($A9,-5,0)),
IF(ISBLANK(OFFSET($A9,-6,0)),
IF(ISBLANK(OFFSET($A9,-7,0)),
IF(ISBLANK(OFFSET($A9,-8,0)),
IF(ISBLANK(OFFSET($A9,-9,0)),
IF(ISBLANK(OFFSET($A9,-10,0)),
IF(ISBLANK(OFFSET($A9,-11,0)),
IF(ISBLANK(OFFSET($A9,-12,0)),
"test",
OFFSET($A9,-12,0)),
OFFSET($A9,-11,0)),
OFFSET($A9,-10,0)),
OFFSET($A9,-9,0)),
OFFSET($A9,-8,0)),
OFFSET($A9,-7,0)),
OFFSET($A9,-6,0)),
OFFSET($A9,-5,0)),
OFFSET($A9,-4,0)),
OFFSET($A9,-3,0)),
OFFSET($A9,-2,0)),
OFFSET($A9,-1,0)),
$A9)</f>
        <v>ROOM_DIALUP_INTERNET</v>
      </c>
    </row>
    <row r="10" spans="1:16" x14ac:dyDescent="0.2">
      <c r="A10" s="213"/>
      <c r="B10" s="213"/>
      <c r="C10" s="213"/>
      <c r="D10" s="52"/>
      <c r="E10" s="115"/>
      <c r="G10" s="65"/>
      <c r="H10" s="117"/>
      <c r="N10" s="198" t="str">
        <f>IF(LEN($A10&amp;$D10)&lt;2,"",IF(ISBLANK($I10),"",$P10&amp;IF(ISBLANK($D10),"","|"&amp;IF(RIGHT($D10)=",",LEFT($D10,LEN($D10)-1),IF(RIGHT($D10,2)=", ",LEFT($D10,LEN($D10)-2),$D10)))&amp;"="&amp;$I10&amp;IF(OR(ISBLANK($K10),$K10="{{*}}"),"",",{{"&amp;$K10&amp;"}}")))</f>
        <v/>
      </c>
      <c r="O10" s="209">
        <f t="shared" si="0"/>
        <v>0</v>
      </c>
      <c r="P10" s="198" t="str">
        <f ca="1">IF(ISBLANK($A10),
IF(ISBLANK(OFFSET($A10,-1,0)),
IF(ISBLANK(OFFSET($A10,-2,0)),
IF(ISBLANK(OFFSET($A10,-3,0)),
IF(ISBLANK(OFFSET($A10,-4,0)),
IF(ISBLANK(OFFSET($A10,-5,0)),
IF(ISBLANK(OFFSET($A10,-6,0)),
IF(ISBLANK(OFFSET($A10,-7,0)),
IF(ISBLANK(OFFSET($A10,-8,0)),
IF(ISBLANK(OFFSET($A10,-9,0)),
IF(ISBLANK(OFFSET($A10,-10,0)),
IF(ISBLANK(OFFSET($A10,-11,0)),
IF(ISBLANK(OFFSET($A10,-12,0)),
"test",
OFFSET($A10,-12,0)),
OFFSET($A10,-11,0)),
OFFSET($A10,-10,0)),
OFFSET($A10,-9,0)),
OFFSET($A10,-8,0)),
OFFSET($A10,-7,0)),
OFFSET($A10,-6,0)),
OFFSET($A10,-5,0)),
OFFSET($A10,-4,0)),
OFFSET($A10,-3,0)),
OFFSET($A10,-2,0)),
OFFSET($A10,-1,0)),
$A10)</f>
        <v>ROOM_DIALUP_INTERNET</v>
      </c>
    </row>
    <row r="11" spans="1:16" x14ac:dyDescent="0.2">
      <c r="A11" s="58"/>
      <c r="B11" s="213"/>
      <c r="C11" s="213"/>
      <c r="D11" s="52"/>
      <c r="E11" s="115"/>
      <c r="G11" s="65"/>
      <c r="H11" s="117"/>
      <c r="N11" s="198" t="str">
        <f>IF(LEN($A11&amp;$D11)&lt;2,"",IF(ISBLANK($I11),"",$P11&amp;IF(ISBLANK($D11),"","|"&amp;IF(RIGHT($D11)=",",LEFT($D11,LEN($D11)-1),IF(RIGHT($D11,2)=", ",LEFT($D11,LEN($D11)-2),$D11)))&amp;"="&amp;$I11&amp;IF(OR(ISBLANK($K11),$K11="{{*}}"),"",",{{"&amp;$K11&amp;"}}")))</f>
        <v/>
      </c>
      <c r="O11" s="209">
        <f t="shared" si="0"/>
        <v>0</v>
      </c>
      <c r="P11" s="198" t="str">
        <f ca="1">IF(ISBLANK($A11),
IF(ISBLANK(OFFSET($A11,-1,0)),
IF(ISBLANK(OFFSET($A11,-2,0)),
IF(ISBLANK(OFFSET($A11,-3,0)),
IF(ISBLANK(OFFSET($A11,-4,0)),
IF(ISBLANK(OFFSET($A11,-5,0)),
IF(ISBLANK(OFFSET($A11,-6,0)),
IF(ISBLANK(OFFSET($A11,-7,0)),
IF(ISBLANK(OFFSET($A11,-8,0)),
IF(ISBLANK(OFFSET($A11,-9,0)),
IF(ISBLANK(OFFSET($A11,-10,0)),
IF(ISBLANK(OFFSET($A11,-11,0)),
IF(ISBLANK(OFFSET($A11,-12,0)),
"test",
OFFSET($A11,-12,0)),
OFFSET($A11,-11,0)),
OFFSET($A11,-10,0)),
OFFSET($A11,-9,0)),
OFFSET($A11,-8,0)),
OFFSET($A11,-7,0)),
OFFSET($A11,-6,0)),
OFFSET($A11,-5,0)),
OFFSET($A11,-4,0)),
OFFSET($A11,-3,0)),
OFFSET($A11,-2,0)),
OFFSET($A11,-1,0)),
$A11)</f>
        <v>ROOM_DIALUP_INTERNET</v>
      </c>
    </row>
    <row r="12" spans="1:16" x14ac:dyDescent="0.2">
      <c r="A12" s="33" t="s">
        <v>0</v>
      </c>
      <c r="B12" s="33" t="s">
        <v>1</v>
      </c>
      <c r="C12" s="33"/>
      <c r="D12" s="32" t="s">
        <v>2</v>
      </c>
      <c r="E12" s="33" t="s">
        <v>3</v>
      </c>
      <c r="G12" s="70" t="s">
        <v>985</v>
      </c>
      <c r="H12" s="64" t="s">
        <v>986</v>
      </c>
      <c r="I12" s="64" t="s">
        <v>1081</v>
      </c>
      <c r="J12" s="64" t="s">
        <v>1082</v>
      </c>
      <c r="N12" s="198"/>
      <c r="O12" s="209" t="str">
        <f t="shared" si="0"/>
        <v/>
      </c>
      <c r="P12" s="198" t="str">
        <f ca="1">IF(ISBLANK($A12),
IF(ISBLANK(OFFSET($A12,-1,0)),
IF(ISBLANK(OFFSET($A12,-2,0)),
IF(ISBLANK(OFFSET($A12,-3,0)),
IF(ISBLANK(OFFSET($A12,-4,0)),
IF(ISBLANK(OFFSET($A12,-5,0)),
IF(ISBLANK(OFFSET($A12,-6,0)),
IF(ISBLANK(OFFSET($A12,-7,0)),
IF(ISBLANK(OFFSET($A12,-8,0)),
IF(ISBLANK(OFFSET($A12,-9,0)),
IF(ISBLANK(OFFSET($A12,-10,0)),
IF(ISBLANK(OFFSET($A12,-11,0)),
IF(ISBLANK(OFFSET($A12,-12,0)),
"test",
OFFSET($A12,-12,0)),
OFFSET($A12,-11,0)),
OFFSET($A12,-10,0)),
OFFSET($A12,-9,0)),
OFFSET($A12,-8,0)),
OFFSET($A12,-7,0)),
OFFSET($A12,-6,0)),
OFFSET($A12,-5,0)),
OFFSET($A12,-4,0)),
OFFSET($A12,-3,0)),
OFFSET($A12,-2,0)),
OFFSET($A12,-1,0)),
$A12)</f>
        <v>Code</v>
      </c>
    </row>
    <row r="13" spans="1:16" x14ac:dyDescent="0.2">
      <c r="A13" s="214" t="s">
        <v>225</v>
      </c>
      <c r="B13" s="214" t="s">
        <v>227</v>
      </c>
      <c r="C13" s="214" t="s">
        <v>220</v>
      </c>
      <c r="D13" s="219" t="s">
        <v>1455</v>
      </c>
      <c r="E13" s="248" t="s">
        <v>1452</v>
      </c>
      <c r="G13" s="66">
        <v>74</v>
      </c>
      <c r="H13" s="125" t="s">
        <v>1268</v>
      </c>
      <c r="I13" s="116">
        <v>4233</v>
      </c>
      <c r="J13" s="116" t="s">
        <v>1091</v>
      </c>
      <c r="N13" s="198" t="str">
        <f ca="1">IF(LEN($A13&amp;$D13)&lt;2,"",IF(ISBLANK($I13),"",$P13&amp;IF(ISBLANK($D13),"","|"&amp;IF(RIGHT($D13)=",",LEFT($D13,LEN($D13)-1),IF(RIGHT($D13,2)=", ",LEFT($D13,LEN($D13)-2),$D13)))&amp;"="&amp;$I13&amp;IF(OR(ISBLANK($K13),$K13="{{*}}"),"",",{{"&amp;$K13&amp;"}}")))</f>
        <v>ROOM_BATHROOM_TYPE|PRIVATE_BATHROOM =4233</v>
      </c>
      <c r="O13" s="209">
        <f t="shared" ca="1" si="0"/>
        <v>4233</v>
      </c>
      <c r="P13" s="198" t="str">
        <f ca="1">IF(ISBLANK($A13),
IF(ISBLANK(OFFSET($A13,-1,0)),
IF(ISBLANK(OFFSET($A13,-2,0)),
IF(ISBLANK(OFFSET($A13,-3,0)),
IF(ISBLANK(OFFSET($A13,-4,0)),
IF(ISBLANK(OFFSET($A13,-5,0)),
IF(ISBLANK(OFFSET($A13,-6,0)),
IF(ISBLANK(OFFSET($A13,-7,0)),
IF(ISBLANK(OFFSET($A13,-8,0)),
IF(ISBLANK(OFFSET($A13,-9,0)),
IF(ISBLANK(OFFSET($A13,-10,0)),
IF(ISBLANK(OFFSET($A13,-11,0)),
IF(ISBLANK(OFFSET($A13,-12,0)),
"test",
OFFSET($A13,-12,0)),
OFFSET($A13,-11,0)),
OFFSET($A13,-10,0)),
OFFSET($A13,-9,0)),
OFFSET($A13,-8,0)),
OFFSET($A13,-7,0)),
OFFSET($A13,-6,0)),
OFFSET($A13,-5,0)),
OFFSET($A13,-4,0)),
OFFSET($A13,-3,0)),
OFFSET($A13,-2,0)),
OFFSET($A13,-1,0)),
$A13)</f>
        <v>ROOM_BATHROOM_TYPE</v>
      </c>
    </row>
    <row r="14" spans="1:16" x14ac:dyDescent="0.2">
      <c r="A14" s="214"/>
      <c r="B14" s="214"/>
      <c r="C14" s="214"/>
      <c r="D14" s="219" t="s">
        <v>1456</v>
      </c>
      <c r="E14" s="248"/>
      <c r="G14" s="66">
        <v>74</v>
      </c>
      <c r="H14" s="125" t="s">
        <v>1268</v>
      </c>
      <c r="I14" s="116">
        <v>4234</v>
      </c>
      <c r="J14" s="116" t="s">
        <v>1092</v>
      </c>
      <c r="N14" s="198" t="str">
        <f ca="1">IF(LEN($A14&amp;$D14)&lt;2,"",IF(ISBLANK($I14),"",$P14&amp;IF(ISBLANK($D14),"","|"&amp;IF(RIGHT($D14)=",",LEFT($D14,LEN($D14)-1),IF(RIGHT($D14,2)=", ",LEFT($D14,LEN($D14)-2),$D14)))&amp;"="&amp;$I14&amp;IF(OR(ISBLANK($K14),$K14="{{*}}"),"",",{{"&amp;$K14&amp;"}}")))</f>
        <v>ROOM_BATHROOM_TYPE|PRIVATE_BATHROOM_NOT_IN_ROOM=4234</v>
      </c>
      <c r="O14" s="209">
        <f t="shared" ca="1" si="0"/>
        <v>4234</v>
      </c>
      <c r="P14" s="198" t="str">
        <f ca="1">IF(ISBLANK($A14),
IF(ISBLANK(OFFSET($A14,-1,0)),
IF(ISBLANK(OFFSET($A14,-2,0)),
IF(ISBLANK(OFFSET($A14,-3,0)),
IF(ISBLANK(OFFSET($A14,-4,0)),
IF(ISBLANK(OFFSET($A14,-5,0)),
IF(ISBLANK(OFFSET($A14,-6,0)),
IF(ISBLANK(OFFSET($A14,-7,0)),
IF(ISBLANK(OFFSET($A14,-8,0)),
IF(ISBLANK(OFFSET($A14,-9,0)),
IF(ISBLANK(OFFSET($A14,-10,0)),
IF(ISBLANK(OFFSET($A14,-11,0)),
IF(ISBLANK(OFFSET($A14,-12,0)),
"test",
OFFSET($A14,-12,0)),
OFFSET($A14,-11,0)),
OFFSET($A14,-10,0)),
OFFSET($A14,-9,0)),
OFFSET($A14,-8,0)),
OFFSET($A14,-7,0)),
OFFSET($A14,-6,0)),
OFFSET($A14,-5,0)),
OFFSET($A14,-4,0)),
OFFSET($A14,-3,0)),
OFFSET($A14,-2,0)),
OFFSET($A14,-1,0)),
$A14)</f>
        <v>ROOM_BATHROOM_TYPE</v>
      </c>
    </row>
    <row r="15" spans="1:16" x14ac:dyDescent="0.2">
      <c r="A15" s="214"/>
      <c r="B15" s="214"/>
      <c r="C15" s="214"/>
      <c r="D15" s="219" t="s">
        <v>1457</v>
      </c>
      <c r="E15" s="248"/>
      <c r="G15" s="66">
        <v>74</v>
      </c>
      <c r="H15" s="125" t="s">
        <v>1268</v>
      </c>
      <c r="I15" s="116">
        <v>4313</v>
      </c>
      <c r="J15" s="116" t="s">
        <v>1093</v>
      </c>
      <c r="N15" s="198" t="str">
        <f ca="1">IF(LEN($A15&amp;$D15)&lt;2,"",IF(ISBLANK($I15),"",$P15&amp;IF(ISBLANK($D15),"","|"&amp;IF(RIGHT($D15)=",",LEFT($D15,LEN($D15)-1),IF(RIGHT($D15,2)=", ",LEFT($D15,LEN($D15)-2),$D15)))&amp;"="&amp;$I15&amp;IF(OR(ISBLANK($K15),$K15="{{*}}"),"",",{{"&amp;$K15&amp;"}}")))</f>
        <v>ROOM_BATHROOM_TYPE|SHARED_BATHROOM =4313</v>
      </c>
      <c r="O15" s="209">
        <f t="shared" ca="1" si="0"/>
        <v>4313</v>
      </c>
      <c r="P15" s="198" t="str">
        <f ca="1">IF(ISBLANK($A15),
IF(ISBLANK(OFFSET($A15,-1,0)),
IF(ISBLANK(OFFSET($A15,-2,0)),
IF(ISBLANK(OFFSET($A15,-3,0)),
IF(ISBLANK(OFFSET($A15,-4,0)),
IF(ISBLANK(OFFSET($A15,-5,0)),
IF(ISBLANK(OFFSET($A15,-6,0)),
IF(ISBLANK(OFFSET($A15,-7,0)),
IF(ISBLANK(OFFSET($A15,-8,0)),
IF(ISBLANK(OFFSET($A15,-9,0)),
IF(ISBLANK(OFFSET($A15,-10,0)),
IF(ISBLANK(OFFSET($A15,-11,0)),
IF(ISBLANK(OFFSET($A15,-12,0)),
"test",
OFFSET($A15,-12,0)),
OFFSET($A15,-11,0)),
OFFSET($A15,-10,0)),
OFFSET($A15,-9,0)),
OFFSET($A15,-8,0)),
OFFSET($A15,-7,0)),
OFFSET($A15,-6,0)),
OFFSET($A15,-5,0)),
OFFSET($A15,-4,0)),
OFFSET($A15,-3,0)),
OFFSET($A15,-2,0)),
OFFSET($A15,-1,0)),
$A15)</f>
        <v>ROOM_BATHROOM_TYPE</v>
      </c>
    </row>
    <row r="16" spans="1:16" x14ac:dyDescent="0.2">
      <c r="A16" s="214"/>
      <c r="B16" s="214"/>
      <c r="C16" s="214"/>
      <c r="D16" s="219" t="s">
        <v>1458</v>
      </c>
      <c r="E16" s="248"/>
      <c r="G16" s="66">
        <v>74</v>
      </c>
      <c r="H16" s="125" t="s">
        <v>1268</v>
      </c>
      <c r="I16" s="116">
        <v>4314</v>
      </c>
      <c r="J16" s="116" t="s">
        <v>1269</v>
      </c>
      <c r="N16" s="198" t="str">
        <f ca="1">IF(LEN($A16&amp;$D16)&lt;2,"",IF(ISBLANK($I16),"",$P16&amp;IF(ISBLANK($D16),"","|"&amp;IF(RIGHT($D16)=",",LEFT($D16,LEN($D16)-1),IF(RIGHT($D16,2)=", ",LEFT($D16,LEN($D16)-2),$D16)))&amp;"="&amp;$I16&amp;IF(OR(ISBLANK($K16),$K16="{{*}}"),"",",{{"&amp;$K16&amp;"}}")))</f>
        <v>ROOM_BATHROOM_TYPE|SHARED_BATHROOM_SINK_IN_ROOM=4314</v>
      </c>
      <c r="O16" s="209">
        <f t="shared" ca="1" si="0"/>
        <v>4314</v>
      </c>
      <c r="P16" s="198" t="str">
        <f ca="1">IF(ISBLANK($A16),
IF(ISBLANK(OFFSET($A16,-1,0)),
IF(ISBLANK(OFFSET($A16,-2,0)),
IF(ISBLANK(OFFSET($A16,-3,0)),
IF(ISBLANK(OFFSET($A16,-4,0)),
IF(ISBLANK(OFFSET($A16,-5,0)),
IF(ISBLANK(OFFSET($A16,-6,0)),
IF(ISBLANK(OFFSET($A16,-7,0)),
IF(ISBLANK(OFFSET($A16,-8,0)),
IF(ISBLANK(OFFSET($A16,-9,0)),
IF(ISBLANK(OFFSET($A16,-10,0)),
IF(ISBLANK(OFFSET($A16,-11,0)),
IF(ISBLANK(OFFSET($A16,-12,0)),
"test",
OFFSET($A16,-12,0)),
OFFSET($A16,-11,0)),
OFFSET($A16,-10,0)),
OFFSET($A16,-9,0)),
OFFSET($A16,-8,0)),
OFFSET($A16,-7,0)),
OFFSET($A16,-6,0)),
OFFSET($A16,-5,0)),
OFFSET($A16,-4,0)),
OFFSET($A16,-3,0)),
OFFSET($A16,-2,0)),
OFFSET($A16,-1,0)),
$A16)</f>
        <v>ROOM_BATHROOM_TYPE</v>
      </c>
    </row>
    <row r="17" spans="1:16" x14ac:dyDescent="0.2">
      <c r="A17" s="214"/>
      <c r="B17" s="214"/>
      <c r="C17" s="214"/>
      <c r="D17" s="219" t="s">
        <v>1459</v>
      </c>
      <c r="E17" s="248"/>
      <c r="G17" s="66">
        <v>74</v>
      </c>
      <c r="H17" s="125" t="s">
        <v>1268</v>
      </c>
      <c r="I17" s="116">
        <v>4224</v>
      </c>
      <c r="J17" s="116" t="s">
        <v>1095</v>
      </c>
      <c r="N17" s="198" t="str">
        <f ca="1">IF(LEN($A17&amp;$D17)&lt;2,"",IF(ISBLANK($I17),"",$P17&amp;IF(ISBLANK($D17),"","|"&amp;IF(RIGHT($D17)=",",LEFT($D17,LEN($D17)-1),IF(RIGHT($D17,2)=", ",LEFT($D17,LEN($D17)-2),$D17)))&amp;"="&amp;$I17&amp;IF(OR(ISBLANK($K17),$K17="{{*}}"),"",",{{"&amp;$K17&amp;"}}")))</f>
        <v>ROOM_BATHROOM_TYPE|PARTIALLY_OPEN_BATHROOM=4224</v>
      </c>
      <c r="O17" s="209">
        <f t="shared" ca="1" si="0"/>
        <v>4224</v>
      </c>
      <c r="P17" s="198" t="str">
        <f ca="1">IF(ISBLANK($A17),
IF(ISBLANK(OFFSET($A17,-1,0)),
IF(ISBLANK(OFFSET($A17,-2,0)),
IF(ISBLANK(OFFSET($A17,-3,0)),
IF(ISBLANK(OFFSET($A17,-4,0)),
IF(ISBLANK(OFFSET($A17,-5,0)),
IF(ISBLANK(OFFSET($A17,-6,0)),
IF(ISBLANK(OFFSET($A17,-7,0)),
IF(ISBLANK(OFFSET($A17,-8,0)),
IF(ISBLANK(OFFSET($A17,-9,0)),
IF(ISBLANK(OFFSET($A17,-10,0)),
IF(ISBLANK(OFFSET($A17,-11,0)),
IF(ISBLANK(OFFSET($A17,-12,0)),
"test",
OFFSET($A17,-12,0)),
OFFSET($A17,-11,0)),
OFFSET($A17,-10,0)),
OFFSET($A17,-9,0)),
OFFSET($A17,-8,0)),
OFFSET($A17,-7,0)),
OFFSET($A17,-6,0)),
OFFSET($A17,-5,0)),
OFFSET($A17,-4,0)),
OFFSET($A17,-3,0)),
OFFSET($A17,-2,0)),
OFFSET($A17,-1,0)),
$A17)</f>
        <v>ROOM_BATHROOM_TYPE</v>
      </c>
    </row>
    <row r="18" spans="1:16" x14ac:dyDescent="0.2">
      <c r="A18" s="213" t="s">
        <v>229</v>
      </c>
      <c r="B18" s="213" t="s">
        <v>230</v>
      </c>
      <c r="C18" s="213" t="s">
        <v>221</v>
      </c>
      <c r="D18" s="52"/>
      <c r="E18" s="115"/>
      <c r="G18" s="65">
        <v>74</v>
      </c>
      <c r="H18" s="128" t="s">
        <v>1268</v>
      </c>
      <c r="I18" s="117">
        <v>4140</v>
      </c>
      <c r="J18" s="117" t="s">
        <v>1096</v>
      </c>
      <c r="N18" s="198" t="str">
        <f ca="1">IF(LEN($A18&amp;$D18)&lt;2,"",IF(ISBLANK($I18),"",$P18&amp;IF(ISBLANK($D18),"","|"&amp;IF(RIGHT($D18)=",",LEFT($D18,LEN($D18)-1),IF(RIGHT($D18,2)=", ",LEFT($D18,LEN($D18)-2),$D18)))&amp;"="&amp;$I18&amp;IF(OR(ISBLANK($K18),$K18="{{*}}"),"",",{{"&amp;$K18&amp;"}}")))</f>
        <v>ROOM_FREE_TOILETRIES=4140</v>
      </c>
      <c r="O18" s="209">
        <f t="shared" ca="1" si="0"/>
        <v>4140</v>
      </c>
      <c r="P18" s="198" t="str">
        <f ca="1">IF(ISBLANK($A18),
IF(ISBLANK(OFFSET($A18,-1,0)),
IF(ISBLANK(OFFSET($A18,-2,0)),
IF(ISBLANK(OFFSET($A18,-3,0)),
IF(ISBLANK(OFFSET($A18,-4,0)),
IF(ISBLANK(OFFSET($A18,-5,0)),
IF(ISBLANK(OFFSET($A18,-6,0)),
IF(ISBLANK(OFFSET($A18,-7,0)),
IF(ISBLANK(OFFSET($A18,-8,0)),
IF(ISBLANK(OFFSET($A18,-9,0)),
IF(ISBLANK(OFFSET($A18,-10,0)),
IF(ISBLANK(OFFSET($A18,-11,0)),
IF(ISBLANK(OFFSET($A18,-12,0)),
"test",
OFFSET($A18,-12,0)),
OFFSET($A18,-11,0)),
OFFSET($A18,-10,0)),
OFFSET($A18,-9,0)),
OFFSET($A18,-8,0)),
OFFSET($A18,-7,0)),
OFFSET($A18,-6,0)),
OFFSET($A18,-5,0)),
OFFSET($A18,-4,0)),
OFFSET($A18,-3,0)),
OFFSET($A18,-2,0)),
OFFSET($A18,-1,0)),
$A18)</f>
        <v>ROOM_FREE_TOILETRIES</v>
      </c>
    </row>
    <row r="19" spans="1:16" x14ac:dyDescent="0.2">
      <c r="A19" s="214" t="s">
        <v>231</v>
      </c>
      <c r="B19" s="214" t="s">
        <v>232</v>
      </c>
      <c r="C19" s="214" t="s">
        <v>220</v>
      </c>
      <c r="D19" s="219" t="s">
        <v>1460</v>
      </c>
      <c r="E19" s="248" t="s">
        <v>1388</v>
      </c>
      <c r="G19" s="66">
        <v>74</v>
      </c>
      <c r="H19" s="125" t="s">
        <v>1268</v>
      </c>
      <c r="I19" s="116">
        <v>4315</v>
      </c>
      <c r="J19" s="116" t="s">
        <v>1097</v>
      </c>
      <c r="N19" s="198" t="str">
        <f ca="1">IF(LEN($A19&amp;$D19)&lt;2,"",IF(ISBLANK($I19),"",$P19&amp;IF(ISBLANK($D19),"","|"&amp;IF(RIGHT($D19)=",",LEFT($D19,LEN($D19)-1),IF(RIGHT($D19,2)=", ",LEFT($D19,LEN($D19)-2),$D19)))&amp;"="&amp;$I19&amp;IF(OR(ISBLANK($K19),$K19="{{*}}"),"",",{{"&amp;$K19&amp;"}}")))</f>
        <v>ROOM_SHOWER_TYPE|SHOWER_ONLY =4315</v>
      </c>
      <c r="O19" s="209">
        <f t="shared" ca="1" si="0"/>
        <v>4315</v>
      </c>
      <c r="P19" s="198" t="str">
        <f ca="1">IF(ISBLANK($A19),
IF(ISBLANK(OFFSET($A19,-1,0)),
IF(ISBLANK(OFFSET($A19,-2,0)),
IF(ISBLANK(OFFSET($A19,-3,0)),
IF(ISBLANK(OFFSET($A19,-4,0)),
IF(ISBLANK(OFFSET($A19,-5,0)),
IF(ISBLANK(OFFSET($A19,-6,0)),
IF(ISBLANK(OFFSET($A19,-7,0)),
IF(ISBLANK(OFFSET($A19,-8,0)),
IF(ISBLANK(OFFSET($A19,-9,0)),
IF(ISBLANK(OFFSET($A19,-10,0)),
IF(ISBLANK(OFFSET($A19,-11,0)),
IF(ISBLANK(OFFSET($A19,-12,0)),
"test",
OFFSET($A19,-12,0)),
OFFSET($A19,-11,0)),
OFFSET($A19,-10,0)),
OFFSET($A19,-9,0)),
OFFSET($A19,-8,0)),
OFFSET($A19,-7,0)),
OFFSET($A19,-6,0)),
OFFSET($A19,-5,0)),
OFFSET($A19,-4,0)),
OFFSET($A19,-3,0)),
OFFSET($A19,-2,0)),
OFFSET($A19,-1,0)),
$A19)</f>
        <v>ROOM_SHOWER_TYPE</v>
      </c>
    </row>
    <row r="20" spans="1:16" x14ac:dyDescent="0.2">
      <c r="A20" s="214"/>
      <c r="B20" s="214"/>
      <c r="C20" s="214"/>
      <c r="D20" s="219" t="s">
        <v>1461</v>
      </c>
      <c r="E20" s="248"/>
      <c r="G20" s="66">
        <v>74</v>
      </c>
      <c r="H20" s="125" t="s">
        <v>1268</v>
      </c>
      <c r="I20" s="116">
        <v>4126</v>
      </c>
      <c r="J20" s="116" t="s">
        <v>1098</v>
      </c>
      <c r="N20" s="198" t="str">
        <f ca="1">IF(LEN($A20&amp;$D20)&lt;2,"",IF(ISBLANK($I20),"",$P20&amp;IF(ISBLANK($D20),"","|"&amp;IF(RIGHT($D20)=",",LEFT($D20,LEN($D20)-1),IF(RIGHT($D20,2)=", ",LEFT($D20,LEN($D20)-2),$D20)))&amp;"="&amp;$I20&amp;IF(OR(ISBLANK($K20),$K20="{{*}}"),"",",{{"&amp;$K20&amp;"}}")))</f>
        <v>ROOM_SHOWER_TYPE|BATHTUB_ONLY =4126</v>
      </c>
      <c r="O20" s="209">
        <f t="shared" ca="1" si="0"/>
        <v>4126</v>
      </c>
      <c r="P20" s="198" t="str">
        <f ca="1">IF(ISBLANK($A20),
IF(ISBLANK(OFFSET($A20,-1,0)),
IF(ISBLANK(OFFSET($A20,-2,0)),
IF(ISBLANK(OFFSET($A20,-3,0)),
IF(ISBLANK(OFFSET($A20,-4,0)),
IF(ISBLANK(OFFSET($A20,-5,0)),
IF(ISBLANK(OFFSET($A20,-6,0)),
IF(ISBLANK(OFFSET($A20,-7,0)),
IF(ISBLANK(OFFSET($A20,-8,0)),
IF(ISBLANK(OFFSET($A20,-9,0)),
IF(ISBLANK(OFFSET($A20,-10,0)),
IF(ISBLANK(OFFSET($A20,-11,0)),
IF(ISBLANK(OFFSET($A20,-12,0)),
"test",
OFFSET($A20,-12,0)),
OFFSET($A20,-11,0)),
OFFSET($A20,-10,0)),
OFFSET($A20,-9,0)),
OFFSET($A20,-8,0)),
OFFSET($A20,-7,0)),
OFFSET($A20,-6,0)),
OFFSET($A20,-5,0)),
OFFSET($A20,-4,0)),
OFFSET($A20,-3,0)),
OFFSET($A20,-2,0)),
OFFSET($A20,-1,0)),
$A20)</f>
        <v>ROOM_SHOWER_TYPE</v>
      </c>
    </row>
    <row r="21" spans="1:16" x14ac:dyDescent="0.2">
      <c r="A21" s="214"/>
      <c r="B21" s="214"/>
      <c r="C21" s="214"/>
      <c r="D21" s="219" t="s">
        <v>1462</v>
      </c>
      <c r="E21" s="248"/>
      <c r="G21" s="66">
        <v>74</v>
      </c>
      <c r="H21" s="125" t="s">
        <v>1268</v>
      </c>
      <c r="I21" s="116">
        <v>4127</v>
      </c>
      <c r="J21" s="116" t="s">
        <v>1099</v>
      </c>
      <c r="N21" s="198" t="str">
        <f ca="1">IF(LEN($A21&amp;$D21)&lt;2,"",IF(ISBLANK($I21),"",$P21&amp;IF(ISBLANK($D21),"","|"&amp;IF(RIGHT($D21)=",",LEFT($D21,LEN($D21)-1),IF(RIGHT($D21,2)=", ",LEFT($D21,LEN($D21)-2),$D21)))&amp;"="&amp;$I21&amp;IF(OR(ISBLANK($K21),$K21="{{*}}"),"",",{{"&amp;$K21&amp;"}}")))</f>
        <v>ROOM_SHOWER_TYPE|BATHTUB_OR_SHOWER =4127</v>
      </c>
      <c r="O21" s="209">
        <f t="shared" ca="1" si="0"/>
        <v>4127</v>
      </c>
      <c r="P21" s="198" t="str">
        <f ca="1">IF(ISBLANK($A21),
IF(ISBLANK(OFFSET($A21,-1,0)),
IF(ISBLANK(OFFSET($A21,-2,0)),
IF(ISBLANK(OFFSET($A21,-3,0)),
IF(ISBLANK(OFFSET($A21,-4,0)),
IF(ISBLANK(OFFSET($A21,-5,0)),
IF(ISBLANK(OFFSET($A21,-6,0)),
IF(ISBLANK(OFFSET($A21,-7,0)),
IF(ISBLANK(OFFSET($A21,-8,0)),
IF(ISBLANK(OFFSET($A21,-9,0)),
IF(ISBLANK(OFFSET($A21,-10,0)),
IF(ISBLANK(OFFSET($A21,-11,0)),
IF(ISBLANK(OFFSET($A21,-12,0)),
"test",
OFFSET($A21,-12,0)),
OFFSET($A21,-11,0)),
OFFSET($A21,-10,0)),
OFFSET($A21,-9,0)),
OFFSET($A21,-8,0)),
OFFSET($A21,-7,0)),
OFFSET($A21,-6,0)),
OFFSET($A21,-5,0)),
OFFSET($A21,-4,0)),
OFFSET($A21,-3,0)),
OFFSET($A21,-2,0)),
OFFSET($A21,-1,0)),
$A21)</f>
        <v>ROOM_SHOWER_TYPE</v>
      </c>
    </row>
    <row r="22" spans="1:16" x14ac:dyDescent="0.2">
      <c r="A22" s="214"/>
      <c r="B22" s="214"/>
      <c r="C22" s="214"/>
      <c r="D22" s="219" t="s">
        <v>1708</v>
      </c>
      <c r="E22" s="248"/>
      <c r="G22" s="66">
        <v>74</v>
      </c>
      <c r="H22" s="125" t="s">
        <v>1268</v>
      </c>
      <c r="I22" s="116">
        <v>4311</v>
      </c>
      <c r="J22" s="116" t="s">
        <v>1100</v>
      </c>
      <c r="N22" s="198" t="str">
        <f ca="1">IF(LEN($A22&amp;$D22)&lt;2,"",IF(ISBLANK($I22),"",$P22&amp;IF(ISBLANK($D22),"","|"&amp;IF(RIGHT($D22)=",",LEFT($D22,LEN($D22)-1),IF(RIGHT($D22,2)=", ",LEFT($D22,LEN($D22)-2),$D22)))&amp;"="&amp;$I22&amp;IF(OR(ISBLANK($K22),$K22="{{*}}"),"",",{{"&amp;$K22&amp;"}}")))</f>
        <v>ROOM_SHOWER_TYPE|SEPARATE_BATHTUB_AND_SHOWER=4311</v>
      </c>
      <c r="O22" s="209">
        <f t="shared" ca="1" si="0"/>
        <v>4311</v>
      </c>
      <c r="P22" s="198" t="str">
        <f ca="1">IF(ISBLANK($A22),
IF(ISBLANK(OFFSET($A22,-1,0)),
IF(ISBLANK(OFFSET($A22,-2,0)),
IF(ISBLANK(OFFSET($A22,-3,0)),
IF(ISBLANK(OFFSET($A22,-4,0)),
IF(ISBLANK(OFFSET($A22,-5,0)),
IF(ISBLANK(OFFSET($A22,-6,0)),
IF(ISBLANK(OFFSET($A22,-7,0)),
IF(ISBLANK(OFFSET($A22,-8,0)),
IF(ISBLANK(OFFSET($A22,-9,0)),
IF(ISBLANK(OFFSET($A22,-10,0)),
IF(ISBLANK(OFFSET($A22,-11,0)),
IF(ISBLANK(OFFSET($A22,-12,0)),
"test",
OFFSET($A22,-12,0)),
OFFSET($A22,-11,0)),
OFFSET($A22,-10,0)),
OFFSET($A22,-9,0)),
OFFSET($A22,-8,0)),
OFFSET($A22,-7,0)),
OFFSET($A22,-6,0)),
OFFSET($A22,-5,0)),
OFFSET($A22,-4,0)),
OFFSET($A22,-3,0)),
OFFSET($A22,-2,0)),
OFFSET($A22,-1,0)),
$A22)</f>
        <v>ROOM_SHOWER_TYPE</v>
      </c>
    </row>
    <row r="23" spans="1:16" x14ac:dyDescent="0.2">
      <c r="A23" s="214"/>
      <c r="B23" s="214"/>
      <c r="C23" s="214"/>
      <c r="D23" s="219" t="s">
        <v>648</v>
      </c>
      <c r="E23" s="248"/>
      <c r="G23" s="66">
        <v>74</v>
      </c>
      <c r="H23" s="125" t="s">
        <v>1268</v>
      </c>
      <c r="I23" s="116">
        <v>4316</v>
      </c>
      <c r="J23" s="116" t="s">
        <v>1101</v>
      </c>
      <c r="N23" s="198" t="str">
        <f ca="1">IF(LEN($A23&amp;$D23)&lt;2,"",IF(ISBLANK($I23),"",$P23&amp;IF(ISBLANK($D23),"","|"&amp;IF(RIGHT($D23)=",",LEFT($D23,LEN($D23)-1),IF(RIGHT($D23,2)=", ",LEFT($D23,LEN($D23)-2),$D23)))&amp;"="&amp;$I23&amp;IF(OR(ISBLANK($K23),$K23="{{*}}"),"",",{{"&amp;$K23&amp;"}}")))</f>
        <v>ROOM_SHOWER_TYPE|SHOWER_AND_BATHTUB_COMBO=4316</v>
      </c>
      <c r="O23" s="209">
        <f t="shared" ca="1" si="0"/>
        <v>4316</v>
      </c>
      <c r="P23" s="198" t="str">
        <f ca="1">IF(ISBLANK($A23),
IF(ISBLANK(OFFSET($A23,-1,0)),
IF(ISBLANK(OFFSET($A23,-2,0)),
IF(ISBLANK(OFFSET($A23,-3,0)),
IF(ISBLANK(OFFSET($A23,-4,0)),
IF(ISBLANK(OFFSET($A23,-5,0)),
IF(ISBLANK(OFFSET($A23,-6,0)),
IF(ISBLANK(OFFSET($A23,-7,0)),
IF(ISBLANK(OFFSET($A23,-8,0)),
IF(ISBLANK(OFFSET($A23,-9,0)),
IF(ISBLANK(OFFSET($A23,-10,0)),
IF(ISBLANK(OFFSET($A23,-11,0)),
IF(ISBLANK(OFFSET($A23,-12,0)),
"test",
OFFSET($A23,-12,0)),
OFFSET($A23,-11,0)),
OFFSET($A23,-10,0)),
OFFSET($A23,-9,0)),
OFFSET($A23,-8,0)),
OFFSET($A23,-7,0)),
OFFSET($A23,-6,0)),
OFFSET($A23,-5,0)),
OFFSET($A23,-4,0)),
OFFSET($A23,-3,0)),
OFFSET($A23,-2,0)),
OFFSET($A23,-1,0)),
$A23)</f>
        <v>ROOM_SHOWER_TYPE</v>
      </c>
    </row>
    <row r="24" spans="1:16" x14ac:dyDescent="0.2">
      <c r="A24" s="213" t="s">
        <v>234</v>
      </c>
      <c r="B24" s="213" t="s">
        <v>235</v>
      </c>
      <c r="C24" s="213" t="s">
        <v>220</v>
      </c>
      <c r="D24" s="52" t="s">
        <v>1463</v>
      </c>
      <c r="E24" s="249" t="s">
        <v>1387</v>
      </c>
      <c r="G24" s="65">
        <v>74</v>
      </c>
      <c r="H24" s="128" t="s">
        <v>1268</v>
      </c>
      <c r="I24" s="117">
        <v>4150</v>
      </c>
      <c r="J24" s="117" t="s">
        <v>1104</v>
      </c>
      <c r="N24" s="198" t="str">
        <f ca="1">IF(LEN($A24&amp;$D24)&lt;2,"",IF(ISBLANK($I24),"",$P24&amp;IF(ISBLANK($D24),"","|"&amp;IF(RIGHT($D24)=",",LEFT($D24,LEN($D24)-1),IF(RIGHT($D24,2)=", ",LEFT($D24,LEN($D24)-2),$D24)))&amp;"="&amp;$I24&amp;IF(OR(ISBLANK($K24),$K24="{{*}}"),"",",{{"&amp;$K24&amp;"}}")))</f>
        <v>ROOM_BATHTUB_TYPE|DEEP_SOAKING =4150</v>
      </c>
      <c r="O24" s="209">
        <f t="shared" ca="1" si="0"/>
        <v>4150</v>
      </c>
      <c r="P24" s="198" t="str">
        <f ca="1">IF(ISBLANK($A24),
IF(ISBLANK(OFFSET($A24,-1,0)),
IF(ISBLANK(OFFSET($A24,-2,0)),
IF(ISBLANK(OFFSET($A24,-3,0)),
IF(ISBLANK(OFFSET($A24,-4,0)),
IF(ISBLANK(OFFSET($A24,-5,0)),
IF(ISBLANK(OFFSET($A24,-6,0)),
IF(ISBLANK(OFFSET($A24,-7,0)),
IF(ISBLANK(OFFSET($A24,-8,0)),
IF(ISBLANK(OFFSET($A24,-9,0)),
IF(ISBLANK(OFFSET($A24,-10,0)),
IF(ISBLANK(OFFSET($A24,-11,0)),
IF(ISBLANK(OFFSET($A24,-12,0)),
"test",
OFFSET($A24,-12,0)),
OFFSET($A24,-11,0)),
OFFSET($A24,-10,0)),
OFFSET($A24,-9,0)),
OFFSET($A24,-8,0)),
OFFSET($A24,-7,0)),
OFFSET($A24,-6,0)),
OFFSET($A24,-5,0)),
OFFSET($A24,-4,0)),
OFFSET($A24,-3,0)),
OFFSET($A24,-2,0)),
OFFSET($A24,-1,0)),
$A24)</f>
        <v>ROOM_BATHTUB_TYPE</v>
      </c>
    </row>
    <row r="25" spans="1:16" x14ac:dyDescent="0.2">
      <c r="A25" s="213"/>
      <c r="B25" s="213"/>
      <c r="C25" s="213"/>
      <c r="D25" s="52" t="s">
        <v>1464</v>
      </c>
      <c r="E25" s="249"/>
      <c r="G25" s="65">
        <v>74</v>
      </c>
      <c r="H25" s="128" t="s">
        <v>1268</v>
      </c>
      <c r="I25" s="117">
        <v>4103</v>
      </c>
      <c r="J25" s="117" t="s">
        <v>1103</v>
      </c>
      <c r="N25" s="198" t="str">
        <f ca="1">IF(LEN($A25&amp;$D25)&lt;2,"",IF(ISBLANK($I25),"",$P25&amp;IF(ISBLANK($D25),"","|"&amp;IF(RIGHT($D25)=",",LEFT($D25,LEN($D25)-1),IF(RIGHT($D25,2)=", ",LEFT($D25,LEN($D25)-2),$D25)))&amp;"="&amp;$I25&amp;IF(OR(ISBLANK($K25),$K25="{{*}}"),"",",{{"&amp;$K25&amp;"}}")))</f>
        <v>ROOM_BATHTUB_TYPE|JETTED =4103</v>
      </c>
      <c r="O25" s="209">
        <f t="shared" ca="1" si="0"/>
        <v>4103</v>
      </c>
      <c r="P25" s="198" t="str">
        <f ca="1">IF(ISBLANK($A25),
IF(ISBLANK(OFFSET($A25,-1,0)),
IF(ISBLANK(OFFSET($A25,-2,0)),
IF(ISBLANK(OFFSET($A25,-3,0)),
IF(ISBLANK(OFFSET($A25,-4,0)),
IF(ISBLANK(OFFSET($A25,-5,0)),
IF(ISBLANK(OFFSET($A25,-6,0)),
IF(ISBLANK(OFFSET($A25,-7,0)),
IF(ISBLANK(OFFSET($A25,-8,0)),
IF(ISBLANK(OFFSET($A25,-9,0)),
IF(ISBLANK(OFFSET($A25,-10,0)),
IF(ISBLANK(OFFSET($A25,-11,0)),
IF(ISBLANK(OFFSET($A25,-12,0)),
"test",
OFFSET($A25,-12,0)),
OFFSET($A25,-11,0)),
OFFSET($A25,-10,0)),
OFFSET($A25,-9,0)),
OFFSET($A25,-8,0)),
OFFSET($A25,-7,0)),
OFFSET($A25,-6,0)),
OFFSET($A25,-5,0)),
OFFSET($A25,-4,0)),
OFFSET($A25,-3,0)),
OFFSET($A25,-2,0)),
OFFSET($A25,-1,0)),
$A25)</f>
        <v>ROOM_BATHTUB_TYPE</v>
      </c>
    </row>
    <row r="26" spans="1:16" x14ac:dyDescent="0.2">
      <c r="A26" s="213"/>
      <c r="B26" s="213"/>
      <c r="C26" s="213"/>
      <c r="D26" s="52" t="s">
        <v>236</v>
      </c>
      <c r="E26" s="249"/>
      <c r="G26" s="65">
        <v>74</v>
      </c>
      <c r="H26" s="128" t="s">
        <v>1268</v>
      </c>
      <c r="I26" s="117">
        <v>5014</v>
      </c>
      <c r="J26" s="117" t="s">
        <v>1102</v>
      </c>
      <c r="N26" s="198" t="str">
        <f ca="1">IF(LEN($A26&amp;$D26)&lt;2,"",IF(ISBLANK($I26),"",$P26&amp;IF(ISBLANK($D26),"","|"&amp;IF(RIGHT($D26)=",",LEFT($D26,LEN($D26)-1),IF(RIGHT($D26,2)=", ",LEFT($D26,LEN($D26)-2),$D26)))&amp;"="&amp;$I26&amp;IF(OR(ISBLANK($K26),$K26="{{*}}"),"",",{{"&amp;$K26&amp;"}}")))</f>
        <v>ROOM_BATHTUB_TYPE|SPRING_WATER=5014</v>
      </c>
      <c r="O26" s="209">
        <f t="shared" ca="1" si="0"/>
        <v>5014</v>
      </c>
      <c r="P26" s="198" t="str">
        <f ca="1">IF(ISBLANK($A26),
IF(ISBLANK(OFFSET($A26,-1,0)),
IF(ISBLANK(OFFSET($A26,-2,0)),
IF(ISBLANK(OFFSET($A26,-3,0)),
IF(ISBLANK(OFFSET($A26,-4,0)),
IF(ISBLANK(OFFSET($A26,-5,0)),
IF(ISBLANK(OFFSET($A26,-6,0)),
IF(ISBLANK(OFFSET($A26,-7,0)),
IF(ISBLANK(OFFSET($A26,-8,0)),
IF(ISBLANK(OFFSET($A26,-9,0)),
IF(ISBLANK(OFFSET($A26,-10,0)),
IF(ISBLANK(OFFSET($A26,-11,0)),
IF(ISBLANK(OFFSET($A26,-12,0)),
"test",
OFFSET($A26,-12,0)),
OFFSET($A26,-11,0)),
OFFSET($A26,-10,0)),
OFFSET($A26,-9,0)),
OFFSET($A26,-8,0)),
OFFSET($A26,-7,0)),
OFFSET($A26,-6,0)),
OFFSET($A26,-5,0)),
OFFSET($A26,-4,0)),
OFFSET($A26,-3,0)),
OFFSET($A26,-2,0)),
OFFSET($A26,-1,0)),
$A26)</f>
        <v>ROOM_BATHTUB_TYPE</v>
      </c>
    </row>
    <row r="27" spans="1:16" ht="30" x14ac:dyDescent="0.2">
      <c r="A27" s="214" t="s">
        <v>341</v>
      </c>
      <c r="B27" s="214" t="s">
        <v>238</v>
      </c>
      <c r="C27" s="214" t="s">
        <v>221</v>
      </c>
      <c r="D27" s="219"/>
      <c r="E27" s="114"/>
      <c r="G27" s="66">
        <v>74</v>
      </c>
      <c r="H27" s="125" t="s">
        <v>1268</v>
      </c>
      <c r="I27" s="116">
        <v>4310</v>
      </c>
      <c r="J27" s="116" t="s">
        <v>1105</v>
      </c>
      <c r="N27" s="198" t="str">
        <f ca="1">IF(LEN($A27&amp;$D27)&lt;2,"",IF(ISBLANK($I27),"",$P27&amp;IF(ISBLANK($D27),"","|"&amp;IF(RIGHT($D27)=",",LEFT($D27,LEN($D27)-1),IF(RIGHT($D27,2)=", ",LEFT($D27,LEN($D27)-2),$D27)))&amp;"="&amp;$I27&amp;IF(OR(ISBLANK($K27),$K27="{{*}}"),"",",{{"&amp;$K27&amp;"}}")))</f>
        <v>ROOM_SECOND_BATHROOM=4310</v>
      </c>
      <c r="O27" s="209">
        <f t="shared" ca="1" si="0"/>
        <v>4310</v>
      </c>
      <c r="P27" s="198" t="str">
        <f ca="1">IF(ISBLANK($A27),
IF(ISBLANK(OFFSET($A27,-1,0)),
IF(ISBLANK(OFFSET($A27,-2,0)),
IF(ISBLANK(OFFSET($A27,-3,0)),
IF(ISBLANK(OFFSET($A27,-4,0)),
IF(ISBLANK(OFFSET($A27,-5,0)),
IF(ISBLANK(OFFSET($A27,-6,0)),
IF(ISBLANK(OFFSET($A27,-7,0)),
IF(ISBLANK(OFFSET($A27,-8,0)),
IF(ISBLANK(OFFSET($A27,-9,0)),
IF(ISBLANK(OFFSET($A27,-10,0)),
IF(ISBLANK(OFFSET($A27,-11,0)),
IF(ISBLANK(OFFSET($A27,-12,0)),
"test",
OFFSET($A27,-12,0)),
OFFSET($A27,-11,0)),
OFFSET($A27,-10,0)),
OFFSET($A27,-9,0)),
OFFSET($A27,-8,0)),
OFFSET($A27,-7,0)),
OFFSET($A27,-6,0)),
OFFSET($A27,-5,0)),
OFFSET($A27,-4,0)),
OFFSET($A27,-3,0)),
OFFSET($A27,-2,0)),
OFFSET($A27,-1,0)),
$A27)</f>
        <v>ROOM_SECOND_BATHROOM</v>
      </c>
    </row>
    <row r="28" spans="1:16" x14ac:dyDescent="0.2">
      <c r="A28" s="213" t="s">
        <v>342</v>
      </c>
      <c r="B28" s="213" t="s">
        <v>239</v>
      </c>
      <c r="C28" s="213" t="s">
        <v>221</v>
      </c>
      <c r="D28" s="52"/>
      <c r="E28" s="115"/>
      <c r="G28" s="65">
        <v>74</v>
      </c>
      <c r="H28" s="128" t="s">
        <v>1268</v>
      </c>
      <c r="I28" s="117">
        <v>4121</v>
      </c>
      <c r="J28" s="117" t="s">
        <v>239</v>
      </c>
      <c r="N28" s="198" t="str">
        <f ca="1">IF(LEN($A28&amp;$D28)&lt;2,"",IF(ISBLANK($I28),"",$P28&amp;IF(ISBLANK($D28),"","|"&amp;IF(RIGHT($D28)=",",LEFT($D28,LEN($D28)-1),IF(RIGHT($D28,2)=", ",LEFT($D28,LEN($D28)-2),$D28)))&amp;"="&amp;$I28&amp;IF(OR(ISBLANK($K28),$K28="{{*}}"),"",",{{"&amp;$K28&amp;"}}")))</f>
        <v>ROOM_BATHROBES=4121</v>
      </c>
      <c r="O28" s="209">
        <f t="shared" ca="1" si="0"/>
        <v>4121</v>
      </c>
      <c r="P28" s="198" t="str">
        <f ca="1">IF(ISBLANK($A28),
IF(ISBLANK(OFFSET($A28,-1,0)),
IF(ISBLANK(OFFSET($A28,-2,0)),
IF(ISBLANK(OFFSET($A28,-3,0)),
IF(ISBLANK(OFFSET($A28,-4,0)),
IF(ISBLANK(OFFSET($A28,-5,0)),
IF(ISBLANK(OFFSET($A28,-6,0)),
IF(ISBLANK(OFFSET($A28,-7,0)),
IF(ISBLANK(OFFSET($A28,-8,0)),
IF(ISBLANK(OFFSET($A28,-9,0)),
IF(ISBLANK(OFFSET($A28,-10,0)),
IF(ISBLANK(OFFSET($A28,-11,0)),
IF(ISBLANK(OFFSET($A28,-12,0)),
"test",
OFFSET($A28,-12,0)),
OFFSET($A28,-11,0)),
OFFSET($A28,-10,0)),
OFFSET($A28,-9,0)),
OFFSET($A28,-8,0)),
OFFSET($A28,-7,0)),
OFFSET($A28,-6,0)),
OFFSET($A28,-5,0)),
OFFSET($A28,-4,0)),
OFFSET($A28,-3,0)),
OFFSET($A28,-2,0)),
OFFSET($A28,-1,0)),
$A28)</f>
        <v>ROOM_BATHROBES</v>
      </c>
    </row>
    <row r="29" spans="1:16" x14ac:dyDescent="0.2">
      <c r="A29" s="214" t="s">
        <v>343</v>
      </c>
      <c r="B29" s="214" t="s">
        <v>240</v>
      </c>
      <c r="C29" s="214" t="s">
        <v>221</v>
      </c>
      <c r="D29" s="219"/>
      <c r="E29" s="114"/>
      <c r="G29" s="66">
        <v>74</v>
      </c>
      <c r="H29" s="125" t="s">
        <v>1268</v>
      </c>
      <c r="I29" s="116">
        <v>4129</v>
      </c>
      <c r="J29" s="116" t="s">
        <v>240</v>
      </c>
      <c r="N29" s="198" t="str">
        <f ca="1">IF(LEN($A29&amp;$D29)&lt;2,"",IF(ISBLANK($I29),"",$P29&amp;IF(ISBLANK($D29),"","|"&amp;IF(RIGHT($D29)=",",LEFT($D29,LEN($D29)-1),IF(RIGHT($D29,2)=", ",LEFT($D29,LEN($D29)-2),$D29)))&amp;"="&amp;$I29&amp;IF(OR(ISBLANK($K29),$K29="{{*}}"),"",",{{"&amp;$K29&amp;"}}")))</f>
        <v>ROOM_BIDET=4129</v>
      </c>
      <c r="O29" s="209">
        <f t="shared" ca="1" si="0"/>
        <v>4129</v>
      </c>
      <c r="P29" s="198" t="str">
        <f ca="1">IF(ISBLANK($A29),
IF(ISBLANK(OFFSET($A29,-1,0)),
IF(ISBLANK(OFFSET($A29,-2,0)),
IF(ISBLANK(OFFSET($A29,-3,0)),
IF(ISBLANK(OFFSET($A29,-4,0)),
IF(ISBLANK(OFFSET($A29,-5,0)),
IF(ISBLANK(OFFSET($A29,-6,0)),
IF(ISBLANK(OFFSET($A29,-7,0)),
IF(ISBLANK(OFFSET($A29,-8,0)),
IF(ISBLANK(OFFSET($A29,-9,0)),
IF(ISBLANK(OFFSET($A29,-10,0)),
IF(ISBLANK(OFFSET($A29,-11,0)),
IF(ISBLANK(OFFSET($A29,-12,0)),
"test",
OFFSET($A29,-12,0)),
OFFSET($A29,-11,0)),
OFFSET($A29,-10,0)),
OFFSET($A29,-9,0)),
OFFSET($A29,-8,0)),
OFFSET($A29,-7,0)),
OFFSET($A29,-6,0)),
OFFSET($A29,-5,0)),
OFFSET($A29,-4,0)),
OFFSET($A29,-3,0)),
OFFSET($A29,-2,0)),
OFFSET($A29,-1,0)),
$A29)</f>
        <v>ROOM_BIDET</v>
      </c>
    </row>
    <row r="30" spans="1:16" ht="30" x14ac:dyDescent="0.2">
      <c r="A30" s="213" t="s">
        <v>344</v>
      </c>
      <c r="B30" s="213" t="s">
        <v>241</v>
      </c>
      <c r="C30" s="213" t="s">
        <v>221</v>
      </c>
      <c r="D30" s="52"/>
      <c r="E30" s="115"/>
      <c r="G30" s="65">
        <v>74</v>
      </c>
      <c r="H30" s="128" t="s">
        <v>1268</v>
      </c>
      <c r="I30" s="117">
        <v>4152</v>
      </c>
      <c r="J30" s="117" t="s">
        <v>241</v>
      </c>
      <c r="N30" s="198" t="str">
        <f ca="1">IF(LEN($A30&amp;$D30)&lt;2,"",IF(ISBLANK($I30),"",$P30&amp;IF(ISBLANK($D30),"","|"&amp;IF(RIGHT($D30)=",",LEFT($D30,LEN($D30)-1),IF(RIGHT($D30,2)=", ",LEFT($D30,LEN($D30)-2),$D30)))&amp;"="&amp;$I30&amp;IF(OR(ISBLANK($K30),$K30="{{*}}"),"",",{{"&amp;$K30&amp;"}}")))</f>
        <v>ROOM_DESIGNER_TOILETRIES=4152</v>
      </c>
      <c r="O30" s="209">
        <f t="shared" ca="1" si="0"/>
        <v>4152</v>
      </c>
      <c r="P30" s="198" t="str">
        <f ca="1">IF(ISBLANK($A30),
IF(ISBLANK(OFFSET($A30,-1,0)),
IF(ISBLANK(OFFSET($A30,-2,0)),
IF(ISBLANK(OFFSET($A30,-3,0)),
IF(ISBLANK(OFFSET($A30,-4,0)),
IF(ISBLANK(OFFSET($A30,-5,0)),
IF(ISBLANK(OFFSET($A30,-6,0)),
IF(ISBLANK(OFFSET($A30,-7,0)),
IF(ISBLANK(OFFSET($A30,-8,0)),
IF(ISBLANK(OFFSET($A30,-9,0)),
IF(ISBLANK(OFFSET($A30,-10,0)),
IF(ISBLANK(OFFSET($A30,-11,0)),
IF(ISBLANK(OFFSET($A30,-12,0)),
"test",
OFFSET($A30,-12,0)),
OFFSET($A30,-11,0)),
OFFSET($A30,-10,0)),
OFFSET($A30,-9,0)),
OFFSET($A30,-8,0)),
OFFSET($A30,-7,0)),
OFFSET($A30,-6,0)),
OFFSET($A30,-5,0)),
OFFSET($A30,-4,0)),
OFFSET($A30,-3,0)),
OFFSET($A30,-2,0)),
OFFSET($A30,-1,0)),
$A30)</f>
        <v>ROOM_DESIGNER_TOILETRIES</v>
      </c>
    </row>
    <row r="31" spans="1:16" ht="30" x14ac:dyDescent="0.2">
      <c r="A31" s="214" t="s">
        <v>347</v>
      </c>
      <c r="B31" s="214" t="s">
        <v>346</v>
      </c>
      <c r="C31" s="214" t="s">
        <v>220</v>
      </c>
      <c r="D31" s="214" t="s">
        <v>1465</v>
      </c>
      <c r="E31" s="248"/>
      <c r="G31" s="66">
        <v>74</v>
      </c>
      <c r="H31" s="125" t="s">
        <v>1268</v>
      </c>
      <c r="I31" s="116">
        <v>4946</v>
      </c>
      <c r="J31" s="116" t="s">
        <v>1108</v>
      </c>
      <c r="N31" s="198" t="str">
        <f ca="1">IF(LEN($A31&amp;$D31)&lt;2,"",IF(ISBLANK($I31),"",$P31&amp;IF(ISBLANK($D31),"","|"&amp;IF(RIGHT($D31)=",",LEFT($D31,LEN($D31)-1),IF(RIGHT($D31,2)=", ",LEFT($D31,LEN($D31)-2),$D31)))&amp;"="&amp;$I31&amp;IF(OR(ISBLANK($K31),$K31="{{*}}"),"",",{{"&amp;$K31&amp;"}}")))</f>
        <v>ROOM_SPECIAL_SHOWERHEAD|HYDROMASSAGE_SHOWERHEAD=4946</v>
      </c>
      <c r="O31" s="209">
        <f t="shared" ca="1" si="0"/>
        <v>4946</v>
      </c>
      <c r="P31" s="198" t="str">
        <f ca="1">IF(ISBLANK($A31),
IF(ISBLANK(OFFSET($A31,-1,0)),
IF(ISBLANK(OFFSET($A31,-2,0)),
IF(ISBLANK(OFFSET($A31,-3,0)),
IF(ISBLANK(OFFSET($A31,-4,0)),
IF(ISBLANK(OFFSET($A31,-5,0)),
IF(ISBLANK(OFFSET($A31,-6,0)),
IF(ISBLANK(OFFSET($A31,-7,0)),
IF(ISBLANK(OFFSET($A31,-8,0)),
IF(ISBLANK(OFFSET($A31,-9,0)),
IF(ISBLANK(OFFSET($A31,-10,0)),
IF(ISBLANK(OFFSET($A31,-11,0)),
IF(ISBLANK(OFFSET($A31,-12,0)),
"test",
OFFSET($A31,-12,0)),
OFFSET($A31,-11,0)),
OFFSET($A31,-10,0)),
OFFSET($A31,-9,0)),
OFFSET($A31,-8,0)),
OFFSET($A31,-7,0)),
OFFSET($A31,-6,0)),
OFFSET($A31,-5,0)),
OFFSET($A31,-4,0)),
OFFSET($A31,-3,0)),
OFFSET($A31,-2,0)),
OFFSET($A31,-1,0)),
$A31)</f>
        <v>ROOM_SPECIAL_SHOWERHEAD</v>
      </c>
    </row>
    <row r="32" spans="1:16" x14ac:dyDescent="0.2">
      <c r="A32" s="214"/>
      <c r="B32" s="214"/>
      <c r="C32" s="214"/>
      <c r="D32" s="214" t="s">
        <v>1107</v>
      </c>
      <c r="E32" s="248"/>
      <c r="G32" s="66">
        <v>74</v>
      </c>
      <c r="H32" s="125" t="s">
        <v>1268</v>
      </c>
      <c r="I32" s="116">
        <v>4302</v>
      </c>
      <c r="J32" s="116" t="s">
        <v>1109</v>
      </c>
      <c r="N32" s="198" t="str">
        <f ca="1">IF(LEN($A32&amp;$D32)&lt;2,"",IF(ISBLANK($I32),"",$P32&amp;IF(ISBLANK($D32),"","|"&amp;IF(RIGHT($D32)=",",LEFT($D32,LEN($D32)-1),IF(RIGHT($D32,2)=", ",LEFT($D32,LEN($D32)-2),$D32)))&amp;"="&amp;$I32&amp;IF(OR(ISBLANK($K32),$K32="{{*}}"),"",",{{"&amp;$K32&amp;"}}")))</f>
        <v>ROOM_SPECIAL_SHOWERHEAD|RAINFALL_SHOWERHEAD=4302</v>
      </c>
      <c r="O32" s="209">
        <f t="shared" ca="1" si="0"/>
        <v>4302</v>
      </c>
      <c r="P32" s="198" t="str">
        <f ca="1">IF(ISBLANK($A32),
IF(ISBLANK(OFFSET($A32,-1,0)),
IF(ISBLANK(OFFSET($A32,-2,0)),
IF(ISBLANK(OFFSET($A32,-3,0)),
IF(ISBLANK(OFFSET($A32,-4,0)),
IF(ISBLANK(OFFSET($A32,-5,0)),
IF(ISBLANK(OFFSET($A32,-6,0)),
IF(ISBLANK(OFFSET($A32,-7,0)),
IF(ISBLANK(OFFSET($A32,-8,0)),
IF(ISBLANK(OFFSET($A32,-9,0)),
IF(ISBLANK(OFFSET($A32,-10,0)),
IF(ISBLANK(OFFSET($A32,-11,0)),
IF(ISBLANK(OFFSET($A32,-12,0)),
"test",
OFFSET($A32,-12,0)),
OFFSET($A32,-11,0)),
OFFSET($A32,-10,0)),
OFFSET($A32,-9,0)),
OFFSET($A32,-8,0)),
OFFSET($A32,-7,0)),
OFFSET($A32,-6,0)),
OFFSET($A32,-5,0)),
OFFSET($A32,-4,0)),
OFFSET($A32,-3,0)),
OFFSET($A32,-2,0)),
OFFSET($A32,-1,0)),
$A32)</f>
        <v>ROOM_SPECIAL_SHOWERHEAD</v>
      </c>
    </row>
    <row r="33" spans="1:16" x14ac:dyDescent="0.2">
      <c r="A33" s="213" t="s">
        <v>345</v>
      </c>
      <c r="B33" s="213" t="s">
        <v>242</v>
      </c>
      <c r="C33" s="213" t="s">
        <v>221</v>
      </c>
      <c r="D33" s="52"/>
      <c r="E33" s="115"/>
      <c r="G33" s="65">
        <v>74</v>
      </c>
      <c r="H33" s="128" t="s">
        <v>1268</v>
      </c>
      <c r="I33" s="117">
        <v>4319</v>
      </c>
      <c r="J33" s="117" t="s">
        <v>242</v>
      </c>
      <c r="N33" s="198" t="str">
        <f ca="1">IF(LEN($A33&amp;$D33)&lt;2,"",IF(ISBLANK($I33),"",$P33&amp;IF(ISBLANK($D33),"","|"&amp;IF(RIGHT($D33)=",",LEFT($D33,LEN($D33)-1),IF(RIGHT($D33,2)=", ",LEFT($D33,LEN($D33)-2),$D33)))&amp;"="&amp;$I33&amp;IF(OR(ISBLANK($K33),$K33="{{*}}"),"",",{{"&amp;$K33&amp;"}}")))</f>
        <v>ROOM_SLIPPERS=4319</v>
      </c>
      <c r="O33" s="209">
        <f t="shared" ca="1" si="0"/>
        <v>4319</v>
      </c>
      <c r="P33" s="198" t="str">
        <f ca="1">IF(ISBLANK($A33),
IF(ISBLANK(OFFSET($A33,-1,0)),
IF(ISBLANK(OFFSET($A33,-2,0)),
IF(ISBLANK(OFFSET($A33,-3,0)),
IF(ISBLANK(OFFSET($A33,-4,0)),
IF(ISBLANK(OFFSET($A33,-5,0)),
IF(ISBLANK(OFFSET($A33,-6,0)),
IF(ISBLANK(OFFSET($A33,-7,0)),
IF(ISBLANK(OFFSET($A33,-8,0)),
IF(ISBLANK(OFFSET($A33,-9,0)),
IF(ISBLANK(OFFSET($A33,-10,0)),
IF(ISBLANK(OFFSET($A33,-11,0)),
IF(ISBLANK(OFFSET($A33,-12,0)),
"test",
OFFSET($A33,-12,0)),
OFFSET($A33,-11,0)),
OFFSET($A33,-10,0)),
OFFSET($A33,-9,0)),
OFFSET($A33,-8,0)),
OFFSET($A33,-7,0)),
OFFSET($A33,-6,0)),
OFFSET($A33,-5,0)),
OFFSET($A33,-4,0)),
OFFSET($A33,-3,0)),
OFFSET($A33,-2,0)),
OFFSET($A33,-1,0)),
$A33)</f>
        <v>ROOM_SLIPPERS</v>
      </c>
    </row>
    <row r="34" spans="1:16" x14ac:dyDescent="0.2">
      <c r="A34" s="214" t="s">
        <v>1384</v>
      </c>
      <c r="B34" s="214" t="s">
        <v>1306</v>
      </c>
      <c r="C34" s="214" t="s">
        <v>220</v>
      </c>
      <c r="D34" s="219" t="s">
        <v>1385</v>
      </c>
      <c r="E34" s="248" t="s">
        <v>1395</v>
      </c>
      <c r="G34" s="66">
        <v>74</v>
      </c>
      <c r="H34" s="139" t="s">
        <v>1268</v>
      </c>
      <c r="I34" s="133">
        <v>4187</v>
      </c>
      <c r="J34" s="133" t="s">
        <v>1306</v>
      </c>
      <c r="N34" s="198" t="str">
        <f ca="1">IF(LEN($A34&amp;$D34)&lt;2,"",IF(ISBLANK($I34),"",$P34&amp;IF(ISBLANK($D34),"","|"&amp;IF(RIGHT($D34)=",",LEFT($D34,LEN($D34)-1),IF(RIGHT($D34,2)=", ",LEFT($D34,LEN($D34)-2),$D34)))&amp;"="&amp;$I34&amp;IF(OR(ISBLANK($K34),$K34="{{*}}"),"",",{{"&amp;$K34&amp;"}}")))</f>
        <v>ROOM_HAIR_DRYER|HAIR_DRYER=4187</v>
      </c>
      <c r="O34" s="209">
        <f t="shared" ca="1" si="0"/>
        <v>4187</v>
      </c>
      <c r="P34" s="198" t="str">
        <f ca="1">IF(ISBLANK($A34),
IF(ISBLANK(OFFSET($A34,-1,0)),
IF(ISBLANK(OFFSET($A34,-2,0)),
IF(ISBLANK(OFFSET($A34,-3,0)),
IF(ISBLANK(OFFSET($A34,-4,0)),
IF(ISBLANK(OFFSET($A34,-5,0)),
IF(ISBLANK(OFFSET($A34,-6,0)),
IF(ISBLANK(OFFSET($A34,-7,0)),
IF(ISBLANK(OFFSET($A34,-8,0)),
IF(ISBLANK(OFFSET($A34,-9,0)),
IF(ISBLANK(OFFSET($A34,-10,0)),
IF(ISBLANK(OFFSET($A34,-11,0)),
IF(ISBLANK(OFFSET($A34,-12,0)),
"test",
OFFSET($A34,-12,0)),
OFFSET($A34,-11,0)),
OFFSET($A34,-10,0)),
OFFSET($A34,-9,0)),
OFFSET($A34,-8,0)),
OFFSET($A34,-7,0)),
OFFSET($A34,-6,0)),
OFFSET($A34,-5,0)),
OFFSET($A34,-4,0)),
OFFSET($A34,-3,0)),
OFFSET($A34,-2,0)),
OFFSET($A34,-1,0)),
$A34)</f>
        <v>ROOM_HAIR_DRYER</v>
      </c>
    </row>
    <row r="35" spans="1:16" x14ac:dyDescent="0.2">
      <c r="A35" s="214"/>
      <c r="B35" s="214"/>
      <c r="C35" s="214"/>
      <c r="D35" s="219" t="s">
        <v>1386</v>
      </c>
      <c r="E35" s="248"/>
      <c r="G35" s="66">
        <v>74</v>
      </c>
      <c r="H35" s="139" t="s">
        <v>1268</v>
      </c>
      <c r="I35" s="133">
        <v>4188</v>
      </c>
      <c r="J35" s="133" t="s">
        <v>1307</v>
      </c>
      <c r="N35" s="198" t="str">
        <f ca="1">IF(LEN($A35&amp;$D35)&lt;2,"",IF(ISBLANK($I35),"",$P35&amp;IF(ISBLANK($D35),"","|"&amp;IF(RIGHT($D35)=",",LEFT($D35,LEN($D35)-1),IF(RIGHT($D35,2)=", ",LEFT($D35,LEN($D35)-2),$D35)))&amp;"="&amp;$I35&amp;IF(OR(ISBLANK($K35),$K35="{{*}}"),"",",{{"&amp;$K35&amp;"}}")))</f>
        <v>ROOM_HAIR_DRYER|HAIR_DRYER_ON_REQUEST=4188</v>
      </c>
      <c r="O35" s="209">
        <f t="shared" ca="1" si="0"/>
        <v>4188</v>
      </c>
      <c r="P35" s="198" t="str">
        <f ca="1">IF(ISBLANK($A35),
IF(ISBLANK(OFFSET($A35,-1,0)),
IF(ISBLANK(OFFSET($A35,-2,0)),
IF(ISBLANK(OFFSET($A35,-3,0)),
IF(ISBLANK(OFFSET($A35,-4,0)),
IF(ISBLANK(OFFSET($A35,-5,0)),
IF(ISBLANK(OFFSET($A35,-6,0)),
IF(ISBLANK(OFFSET($A35,-7,0)),
IF(ISBLANK(OFFSET($A35,-8,0)),
IF(ISBLANK(OFFSET($A35,-9,0)),
IF(ISBLANK(OFFSET($A35,-10,0)),
IF(ISBLANK(OFFSET($A35,-11,0)),
IF(ISBLANK(OFFSET($A35,-12,0)),
"test",
OFFSET($A35,-12,0)),
OFFSET($A35,-11,0)),
OFFSET($A35,-10,0)),
OFFSET($A35,-9,0)),
OFFSET($A35,-8,0)),
OFFSET($A35,-7,0)),
OFFSET($A35,-6,0)),
OFFSET($A35,-5,0)),
OFFSET($A35,-4,0)),
OFFSET($A35,-3,0)),
OFFSET($A35,-2,0)),
OFFSET($A35,-1,0)),
$A35)</f>
        <v>ROOM_HAIR_DRYER</v>
      </c>
    </row>
    <row r="36" spans="1:16" x14ac:dyDescent="0.2">
      <c r="A36" s="213"/>
      <c r="B36" s="213"/>
      <c r="C36" s="213"/>
      <c r="D36" s="52"/>
      <c r="E36" s="115"/>
      <c r="G36" s="65"/>
      <c r="H36" s="117"/>
      <c r="N36" s="198" t="str">
        <f>IF(LEN($A36&amp;$D36)&lt;2,"",IF(ISBLANK($I36),"",$P36&amp;IF(ISBLANK($D36),"","|"&amp;IF(RIGHT($D36)=",",LEFT($D36,LEN($D36)-1),IF(RIGHT($D36,2)=", ",LEFT($D36,LEN($D36)-2),$D36)))&amp;"="&amp;$I36&amp;IF(OR(ISBLANK($K36),$K36="{{*}}"),"",",{{"&amp;$K36&amp;"}}")))</f>
        <v/>
      </c>
      <c r="O36" s="209">
        <f t="shared" si="0"/>
        <v>0</v>
      </c>
      <c r="P36" s="198" t="str">
        <f ca="1">IF(ISBLANK($A36),
IF(ISBLANK(OFFSET($A36,-1,0)),
IF(ISBLANK(OFFSET($A36,-2,0)),
IF(ISBLANK(OFFSET($A36,-3,0)),
IF(ISBLANK(OFFSET($A36,-4,0)),
IF(ISBLANK(OFFSET($A36,-5,0)),
IF(ISBLANK(OFFSET($A36,-6,0)),
IF(ISBLANK(OFFSET($A36,-7,0)),
IF(ISBLANK(OFFSET($A36,-8,0)),
IF(ISBLANK(OFFSET($A36,-9,0)),
IF(ISBLANK(OFFSET($A36,-10,0)),
IF(ISBLANK(OFFSET($A36,-11,0)),
IF(ISBLANK(OFFSET($A36,-12,0)),
"test",
OFFSET($A36,-12,0)),
OFFSET($A36,-11,0)),
OFFSET($A36,-10,0)),
OFFSET($A36,-9,0)),
OFFSET($A36,-8,0)),
OFFSET($A36,-7,0)),
OFFSET($A36,-6,0)),
OFFSET($A36,-5,0)),
OFFSET($A36,-4,0)),
OFFSET($A36,-3,0)),
OFFSET($A36,-2,0)),
OFFSET($A36,-1,0)),
$A36)</f>
        <v>ROOM_HAIR_DRYER</v>
      </c>
    </row>
    <row r="37" spans="1:16" x14ac:dyDescent="0.2">
      <c r="A37" s="213"/>
      <c r="B37" s="213"/>
      <c r="C37" s="213"/>
      <c r="D37" s="52"/>
      <c r="E37" s="115"/>
      <c r="G37" s="65"/>
      <c r="H37" s="117"/>
      <c r="N37" s="198" t="str">
        <f>IF(LEN($A37&amp;$D37)&lt;2,"",IF(ISBLANK($I37),"",$P37&amp;IF(ISBLANK($D37),"","|"&amp;IF(RIGHT($D37)=",",LEFT($D37,LEN($D37)-1),IF(RIGHT($D37,2)=", ",LEFT($D37,LEN($D37)-2),$D37)))&amp;"="&amp;$I37&amp;IF(OR(ISBLANK($K37),$K37="{{*}}"),"",",{{"&amp;$K37&amp;"}}")))</f>
        <v/>
      </c>
      <c r="O37" s="209">
        <f t="shared" si="0"/>
        <v>0</v>
      </c>
      <c r="P37" s="198" t="str">
        <f ca="1">IF(ISBLANK($A37),
IF(ISBLANK(OFFSET($A37,-1,0)),
IF(ISBLANK(OFFSET($A37,-2,0)),
IF(ISBLANK(OFFSET($A37,-3,0)),
IF(ISBLANK(OFFSET($A37,-4,0)),
IF(ISBLANK(OFFSET($A37,-5,0)),
IF(ISBLANK(OFFSET($A37,-6,0)),
IF(ISBLANK(OFFSET($A37,-7,0)),
IF(ISBLANK(OFFSET($A37,-8,0)),
IF(ISBLANK(OFFSET($A37,-9,0)),
IF(ISBLANK(OFFSET($A37,-10,0)),
IF(ISBLANK(OFFSET($A37,-11,0)),
IF(ISBLANK(OFFSET($A37,-12,0)),
"test",
OFFSET($A37,-12,0)),
OFFSET($A37,-11,0)),
OFFSET($A37,-10,0)),
OFFSET($A37,-9,0)),
OFFSET($A37,-8,0)),
OFFSET($A37,-7,0)),
OFFSET($A37,-6,0)),
OFFSET($A37,-5,0)),
OFFSET($A37,-4,0)),
OFFSET($A37,-3,0)),
OFFSET($A37,-2,0)),
OFFSET($A37,-1,0)),
$A37)</f>
        <v>ROOM_HAIR_DRYER</v>
      </c>
    </row>
    <row r="38" spans="1:16" x14ac:dyDescent="0.2">
      <c r="A38" s="33" t="s">
        <v>0</v>
      </c>
      <c r="B38" s="33" t="s">
        <v>1</v>
      </c>
      <c r="C38" s="33"/>
      <c r="D38" s="32" t="s">
        <v>2</v>
      </c>
      <c r="E38" s="33" t="s">
        <v>3</v>
      </c>
      <c r="G38" s="70" t="s">
        <v>985</v>
      </c>
      <c r="H38" s="64" t="s">
        <v>986</v>
      </c>
      <c r="I38" s="64" t="s">
        <v>1081</v>
      </c>
      <c r="J38" s="64" t="s">
        <v>1082</v>
      </c>
      <c r="N38" s="198"/>
      <c r="O38" s="209" t="str">
        <f t="shared" si="0"/>
        <v/>
      </c>
      <c r="P38" s="198" t="str">
        <f ca="1">IF(ISBLANK($A38),
IF(ISBLANK(OFFSET($A38,-1,0)),
IF(ISBLANK(OFFSET($A38,-2,0)),
IF(ISBLANK(OFFSET($A38,-3,0)),
IF(ISBLANK(OFFSET($A38,-4,0)),
IF(ISBLANK(OFFSET($A38,-5,0)),
IF(ISBLANK(OFFSET($A38,-6,0)),
IF(ISBLANK(OFFSET($A38,-7,0)),
IF(ISBLANK(OFFSET($A38,-8,0)),
IF(ISBLANK(OFFSET($A38,-9,0)),
IF(ISBLANK(OFFSET($A38,-10,0)),
IF(ISBLANK(OFFSET($A38,-11,0)),
IF(ISBLANK(OFFSET($A38,-12,0)),
"test",
OFFSET($A38,-12,0)),
OFFSET($A38,-11,0)),
OFFSET($A38,-10,0)),
OFFSET($A38,-9,0)),
OFFSET($A38,-8,0)),
OFFSET($A38,-7,0)),
OFFSET($A38,-6,0)),
OFFSET($A38,-5,0)),
OFFSET($A38,-4,0)),
OFFSET($A38,-3,0)),
OFFSET($A38,-2,0)),
OFFSET($A38,-1,0)),
$A38)</f>
        <v>Code</v>
      </c>
    </row>
    <row r="39" spans="1:16" x14ac:dyDescent="0.2">
      <c r="A39" s="214" t="s">
        <v>243</v>
      </c>
      <c r="B39" s="214" t="s">
        <v>244</v>
      </c>
      <c r="C39" s="214" t="s">
        <v>220</v>
      </c>
      <c r="D39" s="219" t="s">
        <v>1466</v>
      </c>
      <c r="E39" s="248" t="s">
        <v>1389</v>
      </c>
      <c r="G39" s="66">
        <v>74</v>
      </c>
      <c r="H39" s="125" t="s">
        <v>1268</v>
      </c>
      <c r="I39" s="116">
        <v>4137</v>
      </c>
      <c r="J39" s="116" t="s">
        <v>1111</v>
      </c>
      <c r="N39" s="198" t="str">
        <f ca="1">IF(LEN($A39&amp;$D39)&lt;2,"",IF(ISBLANK($I39),"",$P39&amp;IF(ISBLANK($D39),"","|"&amp;IF(RIGHT($D39)=",",LEFT($D39,LEN($D39)-1),IF(RIGHT($D39,2)=", ",LEFT($D39,LEN($D39)-2),$D39)))&amp;"="&amp;$I39&amp;IF(OR(ISBLANK($K39),$K39="{{*}}"),"",",{{"&amp;$K39&amp;"}}")))</f>
        <v>ROOM_COFFEE_TEA|COFFEE_AND_TEA_MAKER =4137</v>
      </c>
      <c r="O39" s="209">
        <f t="shared" ca="1" si="0"/>
        <v>4137</v>
      </c>
      <c r="P39" s="198" t="str">
        <f ca="1">IF(ISBLANK($A39),
IF(ISBLANK(OFFSET($A39,-1,0)),
IF(ISBLANK(OFFSET($A39,-2,0)),
IF(ISBLANK(OFFSET($A39,-3,0)),
IF(ISBLANK(OFFSET($A39,-4,0)),
IF(ISBLANK(OFFSET($A39,-5,0)),
IF(ISBLANK(OFFSET($A39,-6,0)),
IF(ISBLANK(OFFSET($A39,-7,0)),
IF(ISBLANK(OFFSET($A39,-8,0)),
IF(ISBLANK(OFFSET($A39,-9,0)),
IF(ISBLANK(OFFSET($A39,-10,0)),
IF(ISBLANK(OFFSET($A39,-11,0)),
IF(ISBLANK(OFFSET($A39,-12,0)),
"test",
OFFSET($A39,-12,0)),
OFFSET($A39,-11,0)),
OFFSET($A39,-10,0)),
OFFSET($A39,-9,0)),
OFFSET($A39,-8,0)),
OFFSET($A39,-7,0)),
OFFSET($A39,-6,0)),
OFFSET($A39,-5,0)),
OFFSET($A39,-4,0)),
OFFSET($A39,-3,0)),
OFFSET($A39,-2,0)),
OFFSET($A39,-1,0)),
$A39)</f>
        <v>ROOM_COFFEE_TEA</v>
      </c>
    </row>
    <row r="40" spans="1:16" x14ac:dyDescent="0.2">
      <c r="A40" s="214"/>
      <c r="B40" s="214"/>
      <c r="C40" s="214"/>
      <c r="D40" s="219" t="s">
        <v>1110</v>
      </c>
      <c r="E40" s="248"/>
      <c r="G40" s="66">
        <v>74</v>
      </c>
      <c r="H40" s="125" t="s">
        <v>1268</v>
      </c>
      <c r="I40" s="116">
        <v>4168</v>
      </c>
      <c r="J40" s="116" t="s">
        <v>1270</v>
      </c>
      <c r="N40" s="198" t="str">
        <f ca="1">IF(LEN($A40&amp;$D40)&lt;2,"",IF(ISBLANK($I40),"",$P40&amp;IF(ISBLANK($D40),"","|"&amp;IF(RIGHT($D40)=",",LEFT($D40,LEN($D40)-1),IF(RIGHT($D40,2)=", ",LEFT($D40,LEN($D40)-2),$D40)))&amp;"="&amp;$I40&amp;IF(OR(ISBLANK($K40),$K40="{{*}}"),"",",{{"&amp;$K40&amp;"}}")))</f>
        <v>ROOM_COFFEE_TEA|ESPRESSO_MAKER=4168</v>
      </c>
      <c r="O40" s="209">
        <f t="shared" ca="1" si="0"/>
        <v>4168</v>
      </c>
      <c r="P40" s="198" t="str">
        <f ca="1">IF(ISBLANK($A40),
IF(ISBLANK(OFFSET($A40,-1,0)),
IF(ISBLANK(OFFSET($A40,-2,0)),
IF(ISBLANK(OFFSET($A40,-3,0)),
IF(ISBLANK(OFFSET($A40,-4,0)),
IF(ISBLANK(OFFSET($A40,-5,0)),
IF(ISBLANK(OFFSET($A40,-6,0)),
IF(ISBLANK(OFFSET($A40,-7,0)),
IF(ISBLANK(OFFSET($A40,-8,0)),
IF(ISBLANK(OFFSET($A40,-9,0)),
IF(ISBLANK(OFFSET($A40,-10,0)),
IF(ISBLANK(OFFSET($A40,-11,0)),
IF(ISBLANK(OFFSET($A40,-12,0)),
"test",
OFFSET($A40,-12,0)),
OFFSET($A40,-11,0)),
OFFSET($A40,-10,0)),
OFFSET($A40,-9,0)),
OFFSET($A40,-8,0)),
OFFSET($A40,-7,0)),
OFFSET($A40,-6,0)),
OFFSET($A40,-5,0)),
OFFSET($A40,-4,0)),
OFFSET($A40,-3,0)),
OFFSET($A40,-2,0)),
OFFSET($A40,-1,0)),
$A40)</f>
        <v>ROOM_COFFEE_TEA</v>
      </c>
    </row>
    <row r="41" spans="1:16" ht="30" x14ac:dyDescent="0.2">
      <c r="A41" s="213" t="s">
        <v>246</v>
      </c>
      <c r="B41" s="213" t="s">
        <v>247</v>
      </c>
      <c r="C41" s="213" t="s">
        <v>221</v>
      </c>
      <c r="D41" s="52"/>
      <c r="E41" s="115"/>
      <c r="G41" s="65">
        <v>74</v>
      </c>
      <c r="H41" s="128" t="s">
        <v>1268</v>
      </c>
      <c r="I41" s="117">
        <v>4138</v>
      </c>
      <c r="J41" s="117" t="s">
        <v>1113</v>
      </c>
      <c r="N41" s="198" t="str">
        <f ca="1">IF(LEN($A41&amp;$D41)&lt;2,"",IF(ISBLANK($I41),"",$P41&amp;IF(ISBLANK($D41),"","|"&amp;IF(RIGHT($D41)=",",LEFT($D41,LEN($D41)-1),IF(RIGHT($D41,2)=", ",LEFT($D41,LEN($D41)-2),$D41)))&amp;"="&amp;$I41&amp;IF(OR(ISBLANK($K41),$K41="{{*}}"),"",",{{"&amp;$K41&amp;"}}")))</f>
        <v>ROOM_FREE_BOTTLED_WATER=4138</v>
      </c>
      <c r="O41" s="209">
        <f t="shared" ca="1" si="0"/>
        <v>4138</v>
      </c>
      <c r="P41" s="198" t="str">
        <f ca="1">IF(ISBLANK($A41),
IF(ISBLANK(OFFSET($A41,-1,0)),
IF(ISBLANK(OFFSET($A41,-2,0)),
IF(ISBLANK(OFFSET($A41,-3,0)),
IF(ISBLANK(OFFSET($A41,-4,0)),
IF(ISBLANK(OFFSET($A41,-5,0)),
IF(ISBLANK(OFFSET($A41,-6,0)),
IF(ISBLANK(OFFSET($A41,-7,0)),
IF(ISBLANK(OFFSET($A41,-8,0)),
IF(ISBLANK(OFFSET($A41,-9,0)),
IF(ISBLANK(OFFSET($A41,-10,0)),
IF(ISBLANK(OFFSET($A41,-11,0)),
IF(ISBLANK(OFFSET($A41,-12,0)),
"test",
OFFSET($A41,-12,0)),
OFFSET($A41,-11,0)),
OFFSET($A41,-10,0)),
OFFSET($A41,-9,0)),
OFFSET($A41,-8,0)),
OFFSET($A41,-7,0)),
OFFSET($A41,-6,0)),
OFFSET($A41,-5,0)),
OFFSET($A41,-4,0)),
OFFSET($A41,-3,0)),
OFFSET($A41,-2,0)),
OFFSET($A41,-1,0)),
$A41)</f>
        <v>ROOM_FREE_BOTTLED_WATER</v>
      </c>
    </row>
    <row r="42" spans="1:16" x14ac:dyDescent="0.2">
      <c r="A42" s="214" t="s">
        <v>248</v>
      </c>
      <c r="B42" s="214" t="s">
        <v>249</v>
      </c>
      <c r="C42" s="214" t="s">
        <v>220</v>
      </c>
      <c r="D42" s="219" t="s">
        <v>1709</v>
      </c>
      <c r="E42" s="248" t="s">
        <v>1390</v>
      </c>
      <c r="G42" s="66">
        <v>74</v>
      </c>
      <c r="H42" s="125" t="s">
        <v>1268</v>
      </c>
      <c r="I42" s="116">
        <v>4104</v>
      </c>
      <c r="J42" s="116" t="s">
        <v>249</v>
      </c>
      <c r="N42" s="198" t="str">
        <f ca="1">IF(LEN($A42&amp;$D42)&lt;2,"",IF(ISBLANK($I42),"",$P42&amp;IF(ISBLANK($D42),"","|"&amp;IF(RIGHT($D42)=",",LEFT($D42,LEN($D42)-1),IF(RIGHT($D42,2)=", ",LEFT($D42,LEN($D42)-2),$D42)))&amp;"="&amp;$I42&amp;IF(OR(ISBLANK($K42),$K42="{{*}}"),"",",{{"&amp;$K42&amp;"}}")))</f>
        <v>ROOM_KITCHEN|KITCHEN=4104</v>
      </c>
      <c r="O42" s="209">
        <f t="shared" ca="1" si="0"/>
        <v>4104</v>
      </c>
      <c r="P42" s="198" t="str">
        <f ca="1">IF(ISBLANK($A42),
IF(ISBLANK(OFFSET($A42,-1,0)),
IF(ISBLANK(OFFSET($A42,-2,0)),
IF(ISBLANK(OFFSET($A42,-3,0)),
IF(ISBLANK(OFFSET($A42,-4,0)),
IF(ISBLANK(OFFSET($A42,-5,0)),
IF(ISBLANK(OFFSET($A42,-6,0)),
IF(ISBLANK(OFFSET($A42,-7,0)),
IF(ISBLANK(OFFSET($A42,-8,0)),
IF(ISBLANK(OFFSET($A42,-9,0)),
IF(ISBLANK(OFFSET($A42,-10,0)),
IF(ISBLANK(OFFSET($A42,-11,0)),
IF(ISBLANK(OFFSET($A42,-12,0)),
"test",
OFFSET($A42,-12,0)),
OFFSET($A42,-11,0)),
OFFSET($A42,-10,0)),
OFFSET($A42,-9,0)),
OFFSET($A42,-8,0)),
OFFSET($A42,-7,0)),
OFFSET($A42,-6,0)),
OFFSET($A42,-5,0)),
OFFSET($A42,-4,0)),
OFFSET($A42,-3,0)),
OFFSET($A42,-2,0)),
OFFSET($A42,-1,0)),
$A42)</f>
        <v>ROOM_KITCHEN</v>
      </c>
    </row>
    <row r="43" spans="1:16" x14ac:dyDescent="0.2">
      <c r="A43" s="214"/>
      <c r="B43" s="214"/>
      <c r="C43" s="214"/>
      <c r="D43" s="219" t="s">
        <v>1467</v>
      </c>
      <c r="E43" s="248"/>
      <c r="G43" s="66">
        <v>74</v>
      </c>
      <c r="H43" s="125" t="s">
        <v>1268</v>
      </c>
      <c r="I43" s="116">
        <v>4100</v>
      </c>
      <c r="J43" s="116" t="s">
        <v>1115</v>
      </c>
      <c r="N43" s="198" t="str">
        <f ca="1">IF(LEN($A43&amp;$D43)&lt;2,"",IF(ISBLANK($I43),"",$P43&amp;IF(ISBLANK($D43),"","|"&amp;IF(RIGHT($D43)=",",LEFT($D43,LEN($D43)-1),IF(RIGHT($D43,2)=", ",LEFT($D43,LEN($D43)-2),$D43)))&amp;"="&amp;$I43&amp;IF(OR(ISBLANK($K43),$K43="{{*}}"),"",",{{"&amp;$K43&amp;"}}")))</f>
        <v>ROOM_KITCHEN|KITCHENETTE=4100</v>
      </c>
      <c r="O43" s="209">
        <f t="shared" ca="1" si="0"/>
        <v>4100</v>
      </c>
      <c r="P43" s="198" t="str">
        <f ca="1">IF(ISBLANK($A43),
IF(ISBLANK(OFFSET($A43,-1,0)),
IF(ISBLANK(OFFSET($A43,-2,0)),
IF(ISBLANK(OFFSET($A43,-3,0)),
IF(ISBLANK(OFFSET($A43,-4,0)),
IF(ISBLANK(OFFSET($A43,-5,0)),
IF(ISBLANK(OFFSET($A43,-6,0)),
IF(ISBLANK(OFFSET($A43,-7,0)),
IF(ISBLANK(OFFSET($A43,-8,0)),
IF(ISBLANK(OFFSET($A43,-9,0)),
IF(ISBLANK(OFFSET($A43,-10,0)),
IF(ISBLANK(OFFSET($A43,-11,0)),
IF(ISBLANK(OFFSET($A43,-12,0)),
"test",
OFFSET($A43,-12,0)),
OFFSET($A43,-11,0)),
OFFSET($A43,-10,0)),
OFFSET($A43,-9,0)),
OFFSET($A43,-8,0)),
OFFSET($A43,-7,0)),
OFFSET($A43,-6,0)),
OFFSET($A43,-5,0)),
OFFSET($A43,-4,0)),
OFFSET($A43,-3,0)),
OFFSET($A43,-2,0)),
OFFSET($A43,-1,0)),
$A43)</f>
        <v>ROOM_KITCHEN</v>
      </c>
    </row>
    <row r="44" spans="1:16" x14ac:dyDescent="0.2">
      <c r="A44" s="214"/>
      <c r="B44" s="214"/>
      <c r="C44" s="214"/>
      <c r="D44" s="219" t="s">
        <v>1114</v>
      </c>
      <c r="E44" s="248"/>
      <c r="G44" s="66">
        <v>74</v>
      </c>
      <c r="H44" s="125" t="s">
        <v>1268</v>
      </c>
      <c r="I44" s="116">
        <v>5092</v>
      </c>
      <c r="J44" s="116" t="s">
        <v>1116</v>
      </c>
      <c r="N44" s="198" t="str">
        <f ca="1">IF(LEN($A44&amp;$D44)&lt;2,"",IF(ISBLANK($I44),"",$P44&amp;IF(ISBLANK($D44),"","|"&amp;IF(RIGHT($D44)=",",LEFT($D44,LEN($D44)-1),IF(RIGHT($D44,2)=", ",LEFT($D44,LEN($D44)-2),$D44)))&amp;"="&amp;$I44&amp;IF(OR(ISBLANK($K44),$K44="{{*}}"),"",",{{"&amp;$K44&amp;"}}")))</f>
        <v>ROOM_KITCHEN|SHARED_KITCHEN=5092</v>
      </c>
      <c r="O44" s="209">
        <f t="shared" ca="1" si="0"/>
        <v>5092</v>
      </c>
      <c r="P44" s="198" t="str">
        <f ca="1">IF(ISBLANK($A44),
IF(ISBLANK(OFFSET($A44,-1,0)),
IF(ISBLANK(OFFSET($A44,-2,0)),
IF(ISBLANK(OFFSET($A44,-3,0)),
IF(ISBLANK(OFFSET($A44,-4,0)),
IF(ISBLANK(OFFSET($A44,-5,0)),
IF(ISBLANK(OFFSET($A44,-6,0)),
IF(ISBLANK(OFFSET($A44,-7,0)),
IF(ISBLANK(OFFSET($A44,-8,0)),
IF(ISBLANK(OFFSET($A44,-9,0)),
IF(ISBLANK(OFFSET($A44,-10,0)),
IF(ISBLANK(OFFSET($A44,-11,0)),
IF(ISBLANK(OFFSET($A44,-12,0)),
"test",
OFFSET($A44,-12,0)),
OFFSET($A44,-11,0)),
OFFSET($A44,-10,0)),
OFFSET($A44,-9,0)),
OFFSET($A44,-8,0)),
OFFSET($A44,-7,0)),
OFFSET($A44,-6,0)),
OFFSET($A44,-5,0)),
OFFSET($A44,-4,0)),
OFFSET($A44,-3,0)),
OFFSET($A44,-2,0)),
OFFSET($A44,-1,0)),
$A44)</f>
        <v>ROOM_KITCHEN</v>
      </c>
    </row>
    <row r="45" spans="1:16" x14ac:dyDescent="0.2">
      <c r="A45" s="213" t="s">
        <v>251</v>
      </c>
      <c r="B45" s="213" t="s">
        <v>252</v>
      </c>
      <c r="C45" s="213" t="s">
        <v>220</v>
      </c>
      <c r="D45" s="52" t="s">
        <v>1710</v>
      </c>
      <c r="E45" s="249" t="s">
        <v>1391</v>
      </c>
      <c r="G45" s="65">
        <v>74</v>
      </c>
      <c r="H45" s="128" t="s">
        <v>1268</v>
      </c>
      <c r="I45" s="117">
        <v>4216</v>
      </c>
      <c r="J45" s="117" t="s">
        <v>252</v>
      </c>
      <c r="N45" s="198" t="str">
        <f ca="1">IF(LEN($A45&amp;$D45)&lt;2,"",IF(ISBLANK($I45),"",$P45&amp;IF(ISBLANK($D45),"","|"&amp;IF(RIGHT($D45)=",",LEFT($D45,LEN($D45)-1),IF(RIGHT($D45,2)=", ",LEFT($D45,LEN($D45)-2),$D45)))&amp;"="&amp;$I45&amp;IF(OR(ISBLANK($K45),$K45="{{*}}"),"",",{{"&amp;$K45&amp;"}}")))</f>
        <v>ROOM_MICROWAVE|INROOM=4216</v>
      </c>
      <c r="O45" s="209">
        <f t="shared" ca="1" si="0"/>
        <v>4216</v>
      </c>
      <c r="P45" s="198" t="str">
        <f ca="1">IF(ISBLANK($A45),
IF(ISBLANK(OFFSET($A45,-1,0)),
IF(ISBLANK(OFFSET($A45,-2,0)),
IF(ISBLANK(OFFSET($A45,-3,0)),
IF(ISBLANK(OFFSET($A45,-4,0)),
IF(ISBLANK(OFFSET($A45,-5,0)),
IF(ISBLANK(OFFSET($A45,-6,0)),
IF(ISBLANK(OFFSET($A45,-7,0)),
IF(ISBLANK(OFFSET($A45,-8,0)),
IF(ISBLANK(OFFSET($A45,-9,0)),
IF(ISBLANK(OFFSET($A45,-10,0)),
IF(ISBLANK(OFFSET($A45,-11,0)),
IF(ISBLANK(OFFSET($A45,-12,0)),
"test",
OFFSET($A45,-12,0)),
OFFSET($A45,-11,0)),
OFFSET($A45,-10,0)),
OFFSET($A45,-9,0)),
OFFSET($A45,-8,0)),
OFFSET($A45,-7,0)),
OFFSET($A45,-6,0)),
OFFSET($A45,-5,0)),
OFFSET($A45,-4,0)),
OFFSET($A45,-3,0)),
OFFSET($A45,-2,0)),
OFFSET($A45,-1,0)),
$A45)</f>
        <v>ROOM_MICROWAVE</v>
      </c>
    </row>
    <row r="46" spans="1:16" ht="33" customHeight="1" x14ac:dyDescent="0.2">
      <c r="A46" s="213"/>
      <c r="B46" s="213"/>
      <c r="C46" s="213"/>
      <c r="D46" s="52" t="s">
        <v>1117</v>
      </c>
      <c r="E46" s="249"/>
      <c r="G46" s="65">
        <v>74</v>
      </c>
      <c r="H46" s="128" t="s">
        <v>1268</v>
      </c>
      <c r="I46" s="117">
        <v>4217</v>
      </c>
      <c r="J46" s="117" t="s">
        <v>1118</v>
      </c>
      <c r="N46" s="198" t="str">
        <f ca="1">IF(LEN($A46&amp;$D46)&lt;2,"",IF(ISBLANK($I46),"",$P46&amp;IF(ISBLANK($D46),"","|"&amp;IF(RIGHT($D46)=",",LEFT($D46,LEN($D46)-1),IF(RIGHT($D46,2)=", ",LEFT($D46,LEN($D46)-2),$D46)))&amp;"="&amp;$I46&amp;IF(OR(ISBLANK($K46),$K46="{{*}}"),"",",{{"&amp;$K46&amp;"}}")))</f>
        <v>ROOM_MICROWAVE|ONREQUEST=4217</v>
      </c>
      <c r="O46" s="209">
        <f t="shared" ca="1" si="0"/>
        <v>4217</v>
      </c>
      <c r="P46" s="198" t="str">
        <f ca="1">IF(ISBLANK($A46),
IF(ISBLANK(OFFSET($A46,-1,0)),
IF(ISBLANK(OFFSET($A46,-2,0)),
IF(ISBLANK(OFFSET($A46,-3,0)),
IF(ISBLANK(OFFSET($A46,-4,0)),
IF(ISBLANK(OFFSET($A46,-5,0)),
IF(ISBLANK(OFFSET($A46,-6,0)),
IF(ISBLANK(OFFSET($A46,-7,0)),
IF(ISBLANK(OFFSET($A46,-8,0)),
IF(ISBLANK(OFFSET($A46,-9,0)),
IF(ISBLANK(OFFSET($A46,-10,0)),
IF(ISBLANK(OFFSET($A46,-11,0)),
IF(ISBLANK(OFFSET($A46,-12,0)),
"test",
OFFSET($A46,-12,0)),
OFFSET($A46,-11,0)),
OFFSET($A46,-10,0)),
OFFSET($A46,-9,0)),
OFFSET($A46,-8,0)),
OFFSET($A46,-7,0)),
OFFSET($A46,-6,0)),
OFFSET($A46,-5,0)),
OFFSET($A46,-4,0)),
OFFSET($A46,-3,0)),
OFFSET($A46,-2,0)),
OFFSET($A46,-1,0)),
$A46)</f>
        <v>ROOM_MICROWAVE</v>
      </c>
    </row>
    <row r="47" spans="1:16" x14ac:dyDescent="0.2">
      <c r="A47" s="214" t="s">
        <v>254</v>
      </c>
      <c r="B47" s="214" t="s">
        <v>255</v>
      </c>
      <c r="C47" s="214" t="s">
        <v>220</v>
      </c>
      <c r="D47" s="219" t="s">
        <v>1710</v>
      </c>
      <c r="E47" s="248" t="s">
        <v>1392</v>
      </c>
      <c r="G47" s="66">
        <v>74</v>
      </c>
      <c r="H47" s="125" t="s">
        <v>1268</v>
      </c>
      <c r="I47" s="116">
        <v>4303</v>
      </c>
      <c r="J47" s="116" t="s">
        <v>255</v>
      </c>
      <c r="N47" s="198" t="str">
        <f ca="1">IF(LEN($A47&amp;$D47)&lt;2,"",IF(ISBLANK($I47),"",$P47&amp;IF(ISBLANK($D47),"","|"&amp;IF(RIGHT($D47)=",",LEFT($D47,LEN($D47)-1),IF(RIGHT($D47,2)=", ",LEFT($D47,LEN($D47)-2),$D47)))&amp;"="&amp;$I47&amp;IF(OR(ISBLANK($K47),$K47="{{*}}"),"",",{{"&amp;$K47&amp;"}}")))</f>
        <v>ROOM_REFRIGERATOR|INROOM=4303</v>
      </c>
      <c r="O47" s="209">
        <f t="shared" ca="1" si="0"/>
        <v>4303</v>
      </c>
      <c r="P47" s="198" t="str">
        <f ca="1">IF(ISBLANK($A47),
IF(ISBLANK(OFFSET($A47,-1,0)),
IF(ISBLANK(OFFSET($A47,-2,0)),
IF(ISBLANK(OFFSET($A47,-3,0)),
IF(ISBLANK(OFFSET($A47,-4,0)),
IF(ISBLANK(OFFSET($A47,-5,0)),
IF(ISBLANK(OFFSET($A47,-6,0)),
IF(ISBLANK(OFFSET($A47,-7,0)),
IF(ISBLANK(OFFSET($A47,-8,0)),
IF(ISBLANK(OFFSET($A47,-9,0)),
IF(ISBLANK(OFFSET($A47,-10,0)),
IF(ISBLANK(OFFSET($A47,-11,0)),
IF(ISBLANK(OFFSET($A47,-12,0)),
"test",
OFFSET($A47,-12,0)),
OFFSET($A47,-11,0)),
OFFSET($A47,-10,0)),
OFFSET($A47,-9,0)),
OFFSET($A47,-8,0)),
OFFSET($A47,-7,0)),
OFFSET($A47,-6,0)),
OFFSET($A47,-5,0)),
OFFSET($A47,-4,0)),
OFFSET($A47,-3,0)),
OFFSET($A47,-2,0)),
OFFSET($A47,-1,0)),
$A47)</f>
        <v>ROOM_REFRIGERATOR</v>
      </c>
    </row>
    <row r="48" spans="1:16" x14ac:dyDescent="0.2">
      <c r="A48" s="214"/>
      <c r="B48" s="214"/>
      <c r="C48" s="214"/>
      <c r="D48" s="219" t="s">
        <v>1711</v>
      </c>
      <c r="E48" s="248"/>
      <c r="G48" s="66">
        <v>74</v>
      </c>
      <c r="H48" s="125" t="s">
        <v>1268</v>
      </c>
      <c r="I48" s="116">
        <v>4183</v>
      </c>
      <c r="J48" s="116" t="s">
        <v>1120</v>
      </c>
      <c r="N48" s="198" t="str">
        <f ca="1">IF(LEN($A48&amp;$D48)&lt;2,"",IF(ISBLANK($I48),"",$P48&amp;IF(ISBLANK($D48),"","|"&amp;IF(RIGHT($D48)=",",LEFT($D48,LEN($D48)-1),IF(RIGHT($D48,2)=", ",LEFT($D48,LEN($D48)-2),$D48)))&amp;"="&amp;$I48&amp;IF(OR(ISBLANK($K48),$K48="{{*}}"),"",",{{"&amp;$K48&amp;"}}")))</f>
        <v>ROOM_REFRIGERATOR|FULL_SIZE_IN_ROOM=4183</v>
      </c>
      <c r="O48" s="209">
        <f t="shared" ca="1" si="0"/>
        <v>4183</v>
      </c>
      <c r="P48" s="198" t="str">
        <f ca="1">IF(ISBLANK($A48),
IF(ISBLANK(OFFSET($A48,-1,0)),
IF(ISBLANK(OFFSET($A48,-2,0)),
IF(ISBLANK(OFFSET($A48,-3,0)),
IF(ISBLANK(OFFSET($A48,-4,0)),
IF(ISBLANK(OFFSET($A48,-5,0)),
IF(ISBLANK(OFFSET($A48,-6,0)),
IF(ISBLANK(OFFSET($A48,-7,0)),
IF(ISBLANK(OFFSET($A48,-8,0)),
IF(ISBLANK(OFFSET($A48,-9,0)),
IF(ISBLANK(OFFSET($A48,-10,0)),
IF(ISBLANK(OFFSET($A48,-11,0)),
IF(ISBLANK(OFFSET($A48,-12,0)),
"test",
OFFSET($A48,-12,0)),
OFFSET($A48,-11,0)),
OFFSET($A48,-10,0)),
OFFSET($A48,-9,0)),
OFFSET($A48,-8,0)),
OFFSET($A48,-7,0)),
OFFSET($A48,-6,0)),
OFFSET($A48,-5,0)),
OFFSET($A48,-4,0)),
OFFSET($A48,-3,0)),
OFFSET($A48,-2,0)),
OFFSET($A48,-1,0)),
$A48)</f>
        <v>ROOM_REFRIGERATOR</v>
      </c>
    </row>
    <row r="49" spans="1:16" x14ac:dyDescent="0.2">
      <c r="A49" s="214"/>
      <c r="B49" s="214"/>
      <c r="C49" s="214"/>
      <c r="D49" s="219" t="s">
        <v>1117</v>
      </c>
      <c r="E49" s="248"/>
      <c r="G49" s="66">
        <v>74</v>
      </c>
      <c r="H49" s="125" t="s">
        <v>1268</v>
      </c>
      <c r="I49" s="116">
        <v>4304</v>
      </c>
      <c r="J49" s="116" t="s">
        <v>1119</v>
      </c>
      <c r="N49" s="198" t="str">
        <f ca="1">IF(LEN($A49&amp;$D49)&lt;2,"",IF(ISBLANK($I49),"",$P49&amp;IF(ISBLANK($D49),"","|"&amp;IF(RIGHT($D49)=",",LEFT($D49,LEN($D49)-1),IF(RIGHT($D49,2)=", ",LEFT($D49,LEN($D49)-2),$D49)))&amp;"="&amp;$I49&amp;IF(OR(ISBLANK($K49),$K49="{{*}}"),"",",{{"&amp;$K49&amp;"}}")))</f>
        <v>ROOM_REFRIGERATOR|ONREQUEST=4304</v>
      </c>
      <c r="O49" s="209">
        <f t="shared" ca="1" si="0"/>
        <v>4304</v>
      </c>
      <c r="P49" s="198" t="str">
        <f ca="1">IF(ISBLANK($A49),
IF(ISBLANK(OFFSET($A49,-1,0)),
IF(ISBLANK(OFFSET($A49,-2,0)),
IF(ISBLANK(OFFSET($A49,-3,0)),
IF(ISBLANK(OFFSET($A49,-4,0)),
IF(ISBLANK(OFFSET($A49,-5,0)),
IF(ISBLANK(OFFSET($A49,-6,0)),
IF(ISBLANK(OFFSET($A49,-7,0)),
IF(ISBLANK(OFFSET($A49,-8,0)),
IF(ISBLANK(OFFSET($A49,-9,0)),
IF(ISBLANK(OFFSET($A49,-10,0)),
IF(ISBLANK(OFFSET($A49,-11,0)),
IF(ISBLANK(OFFSET($A49,-12,0)),
"test",
OFFSET($A49,-12,0)),
OFFSET($A49,-11,0)),
OFFSET($A49,-10,0)),
OFFSET($A49,-9,0)),
OFFSET($A49,-8,0)),
OFFSET($A49,-7,0)),
OFFSET($A49,-6,0)),
OFFSET($A49,-5,0)),
OFFSET($A49,-4,0)),
OFFSET($A49,-3,0)),
OFFSET($A49,-2,0)),
OFFSET($A49,-1,0)),
$A49)</f>
        <v>ROOM_REFRIGERATOR</v>
      </c>
    </row>
    <row r="50" spans="1:16" x14ac:dyDescent="0.2">
      <c r="A50" s="213" t="s">
        <v>257</v>
      </c>
      <c r="B50" s="213" t="s">
        <v>258</v>
      </c>
      <c r="C50" s="213" t="s">
        <v>220</v>
      </c>
      <c r="D50" s="52" t="s">
        <v>1468</v>
      </c>
      <c r="E50" s="249" t="s">
        <v>1453</v>
      </c>
      <c r="G50" s="65">
        <v>74</v>
      </c>
      <c r="H50" s="128" t="s">
        <v>1268</v>
      </c>
      <c r="I50" s="117">
        <v>6140</v>
      </c>
      <c r="J50" s="117" t="s">
        <v>1121</v>
      </c>
      <c r="N50" s="198" t="str">
        <f ca="1">IF(LEN($A50&amp;$D50)&lt;2,"",IF(ISBLANK($I50),"",$P50&amp;IF(ISBLANK($D50),"","|"&amp;IF(RIGHT($D50)=",",LEFT($D50,LEN($D50)-1),IF(RIGHT($D50,2)=", ",LEFT($D50,LEN($D50)-2),$D50)))&amp;"="&amp;$I50&amp;IF(OR(ISBLANK($K50),$K50="{{*}}"),"",",{{"&amp;$K50&amp;"}}")))</f>
        <v>ROOM_MINIBAR|STOCKED_WITH_FREE_ITEMS =6140</v>
      </c>
      <c r="O50" s="209">
        <f t="shared" ca="1" si="0"/>
        <v>6140</v>
      </c>
      <c r="P50" s="198" t="str">
        <f ca="1">IF(ISBLANK($A50),
IF(ISBLANK(OFFSET($A50,-1,0)),
IF(ISBLANK(OFFSET($A50,-2,0)),
IF(ISBLANK(OFFSET($A50,-3,0)),
IF(ISBLANK(OFFSET($A50,-4,0)),
IF(ISBLANK(OFFSET($A50,-5,0)),
IF(ISBLANK(OFFSET($A50,-6,0)),
IF(ISBLANK(OFFSET($A50,-7,0)),
IF(ISBLANK(OFFSET($A50,-8,0)),
IF(ISBLANK(OFFSET($A50,-9,0)),
IF(ISBLANK(OFFSET($A50,-10,0)),
IF(ISBLANK(OFFSET($A50,-11,0)),
IF(ISBLANK(OFFSET($A50,-12,0)),
"test",
OFFSET($A50,-12,0)),
OFFSET($A50,-11,0)),
OFFSET($A50,-10,0)),
OFFSET($A50,-9,0)),
OFFSET($A50,-8,0)),
OFFSET($A50,-7,0)),
OFFSET($A50,-6,0)),
OFFSET($A50,-5,0)),
OFFSET($A50,-4,0)),
OFFSET($A50,-3,0)),
OFFSET($A50,-2,0)),
OFFSET($A50,-1,0)),
$A50)</f>
        <v>ROOM_MINIBAR</v>
      </c>
    </row>
    <row r="51" spans="1:16" x14ac:dyDescent="0.2">
      <c r="A51" s="213"/>
      <c r="B51" s="213"/>
      <c r="C51" s="213"/>
      <c r="D51" s="52" t="s">
        <v>1712</v>
      </c>
      <c r="E51" s="249"/>
      <c r="G51" s="65">
        <v>74</v>
      </c>
      <c r="H51" s="128" t="s">
        <v>1268</v>
      </c>
      <c r="I51" s="117">
        <v>6141</v>
      </c>
      <c r="J51" s="117" t="s">
        <v>1122</v>
      </c>
      <c r="N51" s="198" t="str">
        <f ca="1">IF(LEN($A51&amp;$D51)&lt;2,"",IF(ISBLANK($I51),"",$P51&amp;IF(ISBLANK($D51),"","|"&amp;IF(RIGHT($D51)=",",LEFT($D51,LEN($D51)-1),IF(RIGHT($D51,2)=", ",LEFT($D51,LEN($D51)-2),$D51)))&amp;"="&amp;$I51&amp;IF(OR(ISBLANK($K51),$K51="{{*}}"),"",",{{"&amp;$K51&amp;"}}")))</f>
        <v>ROOM_MINIBAR|STOCKED_WITH_SOME_FREE_ITEMS=6141</v>
      </c>
      <c r="O51" s="209">
        <f t="shared" ca="1" si="0"/>
        <v>6141</v>
      </c>
      <c r="P51" s="198" t="str">
        <f ca="1">IF(ISBLANK($A51),
IF(ISBLANK(OFFSET($A51,-1,0)),
IF(ISBLANK(OFFSET($A51,-2,0)),
IF(ISBLANK(OFFSET($A51,-3,0)),
IF(ISBLANK(OFFSET($A51,-4,0)),
IF(ISBLANK(OFFSET($A51,-5,0)),
IF(ISBLANK(OFFSET($A51,-6,0)),
IF(ISBLANK(OFFSET($A51,-7,0)),
IF(ISBLANK(OFFSET($A51,-8,0)),
IF(ISBLANK(OFFSET($A51,-9,0)),
IF(ISBLANK(OFFSET($A51,-10,0)),
IF(ISBLANK(OFFSET($A51,-11,0)),
IF(ISBLANK(OFFSET($A51,-12,0)),
"test",
OFFSET($A51,-12,0)),
OFFSET($A51,-11,0)),
OFFSET($A51,-10,0)),
OFFSET($A51,-9,0)),
OFFSET($A51,-8,0)),
OFFSET($A51,-7,0)),
OFFSET($A51,-6,0)),
OFFSET($A51,-5,0)),
OFFSET($A51,-4,0)),
OFFSET($A51,-3,0)),
OFFSET($A51,-2,0)),
OFFSET($A51,-1,0)),
$A51)</f>
        <v>ROOM_MINIBAR</v>
      </c>
    </row>
    <row r="52" spans="1:16" x14ac:dyDescent="0.2">
      <c r="A52" s="213"/>
      <c r="B52" s="213"/>
      <c r="C52" s="213"/>
      <c r="D52" s="52" t="s">
        <v>649</v>
      </c>
      <c r="E52" s="249"/>
      <c r="G52" s="65">
        <v>74</v>
      </c>
      <c r="H52" s="128" t="s">
        <v>1268</v>
      </c>
      <c r="I52" s="117">
        <v>4218</v>
      </c>
      <c r="J52" s="117" t="s">
        <v>258</v>
      </c>
      <c r="N52" s="198" t="str">
        <f ca="1">IF(LEN($A52&amp;$D52)&lt;2,"",IF(ISBLANK($I52),"",$P52&amp;IF(ISBLANK($D52),"","|"&amp;IF(RIGHT($D52)=",",LEFT($D52,LEN($D52)-1),IF(RIGHT($D52,2)=", ",LEFT($D52,LEN($D52)-2),$D52)))&amp;"="&amp;$I52&amp;IF(OR(ISBLANK($K52),$K52="{{*}}"),"",",{{"&amp;$K52&amp;"}}")))</f>
        <v>ROOM_MINIBAR|NO_FREE_ITEMS=4218</v>
      </c>
      <c r="O52" s="209">
        <f t="shared" ca="1" si="0"/>
        <v>4218</v>
      </c>
      <c r="P52" s="198" t="str">
        <f ca="1">IF(ISBLANK($A52),
IF(ISBLANK(OFFSET($A52,-1,0)),
IF(ISBLANK(OFFSET($A52,-2,0)),
IF(ISBLANK(OFFSET($A52,-3,0)),
IF(ISBLANK(OFFSET($A52,-4,0)),
IF(ISBLANK(OFFSET($A52,-5,0)),
IF(ISBLANK(OFFSET($A52,-6,0)),
IF(ISBLANK(OFFSET($A52,-7,0)),
IF(ISBLANK(OFFSET($A52,-8,0)),
IF(ISBLANK(OFFSET($A52,-9,0)),
IF(ISBLANK(OFFSET($A52,-10,0)),
IF(ISBLANK(OFFSET($A52,-11,0)),
IF(ISBLANK(OFFSET($A52,-12,0)),
"test",
OFFSET($A52,-12,0)),
OFFSET($A52,-11,0)),
OFFSET($A52,-10,0)),
OFFSET($A52,-9,0)),
OFFSET($A52,-8,0)),
OFFSET($A52,-7,0)),
OFFSET($A52,-6,0)),
OFFSET($A52,-5,0)),
OFFSET($A52,-4,0)),
OFFSET($A52,-3,0)),
OFFSET($A52,-2,0)),
OFFSET($A52,-1,0)),
$A52)</f>
        <v>ROOM_MINIBAR</v>
      </c>
    </row>
    <row r="53" spans="1:16" x14ac:dyDescent="0.2">
      <c r="A53" s="214" t="s">
        <v>348</v>
      </c>
      <c r="B53" s="214" t="s">
        <v>259</v>
      </c>
      <c r="C53" s="214" t="s">
        <v>221</v>
      </c>
      <c r="D53" s="219"/>
      <c r="E53" s="114"/>
      <c r="G53" s="66">
        <v>74</v>
      </c>
      <c r="H53" s="125" t="s">
        <v>1268</v>
      </c>
      <c r="I53" s="116">
        <v>4143</v>
      </c>
      <c r="J53" s="116" t="s">
        <v>1123</v>
      </c>
      <c r="N53" s="198" t="str">
        <f ca="1">IF(LEN($A53&amp;$D53)&lt;2,"",IF(ISBLANK($I53),"",$P53&amp;IF(ISBLANK($D53),"","|"&amp;IF(RIGHT($D53)=",",LEFT($D53,LEN($D53)-1),IF(RIGHT($D53,2)=", ",LEFT($D53,LEN($D53)-2),$D53)))&amp;"="&amp;$I53&amp;IF(OR(ISBLANK($K53),$K53="{{*}}"),"",",{{"&amp;$K53&amp;"}}")))</f>
        <v>ROOM_DISHWARE=4143</v>
      </c>
      <c r="O53" s="209">
        <f t="shared" ca="1" si="0"/>
        <v>4143</v>
      </c>
      <c r="P53" s="198" t="str">
        <f ca="1">IF(ISBLANK($A53),
IF(ISBLANK(OFFSET($A53,-1,0)),
IF(ISBLANK(OFFSET($A53,-2,0)),
IF(ISBLANK(OFFSET($A53,-3,0)),
IF(ISBLANK(OFFSET($A53,-4,0)),
IF(ISBLANK(OFFSET($A53,-5,0)),
IF(ISBLANK(OFFSET($A53,-6,0)),
IF(ISBLANK(OFFSET($A53,-7,0)),
IF(ISBLANK(OFFSET($A53,-8,0)),
IF(ISBLANK(OFFSET($A53,-9,0)),
IF(ISBLANK(OFFSET($A53,-10,0)),
IF(ISBLANK(OFFSET($A53,-11,0)),
IF(ISBLANK(OFFSET($A53,-12,0)),
"test",
OFFSET($A53,-12,0)),
OFFSET($A53,-11,0)),
OFFSET($A53,-10,0)),
OFFSET($A53,-9,0)),
OFFSET($A53,-8,0)),
OFFSET($A53,-7,0)),
OFFSET($A53,-6,0)),
OFFSET($A53,-5,0)),
OFFSET($A53,-4,0)),
OFFSET($A53,-3,0)),
OFFSET($A53,-2,0)),
OFFSET($A53,-1,0)),
$A53)</f>
        <v>ROOM_DISHWARE</v>
      </c>
    </row>
    <row r="54" spans="1:16" x14ac:dyDescent="0.2">
      <c r="A54" s="213" t="s">
        <v>349</v>
      </c>
      <c r="B54" s="213" t="s">
        <v>260</v>
      </c>
      <c r="C54" s="213" t="s">
        <v>221</v>
      </c>
      <c r="D54" s="52"/>
      <c r="E54" s="115"/>
      <c r="G54" s="65">
        <v>74</v>
      </c>
      <c r="H54" s="128" t="s">
        <v>1268</v>
      </c>
      <c r="I54" s="117">
        <v>4158</v>
      </c>
      <c r="J54" s="117" t="s">
        <v>260</v>
      </c>
      <c r="N54" s="198" t="str">
        <f ca="1">IF(LEN($A54&amp;$D54)&lt;2,"",IF(ISBLANK($I54),"",$P54&amp;IF(ISBLANK($D54),"","|"&amp;IF(RIGHT($D54)=",",LEFT($D54,LEN($D54)-1),IF(RIGHT($D54,2)=", ",LEFT($D54,LEN($D54)-2),$D54)))&amp;"="&amp;$I54&amp;IF(OR(ISBLANK($K54),$K54="{{*}}"),"",",{{"&amp;$K54&amp;"}}")))</f>
        <v>ROOM_DISHWASHER=4158</v>
      </c>
      <c r="O54" s="209">
        <f t="shared" ca="1" si="0"/>
        <v>4158</v>
      </c>
      <c r="P54" s="198" t="str">
        <f ca="1">IF(ISBLANK($A54),
IF(ISBLANK(OFFSET($A54,-1,0)),
IF(ISBLANK(OFFSET($A54,-2,0)),
IF(ISBLANK(OFFSET($A54,-3,0)),
IF(ISBLANK(OFFSET($A54,-4,0)),
IF(ISBLANK(OFFSET($A54,-5,0)),
IF(ISBLANK(OFFSET($A54,-6,0)),
IF(ISBLANK(OFFSET($A54,-7,0)),
IF(ISBLANK(OFFSET($A54,-8,0)),
IF(ISBLANK(OFFSET($A54,-9,0)),
IF(ISBLANK(OFFSET($A54,-10,0)),
IF(ISBLANK(OFFSET($A54,-11,0)),
IF(ISBLANK(OFFSET($A54,-12,0)),
"test",
OFFSET($A54,-12,0)),
OFFSET($A54,-11,0)),
OFFSET($A54,-10,0)),
OFFSET($A54,-9,0)),
OFFSET($A54,-8,0)),
OFFSET($A54,-7,0)),
OFFSET($A54,-6,0)),
OFFSET($A54,-5,0)),
OFFSET($A54,-4,0)),
OFFSET($A54,-3,0)),
OFFSET($A54,-2,0)),
OFFSET($A54,-1,0)),
$A54)</f>
        <v>ROOM_DISHWASHER</v>
      </c>
    </row>
    <row r="55" spans="1:16" x14ac:dyDescent="0.2">
      <c r="A55" s="214" t="s">
        <v>350</v>
      </c>
      <c r="B55" s="214" t="s">
        <v>261</v>
      </c>
      <c r="C55" s="214" t="s">
        <v>221</v>
      </c>
      <c r="D55" s="219"/>
      <c r="E55" s="114"/>
      <c r="G55" s="66">
        <v>74</v>
      </c>
      <c r="H55" s="125" t="s">
        <v>1271</v>
      </c>
      <c r="I55" s="116">
        <v>4326</v>
      </c>
      <c r="J55" s="116" t="s">
        <v>261</v>
      </c>
      <c r="N55" s="198" t="str">
        <f ca="1">IF(LEN($A55&amp;$D55)&lt;2,"",IF(ISBLANK($I55),"",$P55&amp;IF(ISBLANK($D55),"","|"&amp;IF(RIGHT($D55)=",",LEFT($D55,LEN($D55)-1),IF(RIGHT($D55,2)=", ",LEFT($D55,LEN($D55)-2),$D55)))&amp;"="&amp;$I55&amp;IF(OR(ISBLANK($K55),$K55="{{*}}"),"",",{{"&amp;$K55&amp;"}}")))</f>
        <v>ROOM_STOVETOP=4326</v>
      </c>
      <c r="O55" s="209">
        <f t="shared" ca="1" si="0"/>
        <v>4326</v>
      </c>
      <c r="P55" s="198" t="str">
        <f ca="1">IF(ISBLANK($A55),
IF(ISBLANK(OFFSET($A55,-1,0)),
IF(ISBLANK(OFFSET($A55,-2,0)),
IF(ISBLANK(OFFSET($A55,-3,0)),
IF(ISBLANK(OFFSET($A55,-4,0)),
IF(ISBLANK(OFFSET($A55,-5,0)),
IF(ISBLANK(OFFSET($A55,-6,0)),
IF(ISBLANK(OFFSET($A55,-7,0)),
IF(ISBLANK(OFFSET($A55,-8,0)),
IF(ISBLANK(OFFSET($A55,-9,0)),
IF(ISBLANK(OFFSET($A55,-10,0)),
IF(ISBLANK(OFFSET($A55,-11,0)),
IF(ISBLANK(OFFSET($A55,-12,0)),
"test",
OFFSET($A55,-12,0)),
OFFSET($A55,-11,0)),
OFFSET($A55,-10,0)),
OFFSET($A55,-9,0)),
OFFSET($A55,-8,0)),
OFFSET($A55,-7,0)),
OFFSET($A55,-6,0)),
OFFSET($A55,-5,0)),
OFFSET($A55,-4,0)),
OFFSET($A55,-3,0)),
OFFSET($A55,-2,0)),
OFFSET($A55,-1,0)),
$A55)</f>
        <v>ROOM_STOVETOP</v>
      </c>
    </row>
    <row r="56" spans="1:16" x14ac:dyDescent="0.2">
      <c r="A56" s="213"/>
      <c r="B56" s="213"/>
      <c r="C56" s="213"/>
      <c r="D56" s="52"/>
      <c r="E56" s="115"/>
      <c r="G56" s="65"/>
      <c r="H56" s="117"/>
      <c r="N56" s="198" t="str">
        <f>IF(LEN($A56&amp;$D56)&lt;2,"",IF(ISBLANK($I56),"",$P56&amp;IF(ISBLANK($D56),"","|"&amp;IF(RIGHT($D56)=",",LEFT($D56,LEN($D56)-1),IF(RIGHT($D56,2)=", ",LEFT($D56,LEN($D56)-2),$D56)))&amp;"="&amp;$I56&amp;IF(OR(ISBLANK($K56),$K56="{{*}}"),"",",{{"&amp;$K56&amp;"}}")))</f>
        <v/>
      </c>
      <c r="O56" s="209">
        <f t="shared" si="0"/>
        <v>0</v>
      </c>
      <c r="P56" s="198" t="str">
        <f ca="1">IF(ISBLANK($A56),
IF(ISBLANK(OFFSET($A56,-1,0)),
IF(ISBLANK(OFFSET($A56,-2,0)),
IF(ISBLANK(OFFSET($A56,-3,0)),
IF(ISBLANK(OFFSET($A56,-4,0)),
IF(ISBLANK(OFFSET($A56,-5,0)),
IF(ISBLANK(OFFSET($A56,-6,0)),
IF(ISBLANK(OFFSET($A56,-7,0)),
IF(ISBLANK(OFFSET($A56,-8,0)),
IF(ISBLANK(OFFSET($A56,-9,0)),
IF(ISBLANK(OFFSET($A56,-10,0)),
IF(ISBLANK(OFFSET($A56,-11,0)),
IF(ISBLANK(OFFSET($A56,-12,0)),
"test",
OFFSET($A56,-12,0)),
OFFSET($A56,-11,0)),
OFFSET($A56,-10,0)),
OFFSET($A56,-9,0)),
OFFSET($A56,-8,0)),
OFFSET($A56,-7,0)),
OFFSET($A56,-6,0)),
OFFSET($A56,-5,0)),
OFFSET($A56,-4,0)),
OFFSET($A56,-3,0)),
OFFSET($A56,-2,0)),
OFFSET($A56,-1,0)),
$A56)</f>
        <v>ROOM_STOVETOP</v>
      </c>
    </row>
    <row r="57" spans="1:16" x14ac:dyDescent="0.2">
      <c r="A57" s="213"/>
      <c r="B57" s="213"/>
      <c r="C57" s="213"/>
      <c r="D57" s="52"/>
      <c r="E57" s="115"/>
      <c r="G57" s="65"/>
      <c r="H57" s="117"/>
      <c r="N57" s="198" t="str">
        <f>IF(LEN($A57&amp;$D57)&lt;2,"",IF(ISBLANK($I57),"",$P57&amp;IF(ISBLANK($D57),"","|"&amp;IF(RIGHT($D57)=",",LEFT($D57,LEN($D57)-1),IF(RIGHT($D57,2)=", ",LEFT($D57,LEN($D57)-2),$D57)))&amp;"="&amp;$I57&amp;IF(OR(ISBLANK($K57),$K57="{{*}}"),"",",{{"&amp;$K57&amp;"}}")))</f>
        <v/>
      </c>
      <c r="O57" s="209">
        <f t="shared" si="0"/>
        <v>0</v>
      </c>
      <c r="P57" s="198" t="str">
        <f ca="1">IF(ISBLANK($A57),
IF(ISBLANK(OFFSET($A57,-1,0)),
IF(ISBLANK(OFFSET($A57,-2,0)),
IF(ISBLANK(OFFSET($A57,-3,0)),
IF(ISBLANK(OFFSET($A57,-4,0)),
IF(ISBLANK(OFFSET($A57,-5,0)),
IF(ISBLANK(OFFSET($A57,-6,0)),
IF(ISBLANK(OFFSET($A57,-7,0)),
IF(ISBLANK(OFFSET($A57,-8,0)),
IF(ISBLANK(OFFSET($A57,-9,0)),
IF(ISBLANK(OFFSET($A57,-10,0)),
IF(ISBLANK(OFFSET($A57,-11,0)),
IF(ISBLANK(OFFSET($A57,-12,0)),
"test",
OFFSET($A57,-12,0)),
OFFSET($A57,-11,0)),
OFFSET($A57,-10,0)),
OFFSET($A57,-9,0)),
OFFSET($A57,-8,0)),
OFFSET($A57,-7,0)),
OFFSET($A57,-6,0)),
OFFSET($A57,-5,0)),
OFFSET($A57,-4,0)),
OFFSET($A57,-3,0)),
OFFSET($A57,-2,0)),
OFFSET($A57,-1,0)),
$A57)</f>
        <v>ROOM_STOVETOP</v>
      </c>
    </row>
    <row r="58" spans="1:16" x14ac:dyDescent="0.2">
      <c r="A58" s="33" t="s">
        <v>0</v>
      </c>
      <c r="B58" s="33" t="s">
        <v>1</v>
      </c>
      <c r="C58" s="33"/>
      <c r="D58" s="32" t="s">
        <v>2</v>
      </c>
      <c r="E58" s="33" t="s">
        <v>3</v>
      </c>
      <c r="G58" s="70" t="s">
        <v>985</v>
      </c>
      <c r="H58" s="64" t="s">
        <v>986</v>
      </c>
      <c r="I58" s="64" t="s">
        <v>1081</v>
      </c>
      <c r="J58" s="64" t="s">
        <v>1082</v>
      </c>
      <c r="N58" s="198"/>
      <c r="O58" s="209" t="str">
        <f t="shared" si="0"/>
        <v/>
      </c>
      <c r="P58" s="198" t="str">
        <f ca="1">IF(ISBLANK($A58),
IF(ISBLANK(OFFSET($A58,-1,0)),
IF(ISBLANK(OFFSET($A58,-2,0)),
IF(ISBLANK(OFFSET($A58,-3,0)),
IF(ISBLANK(OFFSET($A58,-4,0)),
IF(ISBLANK(OFFSET($A58,-5,0)),
IF(ISBLANK(OFFSET($A58,-6,0)),
IF(ISBLANK(OFFSET($A58,-7,0)),
IF(ISBLANK(OFFSET($A58,-8,0)),
IF(ISBLANK(OFFSET($A58,-9,0)),
IF(ISBLANK(OFFSET($A58,-10,0)),
IF(ISBLANK(OFFSET($A58,-11,0)),
IF(ISBLANK(OFFSET($A58,-12,0)),
"test",
OFFSET($A58,-12,0)),
OFFSET($A58,-11,0)),
OFFSET($A58,-10,0)),
OFFSET($A58,-9,0)),
OFFSET($A58,-8,0)),
OFFSET($A58,-7,0)),
OFFSET($A58,-6,0)),
OFFSET($A58,-5,0)),
OFFSET($A58,-4,0)),
OFFSET($A58,-3,0)),
OFFSET($A58,-2,0)),
OFFSET($A58,-1,0)),
$A58)</f>
        <v>Code</v>
      </c>
    </row>
    <row r="59" spans="1:16" x14ac:dyDescent="0.2">
      <c r="A59" s="214" t="s">
        <v>262</v>
      </c>
      <c r="B59" s="214" t="s">
        <v>263</v>
      </c>
      <c r="C59" s="214" t="s">
        <v>220</v>
      </c>
      <c r="D59" s="219" t="s">
        <v>1713</v>
      </c>
      <c r="E59" s="248" t="s">
        <v>1393</v>
      </c>
      <c r="G59" s="66">
        <v>74</v>
      </c>
      <c r="H59" s="125" t="s">
        <v>1271</v>
      </c>
      <c r="I59" s="116">
        <v>4132</v>
      </c>
      <c r="J59" s="116" t="s">
        <v>1125</v>
      </c>
      <c r="N59" s="198" t="str">
        <f ca="1">IF(LEN($A59&amp;$D59)&lt;2,"",IF(ISBLANK($I59),"",$P59&amp;IF(ISBLANK($D59),"","|"&amp;IF(RIGHT($D59)=",",LEFT($D59,LEN($D59)-1),IF(RIGHT($D59,2)=", ",LEFT($D59,LEN($D59)-2),$D59)))&amp;"="&amp;$I59&amp;IF(OR(ISBLANK($K59),$K59="{{*}}"),"",",{{"&amp;$K59&amp;"}}")))</f>
        <v>ROOM_TV_SERVICE|CABLE=4132</v>
      </c>
      <c r="O59" s="209">
        <f t="shared" ca="1" si="0"/>
        <v>4132</v>
      </c>
      <c r="P59" s="198" t="str">
        <f ca="1">IF(ISBLANK($A59),
IF(ISBLANK(OFFSET($A59,-1,0)),
IF(ISBLANK(OFFSET($A59,-2,0)),
IF(ISBLANK(OFFSET($A59,-3,0)),
IF(ISBLANK(OFFSET($A59,-4,0)),
IF(ISBLANK(OFFSET($A59,-5,0)),
IF(ISBLANK(OFFSET($A59,-6,0)),
IF(ISBLANK(OFFSET($A59,-7,0)),
IF(ISBLANK(OFFSET($A59,-8,0)),
IF(ISBLANK(OFFSET($A59,-9,0)),
IF(ISBLANK(OFFSET($A59,-10,0)),
IF(ISBLANK(OFFSET($A59,-11,0)),
IF(ISBLANK(OFFSET($A59,-12,0)),
"test",
OFFSET($A59,-12,0)),
OFFSET($A59,-11,0)),
OFFSET($A59,-10,0)),
OFFSET($A59,-9,0)),
OFFSET($A59,-8,0)),
OFFSET($A59,-7,0)),
OFFSET($A59,-6,0)),
OFFSET($A59,-5,0)),
OFFSET($A59,-4,0)),
OFFSET($A59,-3,0)),
OFFSET($A59,-2,0)),
OFFSET($A59,-1,0)),
$A59)</f>
        <v>ROOM_TV_SERVICE</v>
      </c>
    </row>
    <row r="60" spans="1:16" x14ac:dyDescent="0.2">
      <c r="A60" s="214"/>
      <c r="B60" s="214"/>
      <c r="C60" s="214"/>
      <c r="D60" s="219" t="s">
        <v>1714</v>
      </c>
      <c r="E60" s="248"/>
      <c r="G60" s="66">
        <v>74</v>
      </c>
      <c r="H60" s="125" t="s">
        <v>1271</v>
      </c>
      <c r="I60" s="116">
        <v>4308</v>
      </c>
      <c r="J60" s="116" t="s">
        <v>1127</v>
      </c>
      <c r="N60" s="198" t="str">
        <f ca="1">IF(LEN($A60&amp;$D60)&lt;2,"",IF(ISBLANK($I60),"",$P60&amp;IF(ISBLANK($D60),"","|"&amp;IF(RIGHT($D60)=",",LEFT($D60,LEN($D60)-1),IF(RIGHT($D60,2)=", ",LEFT($D60,LEN($D60)-2),$D60)))&amp;"="&amp;$I60&amp;IF(OR(ISBLANK($K60),$K60="{{*}}"),"",",{{"&amp;$K60&amp;"}}")))</f>
        <v>ROOM_TV_SERVICE|SATELLITE=4308</v>
      </c>
      <c r="O60" s="209">
        <f t="shared" ca="1" si="0"/>
        <v>4308</v>
      </c>
      <c r="P60" s="198" t="str">
        <f ca="1">IF(ISBLANK($A60),
IF(ISBLANK(OFFSET($A60,-1,0)),
IF(ISBLANK(OFFSET($A60,-2,0)),
IF(ISBLANK(OFFSET($A60,-3,0)),
IF(ISBLANK(OFFSET($A60,-4,0)),
IF(ISBLANK(OFFSET($A60,-5,0)),
IF(ISBLANK(OFFSET($A60,-6,0)),
IF(ISBLANK(OFFSET($A60,-7,0)),
IF(ISBLANK(OFFSET($A60,-8,0)),
IF(ISBLANK(OFFSET($A60,-9,0)),
IF(ISBLANK(OFFSET($A60,-10,0)),
IF(ISBLANK(OFFSET($A60,-11,0)),
IF(ISBLANK(OFFSET($A60,-12,0)),
"test",
OFFSET($A60,-12,0)),
OFFSET($A60,-11,0)),
OFFSET($A60,-10,0)),
OFFSET($A60,-9,0)),
OFFSET($A60,-8,0)),
OFFSET($A60,-7,0)),
OFFSET($A60,-6,0)),
OFFSET($A60,-5,0)),
OFFSET($A60,-4,0)),
OFFSET($A60,-3,0)),
OFFSET($A60,-2,0)),
OFFSET($A60,-1,0)),
$A60)</f>
        <v>ROOM_TV_SERVICE</v>
      </c>
    </row>
    <row r="61" spans="1:16" x14ac:dyDescent="0.2">
      <c r="A61" s="214"/>
      <c r="B61" s="214"/>
      <c r="C61" s="214"/>
      <c r="D61" s="219" t="s">
        <v>1124</v>
      </c>
      <c r="E61" s="248"/>
      <c r="G61" s="66">
        <v>74</v>
      </c>
      <c r="H61" s="125" t="s">
        <v>1271</v>
      </c>
      <c r="I61" s="116">
        <v>4156</v>
      </c>
      <c r="J61" s="116" t="s">
        <v>1126</v>
      </c>
      <c r="N61" s="198" t="str">
        <f ca="1">IF(LEN($A61&amp;$D61)&lt;2,"",IF(ISBLANK($I61),"",$P61&amp;IF(ISBLANK($D61),"","|"&amp;IF(RIGHT($D61)=",",LEFT($D61,LEN($D61)-1),IF(RIGHT($D61,2)=", ",LEFT($D61,LEN($D61)-2),$D61)))&amp;"="&amp;$I61&amp;IF(OR(ISBLANK($K61),$K61="{{*}}"),"",",{{"&amp;$K61&amp;"}}")))</f>
        <v>ROOM_TV_SERVICE|DIGITAL=4156</v>
      </c>
      <c r="O61" s="209">
        <f t="shared" ca="1" si="0"/>
        <v>4156</v>
      </c>
      <c r="P61" s="198" t="str">
        <f ca="1">IF(ISBLANK($A61),
IF(ISBLANK(OFFSET($A61,-1,0)),
IF(ISBLANK(OFFSET($A61,-2,0)),
IF(ISBLANK(OFFSET($A61,-3,0)),
IF(ISBLANK(OFFSET($A61,-4,0)),
IF(ISBLANK(OFFSET($A61,-5,0)),
IF(ISBLANK(OFFSET($A61,-6,0)),
IF(ISBLANK(OFFSET($A61,-7,0)),
IF(ISBLANK(OFFSET($A61,-8,0)),
IF(ISBLANK(OFFSET($A61,-9,0)),
IF(ISBLANK(OFFSET($A61,-10,0)),
IF(ISBLANK(OFFSET($A61,-11,0)),
IF(ISBLANK(OFFSET($A61,-12,0)),
"test",
OFFSET($A61,-12,0)),
OFFSET($A61,-11,0)),
OFFSET($A61,-10,0)),
OFFSET($A61,-9,0)),
OFFSET($A61,-8,0)),
OFFSET($A61,-7,0)),
OFFSET($A61,-6,0)),
OFFSET($A61,-5,0)),
OFFSET($A61,-4,0)),
OFFSET($A61,-3,0)),
OFFSET($A61,-2,0)),
OFFSET($A61,-1,0)),
$A61)</f>
        <v>ROOM_TV_SERVICE</v>
      </c>
    </row>
    <row r="62" spans="1:16" ht="30" x14ac:dyDescent="0.2">
      <c r="A62" s="213" t="s">
        <v>265</v>
      </c>
      <c r="B62" s="213" t="s">
        <v>266</v>
      </c>
      <c r="C62" s="213" t="s">
        <v>221</v>
      </c>
      <c r="D62" s="52"/>
      <c r="E62" s="115"/>
      <c r="G62" s="65">
        <v>74</v>
      </c>
      <c r="H62" s="128" t="s">
        <v>1268</v>
      </c>
      <c r="I62" s="117">
        <v>4232</v>
      </c>
      <c r="J62" s="117" t="s">
        <v>1128</v>
      </c>
      <c r="N62" s="198" t="str">
        <f ca="1">IF(LEN($A62&amp;$D62)&lt;2,"",IF(ISBLANK($I62),"",$P62&amp;IF(ISBLANK($D62),"","|"&amp;IF(RIGHT($D62)=",",LEFT($D62,LEN($D62)-1),IF(RIGHT($D62,2)=", ",LEFT($D62,LEN($D62)-2),$D62)))&amp;"="&amp;$I62&amp;IF(OR(ISBLANK($K62),$K62="{{*}}"),"",",{{"&amp;$K62&amp;"}}")))</f>
        <v>ROOM_PREMIUM_TV_CHANNELS=4232</v>
      </c>
      <c r="O62" s="209">
        <f t="shared" ca="1" si="0"/>
        <v>4232</v>
      </c>
      <c r="P62" s="198" t="str">
        <f ca="1">IF(ISBLANK($A62),
IF(ISBLANK(OFFSET($A62,-1,0)),
IF(ISBLANK(OFFSET($A62,-2,0)),
IF(ISBLANK(OFFSET($A62,-3,0)),
IF(ISBLANK(OFFSET($A62,-4,0)),
IF(ISBLANK(OFFSET($A62,-5,0)),
IF(ISBLANK(OFFSET($A62,-6,0)),
IF(ISBLANK(OFFSET($A62,-7,0)),
IF(ISBLANK(OFFSET($A62,-8,0)),
IF(ISBLANK(OFFSET($A62,-9,0)),
IF(ISBLANK(OFFSET($A62,-10,0)),
IF(ISBLANK(OFFSET($A62,-11,0)),
IF(ISBLANK(OFFSET($A62,-12,0)),
"test",
OFFSET($A62,-12,0)),
OFFSET($A62,-11,0)),
OFFSET($A62,-10,0)),
OFFSET($A62,-9,0)),
OFFSET($A62,-8,0)),
OFFSET($A62,-7,0)),
OFFSET($A62,-6,0)),
OFFSET($A62,-5,0)),
OFFSET($A62,-4,0)),
OFFSET($A62,-3,0)),
OFFSET($A62,-2,0)),
OFFSET($A62,-1,0)),
$A62)</f>
        <v>ROOM_PREMIUM_TV_CHANNELS</v>
      </c>
    </row>
    <row r="63" spans="1:16" x14ac:dyDescent="0.2">
      <c r="A63" s="214" t="s">
        <v>267</v>
      </c>
      <c r="B63" s="214" t="s">
        <v>268</v>
      </c>
      <c r="C63" s="214" t="s">
        <v>221</v>
      </c>
      <c r="D63" s="219"/>
      <c r="E63" s="114"/>
      <c r="G63" s="66">
        <v>74</v>
      </c>
      <c r="H63" s="125" t="s">
        <v>1268</v>
      </c>
      <c r="I63" s="116">
        <v>4225</v>
      </c>
      <c r="J63" s="116" t="s">
        <v>1129</v>
      </c>
      <c r="N63" s="198" t="str">
        <f ca="1">IF(LEN($A63&amp;$D63)&lt;2,"",IF(ISBLANK($I63),"",$P63&amp;IF(ISBLANK($D63),"","|"&amp;IF(RIGHT($D63)=",",LEFT($D63,LEN($D63)-1),IF(RIGHT($D63,2)=", ",LEFT($D63,LEN($D63)-2),$D63)))&amp;"="&amp;$I63&amp;IF(OR(ISBLANK($K63),$K63="{{*}}"),"",",{{"&amp;$K63&amp;"}}")))</f>
        <v>ROOM_PAY_MOVIES=4225</v>
      </c>
      <c r="O63" s="209">
        <f t="shared" ca="1" si="0"/>
        <v>4225</v>
      </c>
      <c r="P63" s="198" t="str">
        <f ca="1">IF(ISBLANK($A63),
IF(ISBLANK(OFFSET($A63,-1,0)),
IF(ISBLANK(OFFSET($A63,-2,0)),
IF(ISBLANK(OFFSET($A63,-3,0)),
IF(ISBLANK(OFFSET($A63,-4,0)),
IF(ISBLANK(OFFSET($A63,-5,0)),
IF(ISBLANK(OFFSET($A63,-6,0)),
IF(ISBLANK(OFFSET($A63,-7,0)),
IF(ISBLANK(OFFSET($A63,-8,0)),
IF(ISBLANK(OFFSET($A63,-9,0)),
IF(ISBLANK(OFFSET($A63,-10,0)),
IF(ISBLANK(OFFSET($A63,-11,0)),
IF(ISBLANK(OFFSET($A63,-12,0)),
"test",
OFFSET($A63,-12,0)),
OFFSET($A63,-11,0)),
OFFSET($A63,-10,0)),
OFFSET($A63,-9,0)),
OFFSET($A63,-8,0)),
OFFSET($A63,-7,0)),
OFFSET($A63,-6,0)),
OFFSET($A63,-5,0)),
OFFSET($A63,-4,0)),
OFFSET($A63,-3,0)),
OFFSET($A63,-2,0)),
OFFSET($A63,-1,0)),
$A63)</f>
        <v>ROOM_PAY_MOVIES</v>
      </c>
    </row>
    <row r="64" spans="1:16" x14ac:dyDescent="0.2">
      <c r="A64" s="213" t="s">
        <v>269</v>
      </c>
      <c r="B64" s="213" t="s">
        <v>270</v>
      </c>
      <c r="C64" s="213" t="s">
        <v>220</v>
      </c>
      <c r="D64" s="52" t="s">
        <v>1715</v>
      </c>
      <c r="E64" s="249" t="s">
        <v>1394</v>
      </c>
      <c r="G64" s="65">
        <v>74</v>
      </c>
      <c r="H64" s="128" t="s">
        <v>1268</v>
      </c>
      <c r="I64" s="117">
        <v>4213</v>
      </c>
      <c r="J64" s="117" t="s">
        <v>1131</v>
      </c>
      <c r="N64" s="198" t="str">
        <f ca="1">IF(LEN($A64&amp;$D64)&lt;2,"",IF(ISBLANK($I64),"",$P64&amp;IF(ISBLANK($D64),"","|"&amp;IF(RIGHT($D64)=",",LEFT($D64,LEN($D64)-1),IF(RIGHT($D64,2)=", ",LEFT($D64,LEN($D64)-2),$D64)))&amp;"="&amp;$I64&amp;IF(OR(ISBLANK($K64),$K64="{{*}}"),"",",{{"&amp;$K64&amp;"}}")))</f>
        <v>ROOM_TV_TYPE|LCD=4213</v>
      </c>
      <c r="O64" s="209">
        <f t="shared" ca="1" si="0"/>
        <v>4213</v>
      </c>
      <c r="P64" s="198" t="str">
        <f ca="1">IF(ISBLANK($A64),
IF(ISBLANK(OFFSET($A64,-1,0)),
IF(ISBLANK(OFFSET($A64,-2,0)),
IF(ISBLANK(OFFSET($A64,-3,0)),
IF(ISBLANK(OFFSET($A64,-4,0)),
IF(ISBLANK(OFFSET($A64,-5,0)),
IF(ISBLANK(OFFSET($A64,-6,0)),
IF(ISBLANK(OFFSET($A64,-7,0)),
IF(ISBLANK(OFFSET($A64,-8,0)),
IF(ISBLANK(OFFSET($A64,-9,0)),
IF(ISBLANK(OFFSET($A64,-10,0)),
IF(ISBLANK(OFFSET($A64,-11,0)),
IF(ISBLANK(OFFSET($A64,-12,0)),
"test",
OFFSET($A64,-12,0)),
OFFSET($A64,-11,0)),
OFFSET($A64,-10,0)),
OFFSET($A64,-9,0)),
OFFSET($A64,-8,0)),
OFFSET($A64,-7,0)),
OFFSET($A64,-6,0)),
OFFSET($A64,-5,0)),
OFFSET($A64,-4,0)),
OFFSET($A64,-3,0)),
OFFSET($A64,-2,0)),
OFFSET($A64,-1,0)),
$A64)</f>
        <v>ROOM_TV_TYPE</v>
      </c>
    </row>
    <row r="65" spans="1:16" x14ac:dyDescent="0.2">
      <c r="A65" s="213"/>
      <c r="B65" s="213"/>
      <c r="C65" s="213"/>
      <c r="D65" s="52" t="s">
        <v>1469</v>
      </c>
      <c r="E65" s="249"/>
      <c r="G65" s="65">
        <v>74</v>
      </c>
      <c r="H65" s="128" t="s">
        <v>1268</v>
      </c>
      <c r="I65" s="117">
        <v>6148</v>
      </c>
      <c r="J65" s="117" t="s">
        <v>1132</v>
      </c>
      <c r="N65" s="198" t="str">
        <f ca="1">IF(LEN($A65&amp;$D65)&lt;2,"",IF(ISBLANK($I65),"",$P65&amp;IF(ISBLANK($D65),"","|"&amp;IF(RIGHT($D65)=",",LEFT($D65,LEN($D65)-1),IF(RIGHT($D65,2)=", ",LEFT($D65,LEN($D65)-2),$D65)))&amp;"="&amp;$I65&amp;IF(OR(ISBLANK($K65),$K65="{{*}}"),"",",{{"&amp;$K65&amp;"}}")))</f>
        <v>ROOM_TV_TYPE|LED=6148</v>
      </c>
      <c r="O65" s="209">
        <f t="shared" ca="1" si="0"/>
        <v>6148</v>
      </c>
      <c r="P65" s="198" t="str">
        <f ca="1">IF(ISBLANK($A65),
IF(ISBLANK(OFFSET($A65,-1,0)),
IF(ISBLANK(OFFSET($A65,-2,0)),
IF(ISBLANK(OFFSET($A65,-3,0)),
IF(ISBLANK(OFFSET($A65,-4,0)),
IF(ISBLANK(OFFSET($A65,-5,0)),
IF(ISBLANK(OFFSET($A65,-6,0)),
IF(ISBLANK(OFFSET($A65,-7,0)),
IF(ISBLANK(OFFSET($A65,-8,0)),
IF(ISBLANK(OFFSET($A65,-9,0)),
IF(ISBLANK(OFFSET($A65,-10,0)),
IF(ISBLANK(OFFSET($A65,-11,0)),
IF(ISBLANK(OFFSET($A65,-12,0)),
"test",
OFFSET($A65,-12,0)),
OFFSET($A65,-11,0)),
OFFSET($A65,-10,0)),
OFFSET($A65,-9,0)),
OFFSET($A65,-8,0)),
OFFSET($A65,-7,0)),
OFFSET($A65,-6,0)),
OFFSET($A65,-5,0)),
OFFSET($A65,-4,0)),
OFFSET($A65,-3,0)),
OFFSET($A65,-2,0)),
OFFSET($A65,-1,0)),
$A65)</f>
        <v>ROOM_TV_TYPE</v>
      </c>
    </row>
    <row r="66" spans="1:16" x14ac:dyDescent="0.2">
      <c r="A66" s="213"/>
      <c r="B66" s="213"/>
      <c r="C66" s="213"/>
      <c r="D66" s="52" t="s">
        <v>1470</v>
      </c>
      <c r="E66" s="249"/>
      <c r="G66" s="65">
        <v>74</v>
      </c>
      <c r="H66" s="128" t="s">
        <v>1268</v>
      </c>
      <c r="I66" s="117">
        <v>4229</v>
      </c>
      <c r="J66" s="117" t="s">
        <v>1133</v>
      </c>
      <c r="N66" s="198" t="str">
        <f ca="1">IF(LEN($A66&amp;$D66)&lt;2,"",IF(ISBLANK($I66),"",$P66&amp;IF(ISBLANK($D66),"","|"&amp;IF(RIGHT($D66)=",",LEFT($D66,LEN($D66)-1),IF(RIGHT($D66,2)=", ",LEFT($D66,LEN($D66)-2),$D66)))&amp;"="&amp;$I66&amp;IF(OR(ISBLANK($K66),$K66="{{*}}"),"",",{{"&amp;$K66&amp;"}}")))</f>
        <v>ROOM_TV_TYPE|PLASMA=4229</v>
      </c>
      <c r="O66" s="209">
        <f t="shared" ca="1" si="0"/>
        <v>4229</v>
      </c>
      <c r="P66" s="198" t="str">
        <f ca="1">IF(ISBLANK($A66),
IF(ISBLANK(OFFSET($A66,-1,0)),
IF(ISBLANK(OFFSET($A66,-2,0)),
IF(ISBLANK(OFFSET($A66,-3,0)),
IF(ISBLANK(OFFSET($A66,-4,0)),
IF(ISBLANK(OFFSET($A66,-5,0)),
IF(ISBLANK(OFFSET($A66,-6,0)),
IF(ISBLANK(OFFSET($A66,-7,0)),
IF(ISBLANK(OFFSET($A66,-8,0)),
IF(ISBLANK(OFFSET($A66,-9,0)),
IF(ISBLANK(OFFSET($A66,-10,0)),
IF(ISBLANK(OFFSET($A66,-11,0)),
IF(ISBLANK(OFFSET($A66,-12,0)),
"test",
OFFSET($A66,-12,0)),
OFFSET($A66,-11,0)),
OFFSET($A66,-10,0)),
OFFSET($A66,-9,0)),
OFFSET($A66,-8,0)),
OFFSET($A66,-7,0)),
OFFSET($A66,-6,0)),
OFFSET($A66,-5,0)),
OFFSET($A66,-4,0)),
OFFSET($A66,-3,0)),
OFFSET($A66,-2,0)),
OFFSET($A66,-1,0)),
$A66)</f>
        <v>ROOM_TV_TYPE</v>
      </c>
    </row>
    <row r="67" spans="1:16" x14ac:dyDescent="0.2">
      <c r="A67" s="213"/>
      <c r="B67" s="213"/>
      <c r="C67" s="213"/>
      <c r="D67" s="52" t="s">
        <v>1471</v>
      </c>
      <c r="E67" s="249"/>
      <c r="G67" s="65">
        <v>74</v>
      </c>
      <c r="H67" s="128" t="s">
        <v>1268</v>
      </c>
      <c r="I67" s="117">
        <v>4177</v>
      </c>
      <c r="J67" s="117" t="s">
        <v>1134</v>
      </c>
      <c r="N67" s="198" t="str">
        <f ca="1">IF(LEN($A67&amp;$D67)&lt;2,"",IF(ISBLANK($I67),"",$P67&amp;IF(ISBLANK($D67),"","|"&amp;IF(RIGHT($D67)=",",LEFT($D67,LEN($D67)-1),IF(RIGHT($D67,2)=", ",LEFT($D67,LEN($D67)-2),$D67)))&amp;"="&amp;$I67&amp;IF(OR(ISBLANK($K67),$K67="{{*}}"),"",",{{"&amp;$K67&amp;"}}")))</f>
        <v>ROOM_TV_TYPE|FLAT_PANEL=4177</v>
      </c>
      <c r="O67" s="209">
        <f t="shared" ca="1" si="0"/>
        <v>4177</v>
      </c>
      <c r="P67" s="198" t="str">
        <f ca="1">IF(ISBLANK($A67),
IF(ISBLANK(OFFSET($A67,-1,0)),
IF(ISBLANK(OFFSET($A67,-2,0)),
IF(ISBLANK(OFFSET($A67,-3,0)),
IF(ISBLANK(OFFSET($A67,-4,0)),
IF(ISBLANK(OFFSET($A67,-5,0)),
IF(ISBLANK(OFFSET($A67,-6,0)),
IF(ISBLANK(OFFSET($A67,-7,0)),
IF(ISBLANK(OFFSET($A67,-8,0)),
IF(ISBLANK(OFFSET($A67,-9,0)),
IF(ISBLANK(OFFSET($A67,-10,0)),
IF(ISBLANK(OFFSET($A67,-11,0)),
IF(ISBLANK(OFFSET($A67,-12,0)),
"test",
OFFSET($A67,-12,0)),
OFFSET($A67,-11,0)),
OFFSET($A67,-10,0)),
OFFSET($A67,-9,0)),
OFFSET($A67,-8,0)),
OFFSET($A67,-7,0)),
OFFSET($A67,-6,0)),
OFFSET($A67,-5,0)),
OFFSET($A67,-4,0)),
OFFSET($A67,-3,0)),
OFFSET($A67,-2,0)),
OFFSET($A67,-1,0)),
$A67)</f>
        <v>ROOM_TV_TYPE</v>
      </c>
    </row>
    <row r="68" spans="1:16" x14ac:dyDescent="0.2">
      <c r="A68" s="213"/>
      <c r="B68" s="213"/>
      <c r="C68" s="213"/>
      <c r="D68" s="52" t="s">
        <v>1130</v>
      </c>
      <c r="E68" s="249"/>
      <c r="G68" s="65">
        <v>74</v>
      </c>
      <c r="H68" s="128" t="s">
        <v>1268</v>
      </c>
      <c r="I68" s="117">
        <v>4327</v>
      </c>
      <c r="J68" s="117" t="s">
        <v>1135</v>
      </c>
      <c r="N68" s="198" t="str">
        <f ca="1">IF(LEN($A68&amp;$D68)&lt;2,"",IF(ISBLANK($I68),"",$P68&amp;IF(ISBLANK($D68),"","|"&amp;IF(RIGHT($D68)=",",LEFT($D68,LEN($D68)-1),IF(RIGHT($D68,2)=", ",LEFT($D68,LEN($D68)-2),$D68)))&amp;"="&amp;$I68&amp;IF(OR(ISBLANK($K68),$K68="{{*}}"),"",",{{"&amp;$K68&amp;"}}")))</f>
        <v>ROOM_TV_TYPE|TV=4327</v>
      </c>
      <c r="O68" s="209">
        <f t="shared" ca="1" si="0"/>
        <v>4327</v>
      </c>
      <c r="P68" s="198" t="str">
        <f ca="1">IF(ISBLANK($A68),
IF(ISBLANK(OFFSET($A68,-1,0)),
IF(ISBLANK(OFFSET($A68,-2,0)),
IF(ISBLANK(OFFSET($A68,-3,0)),
IF(ISBLANK(OFFSET($A68,-4,0)),
IF(ISBLANK(OFFSET($A68,-5,0)),
IF(ISBLANK(OFFSET($A68,-6,0)),
IF(ISBLANK(OFFSET($A68,-7,0)),
IF(ISBLANK(OFFSET($A68,-8,0)),
IF(ISBLANK(OFFSET($A68,-9,0)),
IF(ISBLANK(OFFSET($A68,-10,0)),
IF(ISBLANK(OFFSET($A68,-11,0)),
IF(ISBLANK(OFFSET($A68,-12,0)),
"test",
OFFSET($A68,-12,0)),
OFFSET($A68,-11,0)),
OFFSET($A68,-10,0)),
OFFSET($A68,-9,0)),
OFFSET($A68,-8,0)),
OFFSET($A68,-7,0)),
OFFSET($A68,-6,0)),
OFFSET($A68,-5,0)),
OFFSET($A68,-4,0)),
OFFSET($A68,-3,0)),
OFFSET($A68,-2,0)),
OFFSET($A68,-1,0)),
$A68)</f>
        <v>ROOM_TV_TYPE</v>
      </c>
    </row>
    <row r="69" spans="1:16" x14ac:dyDescent="0.2">
      <c r="A69" s="214" t="s">
        <v>351</v>
      </c>
      <c r="B69" s="214" t="s">
        <v>272</v>
      </c>
      <c r="C69" s="214" t="s">
        <v>220</v>
      </c>
      <c r="D69" s="219" t="s">
        <v>1136</v>
      </c>
      <c r="E69" s="248" t="s">
        <v>642</v>
      </c>
      <c r="G69" s="66">
        <v>74</v>
      </c>
      <c r="H69" s="125" t="s">
        <v>1268</v>
      </c>
      <c r="I69" s="116">
        <v>4335</v>
      </c>
      <c r="J69" s="116" t="s">
        <v>1272</v>
      </c>
      <c r="N69" s="198" t="str">
        <f ca="1">IF(LEN($A69&amp;$D69)&lt;2,"",IF(ISBLANK($I69),"",$P69&amp;IF(ISBLANK($D69),"","|"&amp;IF(RIGHT($D69)=",",LEFT($D69,LEN($D69)-1),IF(RIGHT($D69,2)=", ",LEFT($D69,LEN($D69)-2),$D69)))&amp;"="&amp;$I69&amp;IF(OR(ISBLANK($K69),$K69="{{*}}"),"",",{{"&amp;$K69&amp;"}}")))</f>
        <v>ROOM_TV_SIZE|SIZE=4335</v>
      </c>
      <c r="O69" s="209">
        <f t="shared" ref="O69:O132" ca="1" si="1">IF(ISBLANK(N69),"",$I69)</f>
        <v>4335</v>
      </c>
      <c r="P69" s="198" t="str">
        <f ca="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"test",
OFFSET($A69,-12,0)),
OFFSET($A69,-11,0)),
OFFSET($A69,-10,0)),
OFFSET($A69,-9,0)),
OFFSET($A69,-8,0)),
OFFSET($A69,-7,0)),
OFFSET($A69,-6,0)),
OFFSET($A69,-5,0)),
OFFSET($A69,-4,0)),
OFFSET($A69,-3,0)),
OFFSET($A69,-2,0)),
OFFSET($A69,-1,0)),
$A69)</f>
        <v>ROOM_TV_SIZE</v>
      </c>
    </row>
    <row r="70" spans="1:16" x14ac:dyDescent="0.2">
      <c r="A70" s="214"/>
      <c r="B70" s="214"/>
      <c r="C70" s="214"/>
      <c r="D70" s="219" t="s">
        <v>1716</v>
      </c>
      <c r="E70" s="248"/>
      <c r="G70" s="66">
        <v>74</v>
      </c>
      <c r="H70" s="125" t="s">
        <v>1268</v>
      </c>
      <c r="I70" s="116">
        <v>4336</v>
      </c>
      <c r="J70" s="116" t="s">
        <v>1273</v>
      </c>
      <c r="N70" s="198" t="str">
        <f ca="1">IF(LEN($A70&amp;$D70)&lt;2,"",IF(ISBLANK($I70),"",$P70&amp;IF(ISBLANK($D70),"","|"&amp;IF(RIGHT($D70)=",",LEFT($D70,LEN($D70)-1),IF(RIGHT($D70,2)=", ",LEFT($D70,LEN($D70)-2),$D70)))&amp;"="&amp;$I70&amp;IF(OR(ISBLANK($K70),$K70="{{*}}"),"",",{{"&amp;$K70&amp;"}}")))</f>
        <v>ROOM_TV_SIZE|MEASURMENT_(INCH_CM)=4336</v>
      </c>
      <c r="O70" s="209">
        <f t="shared" ca="1" si="1"/>
        <v>4336</v>
      </c>
      <c r="P70" s="198" t="str">
        <f ca="1">IF(ISBLANK($A70),
IF(ISBLANK(OFFSET($A70,-1,0)),
IF(ISBLANK(OFFSET($A70,-2,0)),
IF(ISBLANK(OFFSET($A70,-3,0)),
IF(ISBLANK(OFFSET($A70,-4,0)),
IF(ISBLANK(OFFSET($A70,-5,0)),
IF(ISBLANK(OFFSET($A70,-6,0)),
IF(ISBLANK(OFFSET($A70,-7,0)),
IF(ISBLANK(OFFSET($A70,-8,0)),
IF(ISBLANK(OFFSET($A70,-9,0)),
IF(ISBLANK(OFFSET($A70,-10,0)),
IF(ISBLANK(OFFSET($A70,-11,0)),
IF(ISBLANK(OFFSET($A70,-12,0)),
"test",
OFFSET($A70,-12,0)),
OFFSET($A70,-11,0)),
OFFSET($A70,-10,0)),
OFFSET($A70,-9,0)),
OFFSET($A70,-8,0)),
OFFSET($A70,-7,0)),
OFFSET($A70,-6,0)),
OFFSET($A70,-5,0)),
OFFSET($A70,-4,0)),
OFFSET($A70,-3,0)),
OFFSET($A70,-2,0)),
OFFSET($A70,-1,0)),
$A70)</f>
        <v>ROOM_TV_SIZE</v>
      </c>
    </row>
    <row r="71" spans="1:16" x14ac:dyDescent="0.2">
      <c r="A71" s="213" t="s">
        <v>352</v>
      </c>
      <c r="B71" s="213" t="s">
        <v>273</v>
      </c>
      <c r="C71" s="213" t="s">
        <v>221</v>
      </c>
      <c r="D71" s="52"/>
      <c r="E71" s="115"/>
      <c r="G71" s="65">
        <v>74</v>
      </c>
      <c r="H71" s="128" t="s">
        <v>1268</v>
      </c>
      <c r="I71" s="117">
        <v>4162</v>
      </c>
      <c r="J71" s="117" t="s">
        <v>1139</v>
      </c>
      <c r="N71" s="198" t="str">
        <f ca="1">IF(LEN($A71&amp;$D71)&lt;2,"",IF(ISBLANK($I71),"",$P71&amp;IF(ISBLANK($D71),"","|"&amp;IF(RIGHT($D71)=",",LEFT($D71,LEN($D71)-1),IF(RIGHT($D71,2)=", ",LEFT($D71,LEN($D71)-2),$D71)))&amp;"="&amp;$I71&amp;IF(OR(ISBLANK($K71),$K71="{{*}}"),"",",{{"&amp;$K71&amp;"}}")))</f>
        <v>ROOM_DVD=4162</v>
      </c>
      <c r="O71" s="209">
        <f t="shared" ca="1" si="1"/>
        <v>4162</v>
      </c>
      <c r="P71" s="198" t="str">
        <f ca="1">IF(ISBLANK($A71),
IF(ISBLANK(OFFSET($A71,-1,0)),
IF(ISBLANK(OFFSET($A71,-2,0)),
IF(ISBLANK(OFFSET($A71,-3,0)),
IF(ISBLANK(OFFSET($A71,-4,0)),
IF(ISBLANK(OFFSET($A71,-5,0)),
IF(ISBLANK(OFFSET($A71,-6,0)),
IF(ISBLANK(OFFSET($A71,-7,0)),
IF(ISBLANK(OFFSET($A71,-8,0)),
IF(ISBLANK(OFFSET($A71,-9,0)),
IF(ISBLANK(OFFSET($A71,-10,0)),
IF(ISBLANK(OFFSET($A71,-11,0)),
IF(ISBLANK(OFFSET($A71,-12,0)),
"test",
OFFSET($A71,-12,0)),
OFFSET($A71,-11,0)),
OFFSET($A71,-10,0)),
OFFSET($A71,-9,0)),
OFFSET($A71,-8,0)),
OFFSET($A71,-7,0)),
OFFSET($A71,-6,0)),
OFFSET($A71,-5,0)),
OFFSET($A71,-4,0)),
OFFSET($A71,-3,0)),
OFFSET($A71,-2,0)),
OFFSET($A71,-1,0)),
$A71)</f>
        <v>ROOM_DVD</v>
      </c>
    </row>
    <row r="72" spans="1:16" x14ac:dyDescent="0.2">
      <c r="A72" s="214" t="s">
        <v>353</v>
      </c>
      <c r="B72" s="214" t="s">
        <v>274</v>
      </c>
      <c r="C72" s="214" t="s">
        <v>221</v>
      </c>
      <c r="D72" s="219"/>
      <c r="E72" s="114"/>
      <c r="G72" s="66">
        <v>74</v>
      </c>
      <c r="H72" s="125" t="s">
        <v>1268</v>
      </c>
      <c r="I72" s="116">
        <v>4176</v>
      </c>
      <c r="J72" s="116" t="s">
        <v>274</v>
      </c>
      <c r="N72" s="198" t="str">
        <f ca="1">IF(LEN($A72&amp;$D72)&lt;2,"",IF(ISBLANK($I72),"",$P72&amp;IF(ISBLANK($D72),"","|"&amp;IF(RIGHT($D72)=",",LEFT($D72,LEN($D72)-1),IF(RIGHT($D72,2)=", ",LEFT($D72,LEN($D72)-2),$D72)))&amp;"="&amp;$I72&amp;IF(OR(ISBLANK($K72),$K72="{{*}}"),"",",{{"&amp;$K72&amp;"}}")))</f>
        <v>ROOM_FIRST_RUN_MOVIES=4176</v>
      </c>
      <c r="O72" s="209">
        <f t="shared" ca="1" si="1"/>
        <v>4176</v>
      </c>
      <c r="P72" s="198" t="str">
        <f ca="1">IF(ISBLANK($A72),
IF(ISBLANK(OFFSET($A72,-1,0)),
IF(ISBLANK(OFFSET($A72,-2,0)),
IF(ISBLANK(OFFSET($A72,-3,0)),
IF(ISBLANK(OFFSET($A72,-4,0)),
IF(ISBLANK(OFFSET($A72,-5,0)),
IF(ISBLANK(OFFSET($A72,-6,0)),
IF(ISBLANK(OFFSET($A72,-7,0)),
IF(ISBLANK(OFFSET($A72,-8,0)),
IF(ISBLANK(OFFSET($A72,-9,0)),
IF(ISBLANK(OFFSET($A72,-10,0)),
IF(ISBLANK(OFFSET($A72,-11,0)),
IF(ISBLANK(OFFSET($A72,-12,0)),
"test",
OFFSET($A72,-12,0)),
OFFSET($A72,-11,0)),
OFFSET($A72,-10,0)),
OFFSET($A72,-9,0)),
OFFSET($A72,-8,0)),
OFFSET($A72,-7,0)),
OFFSET($A72,-6,0)),
OFFSET($A72,-5,0)),
OFFSET($A72,-4,0)),
OFFSET($A72,-3,0)),
OFFSET($A72,-2,0)),
OFFSET($A72,-1,0)),
$A72)</f>
        <v>ROOM_FIRST_RUN_MOVIES</v>
      </c>
    </row>
    <row r="73" spans="1:16" x14ac:dyDescent="0.2">
      <c r="A73" s="213" t="s">
        <v>354</v>
      </c>
      <c r="B73" s="213" t="s">
        <v>275</v>
      </c>
      <c r="C73" s="213" t="s">
        <v>221</v>
      </c>
      <c r="D73" s="52"/>
      <c r="E73" s="115"/>
      <c r="G73" s="65">
        <v>74</v>
      </c>
      <c r="H73" s="128" t="s">
        <v>1268</v>
      </c>
      <c r="I73" s="117">
        <v>4338</v>
      </c>
      <c r="J73" s="117" t="s">
        <v>275</v>
      </c>
      <c r="N73" s="198" t="str">
        <f ca="1">IF(LEN($A73&amp;$D73)&lt;2,"",IF(ISBLANK($I73),"",$P73&amp;IF(ISBLANK($D73),"","|"&amp;IF(RIGHT($D73)=",",LEFT($D73,LEN($D73)-1),IF(RIGHT($D73,2)=", ",LEFT($D73,LEN($D73)-2),$D73)))&amp;"="&amp;$I73&amp;IF(OR(ISBLANK($K73),$K73="{{*}}"),"",",{{"&amp;$K73&amp;"}}")))</f>
        <v>ROOM_VIDEO_GAME=4338</v>
      </c>
      <c r="O73" s="209">
        <f t="shared" ca="1" si="1"/>
        <v>4338</v>
      </c>
      <c r="P73" s="198" t="str">
        <f ca="1">IF(ISBLANK($A73),
IF(ISBLANK(OFFSET($A73,-1,0)),
IF(ISBLANK(OFFSET($A73,-2,0)),
IF(ISBLANK(OFFSET($A73,-3,0)),
IF(ISBLANK(OFFSET($A73,-4,0)),
IF(ISBLANK(OFFSET($A73,-5,0)),
IF(ISBLANK(OFFSET($A73,-6,0)),
IF(ISBLANK(OFFSET($A73,-7,0)),
IF(ISBLANK(OFFSET($A73,-8,0)),
IF(ISBLANK(OFFSET($A73,-9,0)),
IF(ISBLANK(OFFSET($A73,-10,0)),
IF(ISBLANK(OFFSET($A73,-11,0)),
IF(ISBLANK(OFFSET($A73,-12,0)),
"test",
OFFSET($A73,-12,0)),
OFFSET($A73,-11,0)),
OFFSET($A73,-10,0)),
OFFSET($A73,-9,0)),
OFFSET($A73,-8,0)),
OFFSET($A73,-7,0)),
OFFSET($A73,-6,0)),
OFFSET($A73,-5,0)),
OFFSET($A73,-4,0)),
OFFSET($A73,-3,0)),
OFFSET($A73,-2,0)),
OFFSET($A73,-1,0)),
$A73)</f>
        <v>ROOM_VIDEO_GAME</v>
      </c>
    </row>
    <row r="74" spans="1:16" x14ac:dyDescent="0.2">
      <c r="A74" s="214" t="s">
        <v>355</v>
      </c>
      <c r="B74" s="214" t="s">
        <v>276</v>
      </c>
      <c r="C74" s="214" t="s">
        <v>220</v>
      </c>
      <c r="D74" s="219" t="s">
        <v>1717</v>
      </c>
      <c r="E74" s="114"/>
      <c r="G74" s="66">
        <v>74</v>
      </c>
      <c r="H74" s="125" t="s">
        <v>1268</v>
      </c>
      <c r="I74" s="116">
        <v>4089</v>
      </c>
      <c r="J74" s="116" t="s">
        <v>1142</v>
      </c>
      <c r="N74" s="198" t="str">
        <f ca="1">IF(LEN($A74&amp;$D74)&lt;2,"",IF(ISBLANK($I74),"",$P74&amp;IF(ISBLANK($D74),"","|"&amp;IF(RIGHT($D74)=",",LEFT($D74,LEN($D74)-1),IF(RIGHT($D74,2)=", ",LEFT($D74,LEN($D74)-2),$D74)))&amp;"="&amp;$I74&amp;IF(OR(ISBLANK($K74),$K74="{{*}}"),"",",{{"&amp;$K74&amp;"}}")))</f>
        <v>ROOM_COMPUTER|IN-ROOM_COMPUTER=4089</v>
      </c>
      <c r="O74" s="209">
        <f t="shared" ca="1" si="1"/>
        <v>4089</v>
      </c>
      <c r="P74" s="198" t="str">
        <f ca="1">IF(ISBLANK($A74),
IF(ISBLANK(OFFSET($A74,-1,0)),
IF(ISBLANK(OFFSET($A74,-2,0)),
IF(ISBLANK(OFFSET($A74,-3,0)),
IF(ISBLANK(OFFSET($A74,-4,0)),
IF(ISBLANK(OFFSET($A74,-5,0)),
IF(ISBLANK(OFFSET($A74,-6,0)),
IF(ISBLANK(OFFSET($A74,-7,0)),
IF(ISBLANK(OFFSET($A74,-8,0)),
IF(ISBLANK(OFFSET($A74,-9,0)),
IF(ISBLANK(OFFSET($A74,-10,0)),
IF(ISBLANK(OFFSET($A74,-11,0)),
IF(ISBLANK(OFFSET($A74,-12,0)),
"test",
OFFSET($A74,-12,0)),
OFFSET($A74,-11,0)),
OFFSET($A74,-10,0)),
OFFSET($A74,-9,0)),
OFFSET($A74,-8,0)),
OFFSET($A74,-7,0)),
OFFSET($A74,-6,0)),
OFFSET($A74,-5,0)),
OFFSET($A74,-4,0)),
OFFSET($A74,-3,0)),
OFFSET($A74,-2,0)),
OFFSET($A74,-1,0)),
$A74)</f>
        <v>ROOM_COMPUTER</v>
      </c>
    </row>
    <row r="75" spans="1:16" x14ac:dyDescent="0.2">
      <c r="A75" s="214"/>
      <c r="B75" s="214"/>
      <c r="C75" s="214"/>
      <c r="D75" s="219" t="s">
        <v>1718</v>
      </c>
      <c r="E75" s="114"/>
      <c r="G75" s="66">
        <v>74</v>
      </c>
      <c r="H75" s="125" t="s">
        <v>1268</v>
      </c>
      <c r="I75" s="116">
        <v>5107</v>
      </c>
      <c r="J75" s="116" t="s">
        <v>1143</v>
      </c>
      <c r="N75" s="198" t="str">
        <f ca="1">IF(LEN($A75&amp;$D75)&lt;2,"",IF(ISBLANK($I75),"",$P75&amp;IF(ISBLANK($D75),"","|"&amp;IF(RIGHT($D75)=",",LEFT($D75,LEN($D75)-1),IF(RIGHT($D75,2)=", ",LEFT($D75,LEN($D75)-2),$D75)))&amp;"="&amp;$I75&amp;IF(OR(ISBLANK($K75),$K75="{{*}}"),"",",{{"&amp;$K75&amp;"}}")))</f>
        <v>ROOM_COMPUTER|TABLET_COMPUTER=5107</v>
      </c>
      <c r="O75" s="209">
        <f t="shared" ca="1" si="1"/>
        <v>5107</v>
      </c>
      <c r="P75" s="198" t="str">
        <f ca="1">IF(ISBLANK($A75),
IF(ISBLANK(OFFSET($A75,-1,0)),
IF(ISBLANK(OFFSET($A75,-2,0)),
IF(ISBLANK(OFFSET($A75,-3,0)),
IF(ISBLANK(OFFSET($A75,-4,0)),
IF(ISBLANK(OFFSET($A75,-5,0)),
IF(ISBLANK(OFFSET($A75,-6,0)),
IF(ISBLANK(OFFSET($A75,-7,0)),
IF(ISBLANK(OFFSET($A75,-8,0)),
IF(ISBLANK(OFFSET($A75,-9,0)),
IF(ISBLANK(OFFSET($A75,-10,0)),
IF(ISBLANK(OFFSET($A75,-11,0)),
IF(ISBLANK(OFFSET($A75,-12,0)),
"test",
OFFSET($A75,-12,0)),
OFFSET($A75,-11,0)),
OFFSET($A75,-10,0)),
OFFSET($A75,-9,0)),
OFFSET($A75,-8,0)),
OFFSET($A75,-7,0)),
OFFSET($A75,-6,0)),
OFFSET($A75,-5,0)),
OFFSET($A75,-4,0)),
OFFSET($A75,-3,0)),
OFFSET($A75,-2,0)),
OFFSET($A75,-1,0)),
$A75)</f>
        <v>ROOM_COMPUTER</v>
      </c>
    </row>
    <row r="76" spans="1:16" x14ac:dyDescent="0.2">
      <c r="A76" s="214"/>
      <c r="B76" s="214"/>
      <c r="C76" s="214"/>
      <c r="D76" s="219" t="s">
        <v>1141</v>
      </c>
      <c r="E76" s="114"/>
      <c r="G76" s="66">
        <v>74</v>
      </c>
      <c r="H76" s="125" t="s">
        <v>1268</v>
      </c>
      <c r="I76" s="116">
        <v>5108</v>
      </c>
      <c r="J76" s="116" t="s">
        <v>1144</v>
      </c>
      <c r="N76" s="198" t="str">
        <f ca="1">IF(LEN($A76&amp;$D76)&lt;2,"",IF(ISBLANK($I76),"",$P76&amp;IF(ISBLANK($D76),"","|"&amp;IF(RIGHT($D76)=",",LEFT($D76,LEN($D76)-1),IF(RIGHT($D76,2)=", ",LEFT($D76,LEN($D76)-2),$D76)))&amp;"="&amp;$I76&amp;IF(OR(ISBLANK($K76),$K76="{{*}}"),"",",{{"&amp;$K76&amp;"}}")))</f>
        <v>ROOM_COMPUTER|IPAD=5108</v>
      </c>
      <c r="O76" s="209">
        <f t="shared" ca="1" si="1"/>
        <v>5108</v>
      </c>
      <c r="P76" s="198" t="str">
        <f ca="1">IF(ISBLANK($A76),
IF(ISBLANK(OFFSET($A76,-1,0)),
IF(ISBLANK(OFFSET($A76,-2,0)),
IF(ISBLANK(OFFSET($A76,-3,0)),
IF(ISBLANK(OFFSET($A76,-4,0)),
IF(ISBLANK(OFFSET($A76,-5,0)),
IF(ISBLANK(OFFSET($A76,-6,0)),
IF(ISBLANK(OFFSET($A76,-7,0)),
IF(ISBLANK(OFFSET($A76,-8,0)),
IF(ISBLANK(OFFSET($A76,-9,0)),
IF(ISBLANK(OFFSET($A76,-10,0)),
IF(ISBLANK(OFFSET($A76,-11,0)),
IF(ISBLANK(OFFSET($A76,-12,0)),
"test",
OFFSET($A76,-12,0)),
OFFSET($A76,-11,0)),
OFFSET($A76,-10,0)),
OFFSET($A76,-9,0)),
OFFSET($A76,-8,0)),
OFFSET($A76,-7,0)),
OFFSET($A76,-6,0)),
OFFSET($A76,-5,0)),
OFFSET($A76,-4,0)),
OFFSET($A76,-3,0)),
OFFSET($A76,-2,0)),
OFFSET($A76,-1,0)),
$A76)</f>
        <v>ROOM_COMPUTER</v>
      </c>
    </row>
    <row r="77" spans="1:16" x14ac:dyDescent="0.2">
      <c r="A77" s="213" t="s">
        <v>356</v>
      </c>
      <c r="B77" s="213" t="s">
        <v>277</v>
      </c>
      <c r="C77" s="213" t="s">
        <v>220</v>
      </c>
      <c r="D77" s="52" t="s">
        <v>1719</v>
      </c>
      <c r="E77" s="249"/>
      <c r="G77" s="65">
        <v>74</v>
      </c>
      <c r="H77" s="128" t="s">
        <v>1268</v>
      </c>
      <c r="I77" s="117">
        <v>4207</v>
      </c>
      <c r="J77" s="117" t="s">
        <v>1146</v>
      </c>
      <c r="N77" s="198" t="str">
        <f ca="1">IF(LEN($A77&amp;$D77)&lt;2,"",IF(ISBLANK($I77),"",$P77&amp;IF(ISBLANK($D77),"","|"&amp;IF(RIGHT($D77)=",",LEFT($D77,LEN($D77)-1),IF(RIGHT($D77,2)=", ",LEFT($D77,LEN($D77)-2),$D77)))&amp;"="&amp;$I77&amp;IF(OR(ISBLANK($K77),$K77="{{*}}"),"",",{{"&amp;$K77&amp;"}}")))</f>
        <v>ROOM_DOCKING_STATION|IPOD_DOCKING_STATION=4207</v>
      </c>
      <c r="O77" s="209">
        <f t="shared" ca="1" si="1"/>
        <v>4207</v>
      </c>
      <c r="P77" s="198" t="str">
        <f ca="1">IF(ISBLANK($A77),
IF(ISBLANK(OFFSET($A77,-1,0)),
IF(ISBLANK(OFFSET($A77,-2,0)),
IF(ISBLANK(OFFSET($A77,-3,0)),
IF(ISBLANK(OFFSET($A77,-4,0)),
IF(ISBLANK(OFFSET($A77,-5,0)),
IF(ISBLANK(OFFSET($A77,-6,0)),
IF(ISBLANK(OFFSET($A77,-7,0)),
IF(ISBLANK(OFFSET($A77,-8,0)),
IF(ISBLANK(OFFSET($A77,-9,0)),
IF(ISBLANK(OFFSET($A77,-10,0)),
IF(ISBLANK(OFFSET($A77,-11,0)),
IF(ISBLANK(OFFSET($A77,-12,0)),
"test",
OFFSET($A77,-12,0)),
OFFSET($A77,-11,0)),
OFFSET($A77,-10,0)),
OFFSET($A77,-9,0)),
OFFSET($A77,-8,0)),
OFFSET($A77,-7,0)),
OFFSET($A77,-6,0)),
OFFSET($A77,-5,0)),
OFFSET($A77,-4,0)),
OFFSET($A77,-3,0)),
OFFSET($A77,-2,0)),
OFFSET($A77,-1,0)),
$A77)</f>
        <v>ROOM_DOCKING_STATION</v>
      </c>
    </row>
    <row r="78" spans="1:16" x14ac:dyDescent="0.2">
      <c r="A78" s="213"/>
      <c r="B78" s="213"/>
      <c r="C78" s="213"/>
      <c r="D78" s="52" t="s">
        <v>1145</v>
      </c>
      <c r="E78" s="249"/>
      <c r="G78" s="65">
        <v>74</v>
      </c>
      <c r="H78" s="128" t="s">
        <v>1268</v>
      </c>
      <c r="I78" s="117">
        <v>4220</v>
      </c>
      <c r="J78" s="117" t="s">
        <v>1147</v>
      </c>
      <c r="N78" s="198" t="str">
        <f ca="1">IF(LEN($A78&amp;$D78)&lt;2,"",IF(ISBLANK($I78),"",$P78&amp;IF(ISBLANK($D78),"","|"&amp;IF(RIGHT($D78)=",",LEFT($D78,LEN($D78)-1),IF(RIGHT($D78,2)=", ",LEFT($D78,LEN($D78)-2),$D78)))&amp;"="&amp;$I78&amp;IF(OR(ISBLANK($K78),$K78="{{*}}"),"",",{{"&amp;$K78&amp;"}}")))</f>
        <v>ROOM_DOCKING_STATION|MP3_PLAYER_DOCKING_STATION=4220</v>
      </c>
      <c r="O78" s="209">
        <f t="shared" ca="1" si="1"/>
        <v>4220</v>
      </c>
      <c r="P78" s="198" t="str">
        <f ca="1">IF(ISBLANK($A78),
IF(ISBLANK(OFFSET($A78,-1,0)),
IF(ISBLANK(OFFSET($A78,-2,0)),
IF(ISBLANK(OFFSET($A78,-3,0)),
IF(ISBLANK(OFFSET($A78,-4,0)),
IF(ISBLANK(OFFSET($A78,-5,0)),
IF(ISBLANK(OFFSET($A78,-6,0)),
IF(ISBLANK(OFFSET($A78,-7,0)),
IF(ISBLANK(OFFSET($A78,-8,0)),
IF(ISBLANK(OFFSET($A78,-9,0)),
IF(ISBLANK(OFFSET($A78,-10,0)),
IF(ISBLANK(OFFSET($A78,-11,0)),
IF(ISBLANK(OFFSET($A78,-12,0)),
"test",
OFFSET($A78,-12,0)),
OFFSET($A78,-11,0)),
OFFSET($A78,-10,0)),
OFFSET($A78,-9,0)),
OFFSET($A78,-8,0)),
OFFSET($A78,-7,0)),
OFFSET($A78,-6,0)),
OFFSET($A78,-5,0)),
OFFSET($A78,-4,0)),
OFFSET($A78,-3,0)),
OFFSET($A78,-2,0)),
OFFSET($A78,-1,0)),
$A78)</f>
        <v>ROOM_DOCKING_STATION</v>
      </c>
    </row>
    <row r="79" spans="1:16" x14ac:dyDescent="0.2">
      <c r="A79" s="213"/>
      <c r="B79" s="213"/>
      <c r="C79" s="213"/>
      <c r="D79" s="52"/>
      <c r="E79" s="115"/>
      <c r="G79" s="65"/>
      <c r="H79" s="117"/>
      <c r="N79" s="198" t="str">
        <f>IF(LEN($A79&amp;$D79)&lt;2,"",IF(ISBLANK($I79),"",$P79&amp;IF(ISBLANK($D79),"","|"&amp;IF(RIGHT($D79)=",",LEFT($D79,LEN($D79)-1),IF(RIGHT($D79,2)=", ",LEFT($D79,LEN($D79)-2),$D79)))&amp;"="&amp;$I79&amp;IF(OR(ISBLANK($K79),$K79="{{*}}"),"",",{{"&amp;$K79&amp;"}}")))</f>
        <v/>
      </c>
      <c r="O79" s="209">
        <f t="shared" si="1"/>
        <v>0</v>
      </c>
      <c r="P79" s="198" t="str">
        <f ca="1">IF(ISBLANK($A79),
IF(ISBLANK(OFFSET($A79,-1,0)),
IF(ISBLANK(OFFSET($A79,-2,0)),
IF(ISBLANK(OFFSET($A79,-3,0)),
IF(ISBLANK(OFFSET($A79,-4,0)),
IF(ISBLANK(OFFSET($A79,-5,0)),
IF(ISBLANK(OFFSET($A79,-6,0)),
IF(ISBLANK(OFFSET($A79,-7,0)),
IF(ISBLANK(OFFSET($A79,-8,0)),
IF(ISBLANK(OFFSET($A79,-9,0)),
IF(ISBLANK(OFFSET($A79,-10,0)),
IF(ISBLANK(OFFSET($A79,-11,0)),
IF(ISBLANK(OFFSET($A79,-12,0)),
"test",
OFFSET($A79,-12,0)),
OFFSET($A79,-11,0)),
OFFSET($A79,-10,0)),
OFFSET($A79,-9,0)),
OFFSET($A79,-8,0)),
OFFSET($A79,-7,0)),
OFFSET($A79,-6,0)),
OFFSET($A79,-5,0)),
OFFSET($A79,-4,0)),
OFFSET($A79,-3,0)),
OFFSET($A79,-2,0)),
OFFSET($A79,-1,0)),
$A79)</f>
        <v>ROOM_DOCKING_STATION</v>
      </c>
    </row>
    <row r="80" spans="1:16" x14ac:dyDescent="0.2">
      <c r="A80" s="213"/>
      <c r="B80" s="213"/>
      <c r="C80" s="213"/>
      <c r="D80" s="52"/>
      <c r="E80" s="115"/>
      <c r="G80" s="65"/>
      <c r="H80" s="117"/>
      <c r="N80" s="198" t="str">
        <f>IF(LEN($A80&amp;$D80)&lt;2,"",IF(ISBLANK($I80),"",$P80&amp;IF(ISBLANK($D80),"","|"&amp;IF(RIGHT($D80)=",",LEFT($D80,LEN($D80)-1),IF(RIGHT($D80,2)=", ",LEFT($D80,LEN($D80)-2),$D80)))&amp;"="&amp;$I80&amp;IF(OR(ISBLANK($K80),$K80="{{*}}"),"",",{{"&amp;$K80&amp;"}}")))</f>
        <v/>
      </c>
      <c r="O80" s="209">
        <f t="shared" si="1"/>
        <v>0</v>
      </c>
      <c r="P80" s="198" t="str">
        <f ca="1">IF(ISBLANK($A80),
IF(ISBLANK(OFFSET($A80,-1,0)),
IF(ISBLANK(OFFSET($A80,-2,0)),
IF(ISBLANK(OFFSET($A80,-3,0)),
IF(ISBLANK(OFFSET($A80,-4,0)),
IF(ISBLANK(OFFSET($A80,-5,0)),
IF(ISBLANK(OFFSET($A80,-6,0)),
IF(ISBLANK(OFFSET($A80,-7,0)),
IF(ISBLANK(OFFSET($A80,-8,0)),
IF(ISBLANK(OFFSET($A80,-9,0)),
IF(ISBLANK(OFFSET($A80,-10,0)),
IF(ISBLANK(OFFSET($A80,-11,0)),
IF(ISBLANK(OFFSET($A80,-12,0)),
"test",
OFFSET($A80,-12,0)),
OFFSET($A80,-11,0)),
OFFSET($A80,-10,0)),
OFFSET($A80,-9,0)),
OFFSET($A80,-8,0)),
OFFSET($A80,-7,0)),
OFFSET($A80,-6,0)),
OFFSET($A80,-5,0)),
OFFSET($A80,-4,0)),
OFFSET($A80,-3,0)),
OFFSET($A80,-2,0)),
OFFSET($A80,-1,0)),
$A80)</f>
        <v>ROOM_DOCKING_STATION</v>
      </c>
    </row>
    <row r="81" spans="1:16" x14ac:dyDescent="0.2">
      <c r="A81" s="33" t="s">
        <v>0</v>
      </c>
      <c r="B81" s="33" t="s">
        <v>1</v>
      </c>
      <c r="C81" s="33"/>
      <c r="D81" s="32" t="s">
        <v>2</v>
      </c>
      <c r="E81" s="33" t="s">
        <v>3</v>
      </c>
      <c r="G81" s="70" t="s">
        <v>985</v>
      </c>
      <c r="H81" s="64" t="s">
        <v>986</v>
      </c>
      <c r="I81" s="64" t="s">
        <v>1081</v>
      </c>
      <c r="J81" s="64" t="s">
        <v>1082</v>
      </c>
      <c r="K81" s="146" t="s">
        <v>578</v>
      </c>
      <c r="N81" s="198"/>
      <c r="O81" s="209" t="str">
        <f t="shared" si="1"/>
        <v/>
      </c>
      <c r="P81" s="198" t="str">
        <f ca="1">IF(ISBLANK($A81),
IF(ISBLANK(OFFSET($A81,-1,0)),
IF(ISBLANK(OFFSET($A81,-2,0)),
IF(ISBLANK(OFFSET($A81,-3,0)),
IF(ISBLANK(OFFSET($A81,-4,0)),
IF(ISBLANK(OFFSET($A81,-5,0)),
IF(ISBLANK(OFFSET($A81,-6,0)),
IF(ISBLANK(OFFSET($A81,-7,0)),
IF(ISBLANK(OFFSET($A81,-8,0)),
IF(ISBLANK(OFFSET($A81,-9,0)),
IF(ISBLANK(OFFSET($A81,-10,0)),
IF(ISBLANK(OFFSET($A81,-11,0)),
IF(ISBLANK(OFFSET($A81,-12,0)),
"test",
OFFSET($A81,-12,0)),
OFFSET($A81,-11,0)),
OFFSET($A81,-10,0)),
OFFSET($A81,-9,0)),
OFFSET($A81,-8,0)),
OFFSET($A81,-7,0)),
OFFSET($A81,-6,0)),
OFFSET($A81,-5,0)),
OFFSET($A81,-4,0)),
OFFSET($A81,-3,0)),
OFFSET($A81,-2,0)),
OFFSET($A81,-1,0)),
$A81)</f>
        <v>Code</v>
      </c>
    </row>
    <row r="82" spans="1:16" x14ac:dyDescent="0.2">
      <c r="A82" s="214" t="s">
        <v>278</v>
      </c>
      <c r="B82" s="214" t="s">
        <v>279</v>
      </c>
      <c r="C82" s="214" t="s">
        <v>220</v>
      </c>
      <c r="D82" s="219" t="s">
        <v>639</v>
      </c>
      <c r="E82" s="248" t="s">
        <v>1431</v>
      </c>
      <c r="G82" s="66">
        <v>74</v>
      </c>
      <c r="H82" s="125" t="s">
        <v>1268</v>
      </c>
      <c r="I82" s="116">
        <v>4948</v>
      </c>
      <c r="J82" s="116" t="s">
        <v>1148</v>
      </c>
      <c r="N82" s="198" t="str">
        <f ca="1">IF(LEN($A82&amp;$D82)&lt;2,"",IF(ISBLANK($I82),"",$P82&amp;IF(ISBLANK($D82),"","|"&amp;IF(RIGHT($D82)=",",LEFT($D82,LEN($D82)-1),IF(RIGHT($D82,2)=", ",LEFT($D82,LEN($D82)-2),$D82)))&amp;"="&amp;$I82&amp;IF(OR(ISBLANK($K82),$K82="{{*}}"),"",",{{"&amp;$K82&amp;"}}")))</f>
        <v>ROOM_CRIBS|FREE=4948</v>
      </c>
      <c r="O82" s="209">
        <f t="shared" ca="1" si="1"/>
        <v>4948</v>
      </c>
      <c r="P82" s="198" t="str">
        <f ca="1">IF(ISBLANK($A82),
IF(ISBLANK(OFFSET($A82,-1,0)),
IF(ISBLANK(OFFSET($A82,-2,0)),
IF(ISBLANK(OFFSET($A82,-3,0)),
IF(ISBLANK(OFFSET($A82,-4,0)),
IF(ISBLANK(OFFSET($A82,-5,0)),
IF(ISBLANK(OFFSET($A82,-6,0)),
IF(ISBLANK(OFFSET($A82,-7,0)),
IF(ISBLANK(OFFSET($A82,-8,0)),
IF(ISBLANK(OFFSET($A82,-9,0)),
IF(ISBLANK(OFFSET($A82,-10,0)),
IF(ISBLANK(OFFSET($A82,-11,0)),
IF(ISBLANK(OFFSET($A82,-12,0)),
"test",
OFFSET($A82,-12,0)),
OFFSET($A82,-11,0)),
OFFSET($A82,-10,0)),
OFFSET($A82,-9,0)),
OFFSET($A82,-8,0)),
OFFSET($A82,-7,0)),
OFFSET($A82,-6,0)),
OFFSET($A82,-5,0)),
OFFSET($A82,-4,0)),
OFFSET($A82,-3,0)),
OFFSET($A82,-2,0)),
OFFSET($A82,-1,0)),
$A82)</f>
        <v>ROOM_CRIBS</v>
      </c>
    </row>
    <row r="83" spans="1:16" x14ac:dyDescent="0.2">
      <c r="A83" s="214"/>
      <c r="B83" s="214"/>
      <c r="C83" s="214"/>
      <c r="D83" s="219" t="s">
        <v>114</v>
      </c>
      <c r="E83" s="248"/>
      <c r="G83" s="66">
        <v>74</v>
      </c>
      <c r="H83" s="125" t="s">
        <v>1268</v>
      </c>
      <c r="I83" s="116">
        <v>4949</v>
      </c>
      <c r="J83" s="116" t="s">
        <v>1149</v>
      </c>
      <c r="N83" s="198" t="str">
        <f ca="1">IF(LEN($A83&amp;$D83)&lt;2,"",IF(ISBLANK($I83),"",$P83&amp;IF(ISBLANK($D83),"","|"&amp;IF(RIGHT($D83)=",",LEFT($D83,LEN($D83)-1),IF(RIGHT($D83,2)=", ",LEFT($D83,LEN($D83)-2),$D83)))&amp;"="&amp;$I83&amp;IF(OR(ISBLANK($K83),$K83="{{*}}"),"",",{{"&amp;$K83&amp;"}}")))</f>
        <v>ROOM_CRIBS|SURCHARGE=4949</v>
      </c>
      <c r="O83" s="209">
        <f t="shared" ca="1" si="1"/>
        <v>4949</v>
      </c>
      <c r="P83" s="198" t="str">
        <f ca="1">IF(ISBLANK($A83),
IF(ISBLANK(OFFSET($A83,-1,0)),
IF(ISBLANK(OFFSET($A83,-2,0)),
IF(ISBLANK(OFFSET($A83,-3,0)),
IF(ISBLANK(OFFSET($A83,-4,0)),
IF(ISBLANK(OFFSET($A83,-5,0)),
IF(ISBLANK(OFFSET($A83,-6,0)),
IF(ISBLANK(OFFSET($A83,-7,0)),
IF(ISBLANK(OFFSET($A83,-8,0)),
IF(ISBLANK(OFFSET($A83,-9,0)),
IF(ISBLANK(OFFSET($A83,-10,0)),
IF(ISBLANK(OFFSET($A83,-11,0)),
IF(ISBLANK(OFFSET($A83,-12,0)),
"test",
OFFSET($A83,-12,0)),
OFFSET($A83,-11,0)),
OFFSET($A83,-10,0)),
OFFSET($A83,-9,0)),
OFFSET($A83,-8,0)),
OFFSET($A83,-7,0)),
OFFSET($A83,-6,0)),
OFFSET($A83,-5,0)),
OFFSET($A83,-4,0)),
OFFSET($A83,-3,0)),
OFFSET($A83,-2,0)),
OFFSET($A83,-1,0)),
$A83)</f>
        <v>ROOM_CRIBS</v>
      </c>
    </row>
    <row r="84" spans="1:16" x14ac:dyDescent="0.2">
      <c r="A84" s="214"/>
      <c r="B84" s="214"/>
      <c r="C84" s="214"/>
      <c r="D84" s="219" t="s">
        <v>1001</v>
      </c>
      <c r="E84" s="248"/>
      <c r="G84" s="66">
        <v>74</v>
      </c>
      <c r="H84" s="125" t="s">
        <v>1268</v>
      </c>
      <c r="I84" s="116">
        <v>4147</v>
      </c>
      <c r="J84" s="116" t="s">
        <v>1152</v>
      </c>
      <c r="N84" s="198" t="str">
        <f ca="1">IF(LEN($A84&amp;$D84)&lt;2,"",IF(ISBLANK($I84),"",$P84&amp;IF(ISBLANK($D84),"","|"&amp;IF(RIGHT($D84)=",",LEFT($D84,LEN($D84)-1),IF(RIGHT($D84,2)=", ",LEFT($D84,LEN($D84)-2),$D84)))&amp;"="&amp;$I84&amp;IF(OR(ISBLANK($K84),$K84="{{*}}"),"",",{{"&amp;$K84&amp;"}}")))</f>
        <v>ROOM_CRIBS|GENERIC=4147</v>
      </c>
      <c r="O84" s="209">
        <f t="shared" ca="1" si="1"/>
        <v>4147</v>
      </c>
      <c r="P84" s="198" t="str">
        <f ca="1">IF(ISBLANK($A84),
IF(ISBLANK(OFFSET($A84,-1,0)),
IF(ISBLANK(OFFSET($A84,-2,0)),
IF(ISBLANK(OFFSET($A84,-3,0)),
IF(ISBLANK(OFFSET($A84,-4,0)),
IF(ISBLANK(OFFSET($A84,-5,0)),
IF(ISBLANK(OFFSET($A84,-6,0)),
IF(ISBLANK(OFFSET($A84,-7,0)),
IF(ISBLANK(OFFSET($A84,-8,0)),
IF(ISBLANK(OFFSET($A84,-9,0)),
IF(ISBLANK(OFFSET($A84,-10,0)),
IF(ISBLANK(OFFSET($A84,-11,0)),
IF(ISBLANK(OFFSET($A84,-12,0)),
"test",
OFFSET($A84,-12,0)),
OFFSET($A84,-11,0)),
OFFSET($A84,-10,0)),
OFFSET($A84,-9,0)),
OFFSET($A84,-8,0)),
OFFSET($A84,-7,0)),
OFFSET($A84,-6,0)),
OFFSET($A84,-5,0)),
OFFSET($A84,-4,0)),
OFFSET($A84,-3,0)),
OFFSET($A84,-2,0)),
OFFSET($A84,-1,0)),
$A84)</f>
        <v>ROOM_CRIBS</v>
      </c>
    </row>
    <row r="85" spans="1:16" x14ac:dyDescent="0.2">
      <c r="A85" s="213" t="s">
        <v>280</v>
      </c>
      <c r="B85" s="213" t="s">
        <v>281</v>
      </c>
      <c r="C85" s="213" t="s">
        <v>220</v>
      </c>
      <c r="D85" s="52" t="s">
        <v>639</v>
      </c>
      <c r="E85" s="249" t="s">
        <v>1432</v>
      </c>
      <c r="G85" s="65">
        <v>74</v>
      </c>
      <c r="H85" s="128" t="s">
        <v>1268</v>
      </c>
      <c r="I85" s="117">
        <v>1073742840</v>
      </c>
      <c r="J85" s="117" t="s">
        <v>1150</v>
      </c>
      <c r="N85" s="198" t="str">
        <f ca="1">IF(LEN($A85&amp;$D85)&lt;2,"",IF(ISBLANK($I85),"",$P85&amp;IF(ISBLANK($D85),"","|"&amp;IF(RIGHT($D85)=",",LEFT($D85,LEN($D85)-1),IF(RIGHT($D85,2)=", ",LEFT($D85,LEN($D85)-2),$D85)))&amp;"="&amp;$I85&amp;IF(OR(ISBLANK($K85),$K85="{{*}}"),"",",{{"&amp;$K85&amp;"}}")))</f>
        <v>ROOM_EXTRA_BEDS|FREE=1073742840</v>
      </c>
      <c r="O85" s="209">
        <f t="shared" ca="1" si="1"/>
        <v>1073742840</v>
      </c>
      <c r="P85" s="198" t="str">
        <f ca="1">IF(ISBLANK($A85),
IF(ISBLANK(OFFSET($A85,-1,0)),
IF(ISBLANK(OFFSET($A85,-2,0)),
IF(ISBLANK(OFFSET($A85,-3,0)),
IF(ISBLANK(OFFSET($A85,-4,0)),
IF(ISBLANK(OFFSET($A85,-5,0)),
IF(ISBLANK(OFFSET($A85,-6,0)),
IF(ISBLANK(OFFSET($A85,-7,0)),
IF(ISBLANK(OFFSET($A85,-8,0)),
IF(ISBLANK(OFFSET($A85,-9,0)),
IF(ISBLANK(OFFSET($A85,-10,0)),
IF(ISBLANK(OFFSET($A85,-11,0)),
IF(ISBLANK(OFFSET($A85,-12,0)),
"test",
OFFSET($A85,-12,0)),
OFFSET($A85,-11,0)),
OFFSET($A85,-10,0)),
OFFSET($A85,-9,0)),
OFFSET($A85,-8,0)),
OFFSET($A85,-7,0)),
OFFSET($A85,-6,0)),
OFFSET($A85,-5,0)),
OFFSET($A85,-4,0)),
OFFSET($A85,-3,0)),
OFFSET($A85,-2,0)),
OFFSET($A85,-1,0)),
$A85)</f>
        <v>ROOM_EXTRA_BEDS</v>
      </c>
    </row>
    <row r="86" spans="1:16" x14ac:dyDescent="0.2">
      <c r="A86" s="213"/>
      <c r="B86" s="213"/>
      <c r="C86" s="213"/>
      <c r="D86" s="52" t="s">
        <v>114</v>
      </c>
      <c r="E86" s="249"/>
      <c r="G86" s="65">
        <v>74</v>
      </c>
      <c r="H86" s="128" t="s">
        <v>1268</v>
      </c>
      <c r="I86" s="117">
        <v>1073742841</v>
      </c>
      <c r="J86" s="117" t="s">
        <v>1151</v>
      </c>
      <c r="N86" s="198" t="str">
        <f ca="1">IF(LEN($A86&amp;$D86)&lt;2,"",IF(ISBLANK($I86),"",$P86&amp;IF(ISBLANK($D86),"","|"&amp;IF(RIGHT($D86)=",",LEFT($D86,LEN($D86)-1),IF(RIGHT($D86,2)=", ",LEFT($D86,LEN($D86)-2),$D86)))&amp;"="&amp;$I86&amp;IF(OR(ISBLANK($K86),$K86="{{*}}"),"",",{{"&amp;$K86&amp;"}}")))</f>
        <v>ROOM_EXTRA_BEDS|SURCHARGE=1073742841</v>
      </c>
      <c r="O86" s="209">
        <f t="shared" ca="1" si="1"/>
        <v>1073742841</v>
      </c>
      <c r="P86" s="198" t="str">
        <f ca="1">IF(ISBLANK($A86),
IF(ISBLANK(OFFSET($A86,-1,0)),
IF(ISBLANK(OFFSET($A86,-2,0)),
IF(ISBLANK(OFFSET($A86,-3,0)),
IF(ISBLANK(OFFSET($A86,-4,0)),
IF(ISBLANK(OFFSET($A86,-5,0)),
IF(ISBLANK(OFFSET($A86,-6,0)),
IF(ISBLANK(OFFSET($A86,-7,0)),
IF(ISBLANK(OFFSET($A86,-8,0)),
IF(ISBLANK(OFFSET($A86,-9,0)),
IF(ISBLANK(OFFSET($A86,-10,0)),
IF(ISBLANK(OFFSET($A86,-11,0)),
IF(ISBLANK(OFFSET($A86,-12,0)),
"test",
OFFSET($A86,-12,0)),
OFFSET($A86,-11,0)),
OFFSET($A86,-10,0)),
OFFSET($A86,-9,0)),
OFFSET($A86,-8,0)),
OFFSET($A86,-7,0)),
OFFSET($A86,-6,0)),
OFFSET($A86,-5,0)),
OFFSET($A86,-4,0)),
OFFSET($A86,-3,0)),
OFFSET($A86,-2,0)),
OFFSET($A86,-1,0)),
$A86)</f>
        <v>ROOM_EXTRA_BEDS</v>
      </c>
    </row>
    <row r="87" spans="1:16" x14ac:dyDescent="0.2">
      <c r="A87" s="213"/>
      <c r="B87" s="213"/>
      <c r="C87" s="213"/>
      <c r="D87" s="52" t="s">
        <v>1001</v>
      </c>
      <c r="E87" s="249"/>
      <c r="G87" s="65">
        <v>74</v>
      </c>
      <c r="H87" s="128" t="s">
        <v>1268</v>
      </c>
      <c r="I87" s="117">
        <v>4307</v>
      </c>
      <c r="J87" s="117" t="s">
        <v>1274</v>
      </c>
      <c r="N87" s="198" t="str">
        <f ca="1">IF(LEN($A87&amp;$D87)&lt;2,"",IF(ISBLANK($I87),"",$P87&amp;IF(ISBLANK($D87),"","|"&amp;IF(RIGHT($D87)=",",LEFT($D87,LEN($D87)-1),IF(RIGHT($D87,2)=", ",LEFT($D87,LEN($D87)-2),$D87)))&amp;"="&amp;$I87&amp;IF(OR(ISBLANK($K87),$K87="{{*}}"),"",",{{"&amp;$K87&amp;"}}")))</f>
        <v>ROOM_EXTRA_BEDS|GENERIC=4307</v>
      </c>
      <c r="O87" s="209">
        <f t="shared" ca="1" si="1"/>
        <v>4307</v>
      </c>
      <c r="P87" s="198" t="str">
        <f ca="1">IF(ISBLANK($A87),
IF(ISBLANK(OFFSET($A87,-1,0)),
IF(ISBLANK(OFFSET($A87,-2,0)),
IF(ISBLANK(OFFSET($A87,-3,0)),
IF(ISBLANK(OFFSET($A87,-4,0)),
IF(ISBLANK(OFFSET($A87,-5,0)),
IF(ISBLANK(OFFSET($A87,-6,0)),
IF(ISBLANK(OFFSET($A87,-7,0)),
IF(ISBLANK(OFFSET($A87,-8,0)),
IF(ISBLANK(OFFSET($A87,-9,0)),
IF(ISBLANK(OFFSET($A87,-10,0)),
IF(ISBLANK(OFFSET($A87,-11,0)),
IF(ISBLANK(OFFSET($A87,-12,0)),
"test",
OFFSET($A87,-12,0)),
OFFSET($A87,-11,0)),
OFFSET($A87,-10,0)),
OFFSET($A87,-9,0)),
OFFSET($A87,-8,0)),
OFFSET($A87,-7,0)),
OFFSET($A87,-6,0)),
OFFSET($A87,-5,0)),
OFFSET($A87,-4,0)),
OFFSET($A87,-3,0)),
OFFSET($A87,-2,0)),
OFFSET($A87,-1,0)),
$A87)</f>
        <v>ROOM_EXTRA_BEDS</v>
      </c>
    </row>
    <row r="88" spans="1:16" x14ac:dyDescent="0.2">
      <c r="A88" s="214" t="s">
        <v>282</v>
      </c>
      <c r="B88" s="214" t="s">
        <v>283</v>
      </c>
      <c r="C88" s="214" t="s">
        <v>220</v>
      </c>
      <c r="D88" s="219" t="s">
        <v>1154</v>
      </c>
      <c r="E88" s="248" t="s">
        <v>2565</v>
      </c>
      <c r="G88" s="66">
        <v>74</v>
      </c>
      <c r="H88" s="125" t="s">
        <v>1268</v>
      </c>
      <c r="I88" s="116">
        <v>4321</v>
      </c>
      <c r="J88" s="116" t="s">
        <v>283</v>
      </c>
      <c r="K88" s="133"/>
      <c r="N88" s="198" t="str">
        <f ca="1">IF(LEN($A88&amp;$D88)&lt;2,"",IF(ISBLANK($I88),"",$P88&amp;IF(ISBLANK($D88),"","|"&amp;IF(RIGHT($D88)=",",LEFT($D88,LEN($D88)-1),IF(RIGHT($D88,2)=", ",LEFT($D88,LEN($D88)-2),$D88)))&amp;"="&amp;$I88&amp;IF(OR(ISBLANK($K88),$K88="{{*}}"),"",",{{"&amp;$K88&amp;"}}")))</f>
        <v>ROOM_SOFA_BED|SOFA_BED=4321</v>
      </c>
      <c r="O88" s="209">
        <f t="shared" ca="1" si="1"/>
        <v>4321</v>
      </c>
      <c r="P88" s="198" t="str">
        <f ca="1">IF(ISBLANK($A88),
IF(ISBLANK(OFFSET($A88,-1,0)),
IF(ISBLANK(OFFSET($A88,-2,0)),
IF(ISBLANK(OFFSET($A88,-3,0)),
IF(ISBLANK(OFFSET($A88,-4,0)),
IF(ISBLANK(OFFSET($A88,-5,0)),
IF(ISBLANK(OFFSET($A88,-6,0)),
IF(ISBLANK(OFFSET($A88,-7,0)),
IF(ISBLANK(OFFSET($A88,-8,0)),
IF(ISBLANK(OFFSET($A88,-9,0)),
IF(ISBLANK(OFFSET($A88,-10,0)),
IF(ISBLANK(OFFSET($A88,-11,0)),
IF(ISBLANK(OFFSET($A88,-12,0)),
"test",
OFFSET($A88,-12,0)),
OFFSET($A88,-11,0)),
OFFSET($A88,-10,0)),
OFFSET($A88,-9,0)),
OFFSET($A88,-8,0)),
OFFSET($A88,-7,0)),
OFFSET($A88,-6,0)),
OFFSET($A88,-5,0)),
OFFSET($A88,-4,0)),
OFFSET($A88,-3,0)),
OFFSET($A88,-2,0)),
OFFSET($A88,-1,0)),
$A88)</f>
        <v>ROOM_SOFA_BED</v>
      </c>
    </row>
    <row r="89" spans="1:16" x14ac:dyDescent="0.2">
      <c r="A89" s="214"/>
      <c r="B89" s="214"/>
      <c r="C89" s="214"/>
      <c r="D89" s="212" t="s">
        <v>1155</v>
      </c>
      <c r="E89" s="248"/>
      <c r="G89" s="269">
        <v>74</v>
      </c>
      <c r="H89" s="267" t="s">
        <v>1268</v>
      </c>
      <c r="I89" s="265">
        <v>4322</v>
      </c>
      <c r="J89" s="265" t="s">
        <v>1156</v>
      </c>
      <c r="K89" s="139"/>
      <c r="N89" s="198" t="str">
        <f ca="1">IF(LEN($A89&amp;$D89)&lt;2,"",IF(ISBLANK($I89),"",$P89&amp;IF(ISBLANK($D89),"","|"&amp;IF(RIGHT($D89)=",",LEFT($D89,LEN($D89)-1),IF(RIGHT($D89,2)=", ",LEFT($D89,LEN($D89)-2),$D89)))&amp;"="&amp;$I89&amp;IF(OR(ISBLANK($K89),$K89="{{*}}"),"",",{{"&amp;$K89&amp;"}}")))</f>
        <v>ROOM_SOFA_BED|SOFA_BED_SIZE=4322</v>
      </c>
      <c r="O89" s="209">
        <f t="shared" ca="1" si="1"/>
        <v>4322</v>
      </c>
      <c r="P89" s="198" t="str">
        <f ca="1">IF(ISBLANK($A89),
IF(ISBLANK(OFFSET($A89,-1,0)),
IF(ISBLANK(OFFSET($A89,-2,0)),
IF(ISBLANK(OFFSET($A89,-3,0)),
IF(ISBLANK(OFFSET($A89,-4,0)),
IF(ISBLANK(OFFSET($A89,-5,0)),
IF(ISBLANK(OFFSET($A89,-6,0)),
IF(ISBLANK(OFFSET($A89,-7,0)),
IF(ISBLANK(OFFSET($A89,-8,0)),
IF(ISBLANK(OFFSET($A89,-9,0)),
IF(ISBLANK(OFFSET($A89,-10,0)),
IF(ISBLANK(OFFSET($A89,-11,0)),
IF(ISBLANK(OFFSET($A89,-12,0)),
"test",
OFFSET($A89,-12,0)),
OFFSET($A89,-11,0)),
OFFSET($A89,-10,0)),
OFFSET($A89,-9,0)),
OFFSET($A89,-8,0)),
OFFSET($A89,-7,0)),
OFFSET($A89,-6,0)),
OFFSET($A89,-5,0)),
OFFSET($A89,-4,0)),
OFFSET($A89,-3,0)),
OFFSET($A89,-2,0)),
OFFSET($A89,-1,0)),
$A89)</f>
        <v>ROOM_SOFA_BED</v>
      </c>
    </row>
    <row r="90" spans="1:16" x14ac:dyDescent="0.2">
      <c r="A90" s="214"/>
      <c r="B90" s="214"/>
      <c r="C90" s="214"/>
      <c r="D90" s="219"/>
      <c r="E90" s="248"/>
      <c r="G90" s="269"/>
      <c r="H90" s="267"/>
      <c r="I90" s="265"/>
      <c r="J90" s="265"/>
      <c r="K90" s="139"/>
      <c r="N90" s="198" t="str">
        <f>IF(LEN($A90&amp;$D90)&lt;2,"",IF(ISBLANK($I90),"",$P90&amp;IF(ISBLANK($D90),"","|"&amp;IF(RIGHT($D90)=",",LEFT($D90,LEN($D90)-1),IF(RIGHT($D90,2)=", ",LEFT($D90,LEN($D90)-2),$D90)))&amp;"="&amp;$I90&amp;IF(OR(ISBLANK($K90),$K90="{{*}}"),"",",{{"&amp;$K90&amp;"}}")))</f>
        <v/>
      </c>
      <c r="O90" s="209">
        <f t="shared" si="1"/>
        <v>0</v>
      </c>
      <c r="P90" s="198" t="str">
        <f ca="1">IF(ISBLANK($A90),
IF(ISBLANK(OFFSET($A90,-1,0)),
IF(ISBLANK(OFFSET($A90,-2,0)),
IF(ISBLANK(OFFSET($A90,-3,0)),
IF(ISBLANK(OFFSET($A90,-4,0)),
IF(ISBLANK(OFFSET($A90,-5,0)),
IF(ISBLANK(OFFSET($A90,-6,0)),
IF(ISBLANK(OFFSET($A90,-7,0)),
IF(ISBLANK(OFFSET($A90,-8,0)),
IF(ISBLANK(OFFSET($A90,-9,0)),
IF(ISBLANK(OFFSET($A90,-10,0)),
IF(ISBLANK(OFFSET($A90,-11,0)),
IF(ISBLANK(OFFSET($A90,-12,0)),
"test",
OFFSET($A90,-12,0)),
OFFSET($A90,-11,0)),
OFFSET($A90,-10,0)),
OFFSET($A90,-9,0)),
OFFSET($A90,-8,0)),
OFFSET($A90,-7,0)),
OFFSET($A90,-6,0)),
OFFSET($A90,-5,0)),
OFFSET($A90,-4,0)),
OFFSET($A90,-3,0)),
OFFSET($A90,-2,0)),
OFFSET($A90,-1,0)),
$A90)</f>
        <v>ROOM_SOFA_BED</v>
      </c>
    </row>
    <row r="91" spans="1:16" x14ac:dyDescent="0.2">
      <c r="A91" s="214"/>
      <c r="B91" s="214"/>
      <c r="C91" s="214"/>
      <c r="D91" s="219"/>
      <c r="E91" s="248"/>
      <c r="G91" s="269"/>
      <c r="H91" s="267"/>
      <c r="I91" s="265"/>
      <c r="J91" s="265"/>
      <c r="K91" s="139"/>
      <c r="N91" s="198" t="str">
        <f>IF(LEN($A91&amp;$D91)&lt;2,"",IF(ISBLANK($I91),"",$P91&amp;IF(ISBLANK($D91),"","|"&amp;IF(RIGHT($D91)=",",LEFT($D91,LEN($D91)-1),IF(RIGHT($D91,2)=", ",LEFT($D91,LEN($D91)-2),$D91)))&amp;"="&amp;$I91&amp;IF(OR(ISBLANK($K91),$K91="{{*}}"),"",",{{"&amp;$K91&amp;"}}")))</f>
        <v/>
      </c>
      <c r="O91" s="209">
        <f t="shared" si="1"/>
        <v>0</v>
      </c>
      <c r="P91" s="198" t="str">
        <f ca="1">IF(ISBLANK($A91),
IF(ISBLANK(OFFSET($A91,-1,0)),
IF(ISBLANK(OFFSET($A91,-2,0)),
IF(ISBLANK(OFFSET($A91,-3,0)),
IF(ISBLANK(OFFSET($A91,-4,0)),
IF(ISBLANK(OFFSET($A91,-5,0)),
IF(ISBLANK(OFFSET($A91,-6,0)),
IF(ISBLANK(OFFSET($A91,-7,0)),
IF(ISBLANK(OFFSET($A91,-8,0)),
IF(ISBLANK(OFFSET($A91,-9,0)),
IF(ISBLANK(OFFSET($A91,-10,0)),
IF(ISBLANK(OFFSET($A91,-11,0)),
IF(ISBLANK(OFFSET($A91,-12,0)),
"test",
OFFSET($A91,-12,0)),
OFFSET($A91,-11,0)),
OFFSET($A91,-10,0)),
OFFSET($A91,-9,0)),
OFFSET($A91,-8,0)),
OFFSET($A91,-7,0)),
OFFSET($A91,-6,0)),
OFFSET($A91,-5,0)),
OFFSET($A91,-4,0)),
OFFSET($A91,-3,0)),
OFFSET($A91,-2,0)),
OFFSET($A91,-1,0)),
$A91)</f>
        <v>ROOM_SOFA_BED</v>
      </c>
    </row>
    <row r="92" spans="1:16" x14ac:dyDescent="0.2">
      <c r="A92" s="214"/>
      <c r="B92" s="214"/>
      <c r="C92" s="214"/>
      <c r="D92" s="219"/>
      <c r="E92" s="248"/>
      <c r="G92" s="269"/>
      <c r="H92" s="267"/>
      <c r="I92" s="265"/>
      <c r="J92" s="265"/>
      <c r="K92" s="139"/>
      <c r="N92" s="198" t="str">
        <f>IF(LEN($A92&amp;$D92)&lt;2,"",IF(ISBLANK($I92),"",$P92&amp;IF(ISBLANK($D92),"","|"&amp;IF(RIGHT($D92)=",",LEFT($D92,LEN($D92)-1),IF(RIGHT($D92,2)=", ",LEFT($D92,LEN($D92)-2),$D92)))&amp;"="&amp;$I92&amp;IF(OR(ISBLANK($K92),$K92="{{*}}"),"",",{{"&amp;$K92&amp;"}}")))</f>
        <v/>
      </c>
      <c r="O92" s="209">
        <f t="shared" si="1"/>
        <v>0</v>
      </c>
      <c r="P92" s="198" t="str">
        <f ca="1">IF(ISBLANK($A92),
IF(ISBLANK(OFFSET($A92,-1,0)),
IF(ISBLANK(OFFSET($A92,-2,0)),
IF(ISBLANK(OFFSET($A92,-3,0)),
IF(ISBLANK(OFFSET($A92,-4,0)),
IF(ISBLANK(OFFSET($A92,-5,0)),
IF(ISBLANK(OFFSET($A92,-6,0)),
IF(ISBLANK(OFFSET($A92,-7,0)),
IF(ISBLANK(OFFSET($A92,-8,0)),
IF(ISBLANK(OFFSET($A92,-9,0)),
IF(ISBLANK(OFFSET($A92,-10,0)),
IF(ISBLANK(OFFSET($A92,-11,0)),
IF(ISBLANK(OFFSET($A92,-12,0)),
"test",
OFFSET($A92,-12,0)),
OFFSET($A92,-11,0)),
OFFSET($A92,-10,0)),
OFFSET($A92,-9,0)),
OFFSET($A92,-8,0)),
OFFSET($A92,-7,0)),
OFFSET($A92,-6,0)),
OFFSET($A92,-5,0)),
OFFSET($A92,-4,0)),
OFFSET($A92,-3,0)),
OFFSET($A92,-2,0)),
OFFSET($A92,-1,0)),
$A92)</f>
        <v>ROOM_SOFA_BED</v>
      </c>
    </row>
    <row r="93" spans="1:16" x14ac:dyDescent="0.2">
      <c r="A93" s="214"/>
      <c r="B93" s="214"/>
      <c r="C93" s="214"/>
      <c r="D93" s="219"/>
      <c r="E93" s="248"/>
      <c r="G93" s="269"/>
      <c r="H93" s="267"/>
      <c r="I93" s="265"/>
      <c r="J93" s="265"/>
      <c r="K93" s="139"/>
      <c r="N93" s="198" t="str">
        <f>IF(LEN($A93&amp;$D93)&lt;2,"",IF(ISBLANK($I93),"",$P93&amp;IF(ISBLANK($D93),"","|"&amp;IF(RIGHT($D93)=",",LEFT($D93,LEN($D93)-1),IF(RIGHT($D93,2)=", ",LEFT($D93,LEN($D93)-2),$D93)))&amp;"="&amp;$I93&amp;IF(OR(ISBLANK($K93),$K93="{{*}}"),"",",{{"&amp;$K93&amp;"}}")))</f>
        <v/>
      </c>
      <c r="O93" s="209">
        <f t="shared" si="1"/>
        <v>0</v>
      </c>
      <c r="P93" s="198" t="str">
        <f ca="1">IF(ISBLANK($A93),
IF(ISBLANK(OFFSET($A93,-1,0)),
IF(ISBLANK(OFFSET($A93,-2,0)),
IF(ISBLANK(OFFSET($A93,-3,0)),
IF(ISBLANK(OFFSET($A93,-4,0)),
IF(ISBLANK(OFFSET($A93,-5,0)),
IF(ISBLANK(OFFSET($A93,-6,0)),
IF(ISBLANK(OFFSET($A93,-7,0)),
IF(ISBLANK(OFFSET($A93,-8,0)),
IF(ISBLANK(OFFSET($A93,-9,0)),
IF(ISBLANK(OFFSET($A93,-10,0)),
IF(ISBLANK(OFFSET($A93,-11,0)),
IF(ISBLANK(OFFSET($A93,-12,0)),
"test",
OFFSET($A93,-12,0)),
OFFSET($A93,-11,0)),
OFFSET($A93,-10,0)),
OFFSET($A93,-9,0)),
OFFSET($A93,-8,0)),
OFFSET($A93,-7,0)),
OFFSET($A93,-6,0)),
OFFSET($A93,-5,0)),
OFFSET($A93,-4,0)),
OFFSET($A93,-3,0)),
OFFSET($A93,-2,0)),
OFFSET($A93,-1,0)),
$A93)</f>
        <v>ROOM_SOFA_BED</v>
      </c>
    </row>
    <row r="94" spans="1:16" x14ac:dyDescent="0.2">
      <c r="A94" s="213" t="s">
        <v>284</v>
      </c>
      <c r="B94" s="213" t="s">
        <v>285</v>
      </c>
      <c r="C94" s="213" t="s">
        <v>220</v>
      </c>
      <c r="D94" s="52" t="s">
        <v>1720</v>
      </c>
      <c r="E94" s="249"/>
      <c r="G94" s="65">
        <v>74</v>
      </c>
      <c r="H94" s="128" t="s">
        <v>1268</v>
      </c>
      <c r="I94" s="117">
        <v>4164</v>
      </c>
      <c r="J94" s="117" t="s">
        <v>1275</v>
      </c>
      <c r="N94" s="198" t="str">
        <f ca="1">IF(LEN($A94&amp;$D94)&lt;2,"",IF(ISBLANK($I94),"",$P94&amp;IF(ISBLANK($D94),"","|"&amp;IF(RIGHT($D94)=",",LEFT($D94,LEN($D94)-1),IF(RIGHT($D94,2)=", ",LEFT($D94,LEN($D94)-2),$D94)))&amp;"="&amp;$I94&amp;IF(OR(ISBLANK($K94),$K94="{{*}}"),"",",{{"&amp;$K94&amp;"}}")))</f>
        <v>ROOM_PREMIUM_BEDDING|EGYPTIAN_COTTON_SHEETS =4164</v>
      </c>
      <c r="O94" s="209">
        <f t="shared" ca="1" si="1"/>
        <v>4164</v>
      </c>
      <c r="P94" s="198" t="str">
        <f ca="1">IF(ISBLANK($A94),
IF(ISBLANK(OFFSET($A94,-1,0)),
IF(ISBLANK(OFFSET($A94,-2,0)),
IF(ISBLANK(OFFSET($A94,-3,0)),
IF(ISBLANK(OFFSET($A94,-4,0)),
IF(ISBLANK(OFFSET($A94,-5,0)),
IF(ISBLANK(OFFSET($A94,-6,0)),
IF(ISBLANK(OFFSET($A94,-7,0)),
IF(ISBLANK(OFFSET($A94,-8,0)),
IF(ISBLANK(OFFSET($A94,-9,0)),
IF(ISBLANK(OFFSET($A94,-10,0)),
IF(ISBLANK(OFFSET($A94,-11,0)),
IF(ISBLANK(OFFSET($A94,-12,0)),
"test",
OFFSET($A94,-12,0)),
OFFSET($A94,-11,0)),
OFFSET($A94,-10,0)),
OFFSET($A94,-9,0)),
OFFSET($A94,-8,0)),
OFFSET($A94,-7,0)),
OFFSET($A94,-6,0)),
OFFSET($A94,-5,0)),
OFFSET($A94,-4,0)),
OFFSET($A94,-3,0)),
OFFSET($A94,-2,0)),
OFFSET($A94,-1,0)),
$A94)</f>
        <v>ROOM_PREMIUM_BEDDING</v>
      </c>
    </row>
    <row r="95" spans="1:16" x14ac:dyDescent="0.2">
      <c r="A95" s="213"/>
      <c r="B95" s="213"/>
      <c r="C95" s="213"/>
      <c r="D95" s="52" t="s">
        <v>1157</v>
      </c>
      <c r="E95" s="249"/>
      <c r="G95" s="65">
        <v>74</v>
      </c>
      <c r="H95" s="128" t="s">
        <v>1268</v>
      </c>
      <c r="I95" s="117">
        <v>4182</v>
      </c>
      <c r="J95" s="117" t="s">
        <v>1159</v>
      </c>
      <c r="N95" s="198" t="str">
        <f ca="1">IF(LEN($A95&amp;$D95)&lt;2,"",IF(ISBLANK($I95),"",$P95&amp;IF(ISBLANK($D95),"","|"&amp;IF(RIGHT($D95)=",",LEFT($D95,LEN($D95)-1),IF(RIGHT($D95,2)=", ",LEFT($D95,LEN($D95)-2),$D95)))&amp;"="&amp;$I95&amp;IF(OR(ISBLANK($K95),$K95="{{*}}"),"",",{{"&amp;$K95&amp;"}}")))</f>
        <v>ROOM_PREMIUM_BEDDING|FRETTE_ITALIAN_SHEETS=4182</v>
      </c>
      <c r="O95" s="209">
        <f t="shared" ca="1" si="1"/>
        <v>4182</v>
      </c>
      <c r="P95" s="198" t="str">
        <f ca="1">IF(ISBLANK($A95),
IF(ISBLANK(OFFSET($A95,-1,0)),
IF(ISBLANK(OFFSET($A95,-2,0)),
IF(ISBLANK(OFFSET($A95,-3,0)),
IF(ISBLANK(OFFSET($A95,-4,0)),
IF(ISBLANK(OFFSET($A95,-5,0)),
IF(ISBLANK(OFFSET($A95,-6,0)),
IF(ISBLANK(OFFSET($A95,-7,0)),
IF(ISBLANK(OFFSET($A95,-8,0)),
IF(ISBLANK(OFFSET($A95,-9,0)),
IF(ISBLANK(OFFSET($A95,-10,0)),
IF(ISBLANK(OFFSET($A95,-11,0)),
IF(ISBLANK(OFFSET($A95,-12,0)),
"test",
OFFSET($A95,-12,0)),
OFFSET($A95,-11,0)),
OFFSET($A95,-10,0)),
OFFSET($A95,-9,0)),
OFFSET($A95,-8,0)),
OFFSET($A95,-7,0)),
OFFSET($A95,-6,0)),
OFFSET($A95,-5,0)),
OFFSET($A95,-4,0)),
OFFSET($A95,-3,0)),
OFFSET($A95,-2,0)),
OFFSET($A95,-1,0)),
$A95)</f>
        <v>ROOM_PREMIUM_BEDDING</v>
      </c>
    </row>
    <row r="96" spans="1:16" x14ac:dyDescent="0.2">
      <c r="A96" s="214" t="s">
        <v>359</v>
      </c>
      <c r="B96" s="214" t="s">
        <v>286</v>
      </c>
      <c r="C96" s="214" t="s">
        <v>221</v>
      </c>
      <c r="D96" s="219"/>
      <c r="E96" s="114"/>
      <c r="G96" s="66">
        <v>74</v>
      </c>
      <c r="H96" s="125" t="s">
        <v>1268</v>
      </c>
      <c r="I96" s="116">
        <v>4200</v>
      </c>
      <c r="J96" s="116" t="s">
        <v>1276</v>
      </c>
      <c r="N96" s="198" t="str">
        <f ca="1">IF(LEN($A96&amp;$D96)&lt;2,"",IF(ISBLANK($I96),"",$P96&amp;IF(ISBLANK($D96),"","|"&amp;IF(RIGHT($D96)=",",LEFT($D96,LEN($D96)-1),IF(RIGHT($D96,2)=", ",LEFT($D96,LEN($D96)-2),$D96)))&amp;"="&amp;$I96&amp;IF(OR(ISBLANK($K96),$K96="{{*}}"),"",",{{"&amp;$K96&amp;"}}")))</f>
        <v>ROOM_HYPO_BED_AVAIL=4200</v>
      </c>
      <c r="O96" s="209">
        <f t="shared" ca="1" si="1"/>
        <v>4200</v>
      </c>
      <c r="P96" s="198" t="str">
        <f ca="1">IF(ISBLANK($A96),
IF(ISBLANK(OFFSET($A96,-1,0)),
IF(ISBLANK(OFFSET($A96,-2,0)),
IF(ISBLANK(OFFSET($A96,-3,0)),
IF(ISBLANK(OFFSET($A96,-4,0)),
IF(ISBLANK(OFFSET($A96,-5,0)),
IF(ISBLANK(OFFSET($A96,-6,0)),
IF(ISBLANK(OFFSET($A96,-7,0)),
IF(ISBLANK(OFFSET($A96,-8,0)),
IF(ISBLANK(OFFSET($A96,-9,0)),
IF(ISBLANK(OFFSET($A96,-10,0)),
IF(ISBLANK(OFFSET($A96,-11,0)),
IF(ISBLANK(OFFSET($A96,-12,0)),
"test",
OFFSET($A96,-12,0)),
OFFSET($A96,-11,0)),
OFFSET($A96,-10,0)),
OFFSET($A96,-9,0)),
OFFSET($A96,-8,0)),
OFFSET($A96,-7,0)),
OFFSET($A96,-6,0)),
OFFSET($A96,-5,0)),
OFFSET($A96,-4,0)),
OFFSET($A96,-3,0)),
OFFSET($A96,-2,0)),
OFFSET($A96,-1,0)),
$A96)</f>
        <v>ROOM_HYPO_BED_AVAIL</v>
      </c>
    </row>
    <row r="97" spans="1:16" ht="30" x14ac:dyDescent="0.2">
      <c r="A97" s="213" t="s">
        <v>360</v>
      </c>
      <c r="B97" s="213" t="s">
        <v>287</v>
      </c>
      <c r="C97" s="213" t="s">
        <v>220</v>
      </c>
      <c r="D97" s="52" t="s">
        <v>1721</v>
      </c>
      <c r="E97" s="249"/>
      <c r="G97" s="65">
        <v>74</v>
      </c>
      <c r="H97" s="128" t="s">
        <v>1268</v>
      </c>
      <c r="I97" s="117">
        <v>4215</v>
      </c>
      <c r="J97" s="117" t="s">
        <v>1162</v>
      </c>
      <c r="N97" s="198" t="str">
        <f ca="1">IF(LEN($A97&amp;$D97)&lt;2,"",IF(ISBLANK($I97),"",$P97&amp;IF(ISBLANK($D97),"","|"&amp;IF(RIGHT($D97)=",",LEFT($D97,LEN($D97)-1),IF(RIGHT($D97,2)=", ",LEFT($D97,LEN($D97)-2),$D97)))&amp;"="&amp;$I97&amp;IF(OR(ISBLANK($K97),$K97="{{*}}"),"",",{{"&amp;$K97&amp;"}}")))</f>
        <v>ROOM_PREMIUM_MATTRESS|MEMORY_FOAM=4215</v>
      </c>
      <c r="O97" s="209">
        <f t="shared" ca="1" si="1"/>
        <v>4215</v>
      </c>
      <c r="P97" s="198" t="str">
        <f ca="1">IF(ISBLANK($A97),
IF(ISBLANK(OFFSET($A97,-1,0)),
IF(ISBLANK(OFFSET($A97,-2,0)),
IF(ISBLANK(OFFSET($A97,-3,0)),
IF(ISBLANK(OFFSET($A97,-4,0)),
IF(ISBLANK(OFFSET($A97,-5,0)),
IF(ISBLANK(OFFSET($A97,-6,0)),
IF(ISBLANK(OFFSET($A97,-7,0)),
IF(ISBLANK(OFFSET($A97,-8,0)),
IF(ISBLANK(OFFSET($A97,-9,0)),
IF(ISBLANK(OFFSET($A97,-10,0)),
IF(ISBLANK(OFFSET($A97,-11,0)),
IF(ISBLANK(OFFSET($A97,-12,0)),
"test",
OFFSET($A97,-12,0)),
OFFSET($A97,-11,0)),
OFFSET($A97,-10,0)),
OFFSET($A97,-9,0)),
OFFSET($A97,-8,0)),
OFFSET($A97,-7,0)),
OFFSET($A97,-6,0)),
OFFSET($A97,-5,0)),
OFFSET($A97,-4,0)),
OFFSET($A97,-3,0)),
OFFSET($A97,-2,0)),
OFFSET($A97,-1,0)),
$A97)</f>
        <v>ROOM_PREMIUM_MATTRESS</v>
      </c>
    </row>
    <row r="98" spans="1:16" x14ac:dyDescent="0.2">
      <c r="A98" s="213"/>
      <c r="B98" s="213"/>
      <c r="C98" s="213"/>
      <c r="D98" s="52" t="s">
        <v>1722</v>
      </c>
      <c r="E98" s="249"/>
      <c r="G98" s="65">
        <v>74</v>
      </c>
      <c r="H98" s="128" t="s">
        <v>1268</v>
      </c>
      <c r="I98" s="117">
        <v>4228</v>
      </c>
      <c r="J98" s="117" t="s">
        <v>1163</v>
      </c>
      <c r="N98" s="198" t="str">
        <f ca="1">IF(LEN($A98&amp;$D98)&lt;2,"",IF(ISBLANK($I98),"",$P98&amp;IF(ISBLANK($D98),"","|"&amp;IF(RIGHT($D98)=",",LEFT($D98,LEN($D98)-1),IF(RIGHT($D98,2)=", ",LEFT($D98,LEN($D98)-2),$D98)))&amp;"="&amp;$I98&amp;IF(OR(ISBLANK($K98),$K98="{{*}}"),"",",{{"&amp;$K98&amp;"}}")))</f>
        <v>ROOM_PREMIUM_MATTRESS|PILLOW_TOP=4228</v>
      </c>
      <c r="O98" s="209">
        <f t="shared" ca="1" si="1"/>
        <v>4228</v>
      </c>
      <c r="P98" s="198" t="str">
        <f ca="1">IF(ISBLANK($A98),
IF(ISBLANK(OFFSET($A98,-1,0)),
IF(ISBLANK(OFFSET($A98,-2,0)),
IF(ISBLANK(OFFSET($A98,-3,0)),
IF(ISBLANK(OFFSET($A98,-4,0)),
IF(ISBLANK(OFFSET($A98,-5,0)),
IF(ISBLANK(OFFSET($A98,-6,0)),
IF(ISBLANK(OFFSET($A98,-7,0)),
IF(ISBLANK(OFFSET($A98,-8,0)),
IF(ISBLANK(OFFSET($A98,-9,0)),
IF(ISBLANK(OFFSET($A98,-10,0)),
IF(ISBLANK(OFFSET($A98,-11,0)),
IF(ISBLANK(OFFSET($A98,-12,0)),
"test",
OFFSET($A98,-12,0)),
OFFSET($A98,-11,0)),
OFFSET($A98,-10,0)),
OFFSET($A98,-9,0)),
OFFSET($A98,-8,0)),
OFFSET($A98,-7,0)),
OFFSET($A98,-6,0)),
OFFSET($A98,-5,0)),
OFFSET($A98,-4,0)),
OFFSET($A98,-3,0)),
OFFSET($A98,-2,0)),
OFFSET($A98,-1,0)),
$A98)</f>
        <v>ROOM_PREMIUM_MATTRESS</v>
      </c>
    </row>
    <row r="99" spans="1:16" x14ac:dyDescent="0.2">
      <c r="A99" s="213"/>
      <c r="B99" s="213"/>
      <c r="C99" s="213"/>
      <c r="D99" s="52" t="s">
        <v>1723</v>
      </c>
      <c r="E99" s="249"/>
      <c r="G99" s="65">
        <v>74</v>
      </c>
      <c r="H99" s="128" t="s">
        <v>1268</v>
      </c>
      <c r="I99" s="117">
        <v>4318</v>
      </c>
      <c r="J99" s="117" t="s">
        <v>1164</v>
      </c>
      <c r="N99" s="198" t="str">
        <f ca="1">IF(LEN($A99&amp;$D99)&lt;2,"",IF(ISBLANK($I99),"",$P99&amp;IF(ISBLANK($D99),"","|"&amp;IF(RIGHT($D99)=",",LEFT($D99,LEN($D99)-1),IF(RIGHT($D99,2)=", ",LEFT($D99,LEN($D99)-2),$D99)))&amp;"="&amp;$I99&amp;IF(OR(ISBLANK($K99),$K99="{{*}}"),"",",{{"&amp;$K99&amp;"}}")))</f>
        <v>ROOM_PREMIUM_MATTRESS|SLEEP_NUMBER=4318</v>
      </c>
      <c r="O99" s="209">
        <f t="shared" ca="1" si="1"/>
        <v>4318</v>
      </c>
      <c r="P99" s="198" t="str">
        <f ca="1">IF(ISBLANK($A99),
IF(ISBLANK(OFFSET($A99,-1,0)),
IF(ISBLANK(OFFSET($A99,-2,0)),
IF(ISBLANK(OFFSET($A99,-3,0)),
IF(ISBLANK(OFFSET($A99,-4,0)),
IF(ISBLANK(OFFSET($A99,-5,0)),
IF(ISBLANK(OFFSET($A99,-6,0)),
IF(ISBLANK(OFFSET($A99,-7,0)),
IF(ISBLANK(OFFSET($A99,-8,0)),
IF(ISBLANK(OFFSET($A99,-9,0)),
IF(ISBLANK(OFFSET($A99,-10,0)),
IF(ISBLANK(OFFSET($A99,-11,0)),
IF(ISBLANK(OFFSET($A99,-12,0)),
"test",
OFFSET($A99,-12,0)),
OFFSET($A99,-11,0)),
OFFSET($A99,-10,0)),
OFFSET($A99,-9,0)),
OFFSET($A99,-8,0)),
OFFSET($A99,-7,0)),
OFFSET($A99,-6,0)),
OFFSET($A99,-5,0)),
OFFSET($A99,-4,0)),
OFFSET($A99,-3,0)),
OFFSET($A99,-2,0)),
OFFSET($A99,-1,0)),
$A99)</f>
        <v>ROOM_PREMIUM_MATTRESS</v>
      </c>
    </row>
    <row r="100" spans="1:16" x14ac:dyDescent="0.2">
      <c r="A100" s="213"/>
      <c r="B100" s="213"/>
      <c r="C100" s="213"/>
      <c r="D100" s="52" t="s">
        <v>1161</v>
      </c>
      <c r="E100" s="249"/>
      <c r="G100" s="65">
        <v>74</v>
      </c>
      <c r="H100" s="128" t="s">
        <v>1268</v>
      </c>
      <c r="I100" s="117">
        <v>4330</v>
      </c>
      <c r="J100" s="117" t="s">
        <v>1165</v>
      </c>
      <c r="N100" s="198" t="str">
        <f ca="1">IF(LEN($A100&amp;$D100)&lt;2,"",IF(ISBLANK($I100),"",$P100&amp;IF(ISBLANK($D100),"","|"&amp;IF(RIGHT($D100)=",",LEFT($D100,LEN($D100)-1),IF(RIGHT($D100,2)=", ",LEFT($D100,LEN($D100)-2),$D100)))&amp;"="&amp;$I100&amp;IF(OR(ISBLANK($K100),$K100="{{*}}"),"",",{{"&amp;$K100&amp;"}}")))</f>
        <v>ROOM_PREMIUM_MATTRESS|TEMPURPEDIC=4330</v>
      </c>
      <c r="O100" s="209">
        <f t="shared" ca="1" si="1"/>
        <v>4330</v>
      </c>
      <c r="P100" s="198" t="str">
        <f ca="1">IF(ISBLANK($A100),
IF(ISBLANK(OFFSET($A100,-1,0)),
IF(ISBLANK(OFFSET($A100,-2,0)),
IF(ISBLANK(OFFSET($A100,-3,0)),
IF(ISBLANK(OFFSET($A100,-4,0)),
IF(ISBLANK(OFFSET($A100,-5,0)),
IF(ISBLANK(OFFSET($A100,-6,0)),
IF(ISBLANK(OFFSET($A100,-7,0)),
IF(ISBLANK(OFFSET($A100,-8,0)),
IF(ISBLANK(OFFSET($A100,-9,0)),
IF(ISBLANK(OFFSET($A100,-10,0)),
IF(ISBLANK(OFFSET($A100,-11,0)),
IF(ISBLANK(OFFSET($A100,-12,0)),
"test",
OFFSET($A100,-12,0)),
OFFSET($A100,-11,0)),
OFFSET($A100,-10,0)),
OFFSET($A100,-9,0)),
OFFSET($A100,-8,0)),
OFFSET($A100,-7,0)),
OFFSET($A100,-6,0)),
OFFSET($A100,-5,0)),
OFFSET($A100,-4,0)),
OFFSET($A100,-3,0)),
OFFSET($A100,-2,0)),
OFFSET($A100,-1,0)),
$A100)</f>
        <v>ROOM_PREMIUM_MATTRESS</v>
      </c>
    </row>
    <row r="101" spans="1:16" x14ac:dyDescent="0.2">
      <c r="A101" s="214" t="s">
        <v>361</v>
      </c>
      <c r="B101" s="214" t="s">
        <v>288</v>
      </c>
      <c r="C101" s="214" t="s">
        <v>221</v>
      </c>
      <c r="D101" s="219"/>
      <c r="E101" s="114"/>
      <c r="G101" s="66">
        <v>74</v>
      </c>
      <c r="H101" s="125" t="s">
        <v>1268</v>
      </c>
      <c r="I101" s="116">
        <v>5179</v>
      </c>
      <c r="J101" s="116" t="s">
        <v>1245</v>
      </c>
      <c r="N101" s="198" t="str">
        <f ca="1">IF(LEN($A101&amp;$D101)&lt;2,"",IF(ISBLANK($I101),"",$P101&amp;IF(ISBLANK($D101),"","|"&amp;IF(RIGHT($D101)=",",LEFT($D101,LEN($D101)-1),IF(RIGHT($D101,2)=", ",LEFT($D101,LEN($D101)-2),$D101)))&amp;"="&amp;$I101&amp;IF(OR(ISBLANK($K101),$K101="{{*}}"),"",",{{"&amp;$K101&amp;"}}")))</f>
        <v>ROOM_DAY_BED=5179</v>
      </c>
      <c r="O101" s="209">
        <f t="shared" ca="1" si="1"/>
        <v>5179</v>
      </c>
      <c r="P101" s="198" t="str">
        <f ca="1">IF(ISBLANK($A101),
IF(ISBLANK(OFFSET($A101,-1,0)),
IF(ISBLANK(OFFSET($A101,-2,0)),
IF(ISBLANK(OFFSET($A101,-3,0)),
IF(ISBLANK(OFFSET($A101,-4,0)),
IF(ISBLANK(OFFSET($A101,-5,0)),
IF(ISBLANK(OFFSET($A101,-6,0)),
IF(ISBLANK(OFFSET($A101,-7,0)),
IF(ISBLANK(OFFSET($A101,-8,0)),
IF(ISBLANK(OFFSET($A101,-9,0)),
IF(ISBLANK(OFFSET($A101,-10,0)),
IF(ISBLANK(OFFSET($A101,-11,0)),
IF(ISBLANK(OFFSET($A101,-12,0)),
"test",
OFFSET($A101,-12,0)),
OFFSET($A101,-11,0)),
OFFSET($A101,-10,0)),
OFFSET($A101,-9,0)),
OFFSET($A101,-8,0)),
OFFSET($A101,-7,0)),
OFFSET($A101,-6,0)),
OFFSET($A101,-5,0)),
OFFSET($A101,-4,0)),
OFFSET($A101,-3,0)),
OFFSET($A101,-2,0)),
OFFSET($A101,-1,0)),
$A101)</f>
        <v>ROOM_DAY_BED</v>
      </c>
    </row>
    <row r="102" spans="1:16" ht="30" x14ac:dyDescent="0.2">
      <c r="A102" s="213" t="s">
        <v>362</v>
      </c>
      <c r="B102" s="213" t="s">
        <v>289</v>
      </c>
      <c r="C102" s="213" t="s">
        <v>221</v>
      </c>
      <c r="D102" s="52"/>
      <c r="E102" s="115"/>
      <c r="G102" s="65">
        <v>74</v>
      </c>
      <c r="H102" s="128" t="s">
        <v>1268</v>
      </c>
      <c r="I102" s="117">
        <v>4161</v>
      </c>
      <c r="J102" s="140" t="s">
        <v>289</v>
      </c>
      <c r="N102" s="198" t="str">
        <f ca="1">IF(LEN($A102&amp;$D102)&lt;2,"",IF(ISBLANK($I102),"",$P102&amp;IF(ISBLANK($D102),"","|"&amp;IF(RIGHT($D102)=",",LEFT($D102,LEN($D102)-1),IF(RIGHT($D102,2)=", ",LEFT($D102,LEN($D102)-2),$D102)))&amp;"="&amp;$I102&amp;IF(OR(ISBLANK($K102),$K102="{{*}}"),"",",{{"&amp;$K102&amp;"}}")))</f>
        <v>ROOM_DOWN_COMFORTER=4161</v>
      </c>
      <c r="O102" s="209">
        <f t="shared" ca="1" si="1"/>
        <v>4161</v>
      </c>
      <c r="P102" s="198" t="str">
        <f ca="1">IF(ISBLANK($A102),
IF(ISBLANK(OFFSET($A102,-1,0)),
IF(ISBLANK(OFFSET($A102,-2,0)),
IF(ISBLANK(OFFSET($A102,-3,0)),
IF(ISBLANK(OFFSET($A102,-4,0)),
IF(ISBLANK(OFFSET($A102,-5,0)),
IF(ISBLANK(OFFSET($A102,-6,0)),
IF(ISBLANK(OFFSET($A102,-7,0)),
IF(ISBLANK(OFFSET($A102,-8,0)),
IF(ISBLANK(OFFSET($A102,-9,0)),
IF(ISBLANK(OFFSET($A102,-10,0)),
IF(ISBLANK(OFFSET($A102,-11,0)),
IF(ISBLANK(OFFSET($A102,-12,0)),
"test",
OFFSET($A102,-12,0)),
OFFSET($A102,-11,0)),
OFFSET($A102,-10,0)),
OFFSET($A102,-9,0)),
OFFSET($A102,-8,0)),
OFFSET($A102,-7,0)),
OFFSET($A102,-6,0)),
OFFSET($A102,-5,0)),
OFFSET($A102,-4,0)),
OFFSET($A102,-3,0)),
OFFSET($A102,-2,0)),
OFFSET($A102,-1,0)),
$A102)</f>
        <v>ROOM_DOWN_COMFORTER</v>
      </c>
    </row>
    <row r="103" spans="1:16" x14ac:dyDescent="0.2">
      <c r="A103" s="214" t="s">
        <v>816</v>
      </c>
      <c r="B103" s="214" t="s">
        <v>290</v>
      </c>
      <c r="C103" s="214" t="s">
        <v>221</v>
      </c>
      <c r="D103" s="219"/>
      <c r="E103" s="114"/>
      <c r="G103" s="66">
        <v>74</v>
      </c>
      <c r="H103" s="125" t="s">
        <v>1268</v>
      </c>
      <c r="I103" s="116">
        <v>4227</v>
      </c>
      <c r="J103" s="116" t="s">
        <v>1166</v>
      </c>
      <c r="N103" s="198" t="str">
        <f ca="1">IF(LEN($A103&amp;$D103)&lt;2,"",IF(ISBLANK($I103),"",$P103&amp;IF(ISBLANK($D103),"","|"&amp;IF(RIGHT($D103)=",",LEFT($D103,LEN($D103)-1),IF(RIGHT($D103,2)=", ",LEFT($D103,LEN($D103)-2),$D103)))&amp;"="&amp;$I103&amp;IF(OR(ISBLANK($K103),$K103="{{*}}"),"",",{{"&amp;$K103&amp;"}}")))</f>
        <v>PILLOW_MENU=4227</v>
      </c>
      <c r="O103" s="209">
        <f t="shared" ca="1" si="1"/>
        <v>4227</v>
      </c>
      <c r="P103" s="198" t="str">
        <f ca="1">IF(ISBLANK($A103),
IF(ISBLANK(OFFSET($A103,-1,0)),
IF(ISBLANK(OFFSET($A103,-2,0)),
IF(ISBLANK(OFFSET($A103,-3,0)),
IF(ISBLANK(OFFSET($A103,-4,0)),
IF(ISBLANK(OFFSET($A103,-5,0)),
IF(ISBLANK(OFFSET($A103,-6,0)),
IF(ISBLANK(OFFSET($A103,-7,0)),
IF(ISBLANK(OFFSET($A103,-8,0)),
IF(ISBLANK(OFFSET($A103,-9,0)),
IF(ISBLANK(OFFSET($A103,-10,0)),
IF(ISBLANK(OFFSET($A103,-11,0)),
IF(ISBLANK(OFFSET($A103,-12,0)),
"test",
OFFSET($A103,-12,0)),
OFFSET($A103,-11,0)),
OFFSET($A103,-10,0)),
OFFSET($A103,-9,0)),
OFFSET($A103,-8,0)),
OFFSET($A103,-7,0)),
OFFSET($A103,-6,0)),
OFFSET($A103,-5,0)),
OFFSET($A103,-4,0)),
OFFSET($A103,-3,0)),
OFFSET($A103,-2,0)),
OFFSET($A103,-1,0)),
$A103)</f>
        <v>PILLOW_MENU</v>
      </c>
    </row>
    <row r="104" spans="1:16" x14ac:dyDescent="0.2">
      <c r="A104" s="213" t="s">
        <v>1438</v>
      </c>
      <c r="B104" s="228" t="s">
        <v>285</v>
      </c>
      <c r="C104" s="222" t="s">
        <v>221</v>
      </c>
      <c r="D104" s="52"/>
      <c r="E104" s="115"/>
      <c r="G104" s="65">
        <v>74</v>
      </c>
      <c r="H104" s="117" t="s">
        <v>1268</v>
      </c>
      <c r="I104" s="117">
        <v>4231</v>
      </c>
      <c r="J104" s="117" t="s">
        <v>285</v>
      </c>
      <c r="N104" s="198" t="str">
        <f ca="1">IF(LEN($A104&amp;$D104)&lt;2,"",IF(ISBLANK($I104),"",$P104&amp;IF(ISBLANK($D104),"","|"&amp;IF(RIGHT($D104)=",",LEFT($D104,LEN($D104)-1),IF(RIGHT($D104,2)=", ",LEFT($D104,LEN($D104)-2),$D104)))&amp;"="&amp;$I104&amp;IF(OR(ISBLANK($K104),$K104="{{*}}"),"",",{{"&amp;$K104&amp;"}}")))</f>
        <v>PREMIUM_BEDDING=4231</v>
      </c>
      <c r="O104" s="209">
        <f t="shared" ca="1" si="1"/>
        <v>4231</v>
      </c>
      <c r="P104" s="198" t="str">
        <f ca="1">IF(ISBLANK($A104),
IF(ISBLANK(OFFSET($A104,-1,0)),
IF(ISBLANK(OFFSET($A104,-2,0)),
IF(ISBLANK(OFFSET($A104,-3,0)),
IF(ISBLANK(OFFSET($A104,-4,0)),
IF(ISBLANK(OFFSET($A104,-5,0)),
IF(ISBLANK(OFFSET($A104,-6,0)),
IF(ISBLANK(OFFSET($A104,-7,0)),
IF(ISBLANK(OFFSET($A104,-8,0)),
IF(ISBLANK(OFFSET($A104,-9,0)),
IF(ISBLANK(OFFSET($A104,-10,0)),
IF(ISBLANK(OFFSET($A104,-11,0)),
IF(ISBLANK(OFFSET($A104,-12,0)),
"test",
OFFSET($A104,-12,0)),
OFFSET($A104,-11,0)),
OFFSET($A104,-10,0)),
OFFSET($A104,-9,0)),
OFFSET($A104,-8,0)),
OFFSET($A104,-7,0)),
OFFSET($A104,-6,0)),
OFFSET($A104,-5,0)),
OFFSET($A104,-4,0)),
OFFSET($A104,-3,0)),
OFFSET($A104,-2,0)),
OFFSET($A104,-1,0)),
$A104)</f>
        <v>PREMIUM_BEDDING</v>
      </c>
    </row>
    <row r="105" spans="1:16" x14ac:dyDescent="0.2">
      <c r="A105" s="213"/>
      <c r="D105" s="52"/>
      <c r="E105" s="131"/>
      <c r="G105" s="65"/>
      <c r="H105" s="134"/>
      <c r="I105" s="134"/>
      <c r="J105" s="134"/>
      <c r="N105" s="198" t="str">
        <f>IF(LEN($A105&amp;$D105)&lt;2,"",IF(ISBLANK($I105),"",$P105&amp;IF(ISBLANK($D105),"","|"&amp;IF(RIGHT($D105)=",",LEFT($D105,LEN($D105)-1),IF(RIGHT($D105,2)=", ",LEFT($D105,LEN($D105)-2),$D105)))&amp;"="&amp;$I105&amp;IF(OR(ISBLANK($K105),$K105="{{*}}"),"",",{{"&amp;$K105&amp;"}}")))</f>
        <v/>
      </c>
      <c r="O105" s="209">
        <f t="shared" si="1"/>
        <v>0</v>
      </c>
      <c r="P105" s="198" t="str">
        <f ca="1">IF(ISBLANK($A105),
IF(ISBLANK(OFFSET($A105,-1,0)),
IF(ISBLANK(OFFSET($A105,-2,0)),
IF(ISBLANK(OFFSET($A105,-3,0)),
IF(ISBLANK(OFFSET($A105,-4,0)),
IF(ISBLANK(OFFSET($A105,-5,0)),
IF(ISBLANK(OFFSET($A105,-6,0)),
IF(ISBLANK(OFFSET($A105,-7,0)),
IF(ISBLANK(OFFSET($A105,-8,0)),
IF(ISBLANK(OFFSET($A105,-9,0)),
IF(ISBLANK(OFFSET($A105,-10,0)),
IF(ISBLANK(OFFSET($A105,-11,0)),
IF(ISBLANK(OFFSET($A105,-12,0)),
"test",
OFFSET($A105,-12,0)),
OFFSET($A105,-11,0)),
OFFSET($A105,-10,0)),
OFFSET($A105,-9,0)),
OFFSET($A105,-8,0)),
OFFSET($A105,-7,0)),
OFFSET($A105,-6,0)),
OFFSET($A105,-5,0)),
OFFSET($A105,-4,0)),
OFFSET($A105,-3,0)),
OFFSET($A105,-2,0)),
OFFSET($A105,-1,0)),
$A105)</f>
        <v>PREMIUM_BEDDING</v>
      </c>
    </row>
    <row r="106" spans="1:16" x14ac:dyDescent="0.2">
      <c r="A106" s="213"/>
      <c r="D106" s="52"/>
      <c r="E106" s="115"/>
      <c r="G106" s="65"/>
      <c r="H106" s="117"/>
      <c r="N106" s="198" t="str">
        <f>IF(LEN($A106&amp;$D106)&lt;2,"",IF(ISBLANK($I106),"",$P106&amp;IF(ISBLANK($D106),"","|"&amp;IF(RIGHT($D106)=",",LEFT($D106,LEN($D106)-1),IF(RIGHT($D106,2)=", ",LEFT($D106,LEN($D106)-2),$D106)))&amp;"="&amp;$I106&amp;IF(OR(ISBLANK($K106),$K106="{{*}}"),"",",{{"&amp;$K106&amp;"}}")))</f>
        <v/>
      </c>
      <c r="O106" s="209">
        <f t="shared" si="1"/>
        <v>0</v>
      </c>
      <c r="P106" s="198" t="str">
        <f ca="1">IF(ISBLANK($A106),
IF(ISBLANK(OFFSET($A106,-1,0)),
IF(ISBLANK(OFFSET($A106,-2,0)),
IF(ISBLANK(OFFSET($A106,-3,0)),
IF(ISBLANK(OFFSET($A106,-4,0)),
IF(ISBLANK(OFFSET($A106,-5,0)),
IF(ISBLANK(OFFSET($A106,-6,0)),
IF(ISBLANK(OFFSET($A106,-7,0)),
IF(ISBLANK(OFFSET($A106,-8,0)),
IF(ISBLANK(OFFSET($A106,-9,0)),
IF(ISBLANK(OFFSET($A106,-10,0)),
IF(ISBLANK(OFFSET($A106,-11,0)),
IF(ISBLANK(OFFSET($A106,-12,0)),
"test",
OFFSET($A106,-12,0)),
OFFSET($A106,-11,0)),
OFFSET($A106,-10,0)),
OFFSET($A106,-9,0)),
OFFSET($A106,-8,0)),
OFFSET($A106,-7,0)),
OFFSET($A106,-6,0)),
OFFSET($A106,-5,0)),
OFFSET($A106,-4,0)),
OFFSET($A106,-3,0)),
OFFSET($A106,-2,0)),
OFFSET($A106,-1,0)),
$A106)</f>
        <v>PREMIUM_BEDDING</v>
      </c>
    </row>
    <row r="107" spans="1:16" x14ac:dyDescent="0.2">
      <c r="A107" s="33" t="s">
        <v>0</v>
      </c>
      <c r="B107" s="33" t="s">
        <v>1</v>
      </c>
      <c r="C107" s="33"/>
      <c r="D107" s="32" t="s">
        <v>2</v>
      </c>
      <c r="E107" s="33" t="s">
        <v>3</v>
      </c>
      <c r="G107" s="70" t="s">
        <v>985</v>
      </c>
      <c r="H107" s="64" t="s">
        <v>986</v>
      </c>
      <c r="I107" s="64" t="s">
        <v>1081</v>
      </c>
      <c r="J107" s="64" t="s">
        <v>1082</v>
      </c>
      <c r="N107" s="198"/>
      <c r="O107" s="209" t="str">
        <f t="shared" si="1"/>
        <v/>
      </c>
      <c r="P107" s="198" t="str">
        <f ca="1">IF(ISBLANK($A107),
IF(ISBLANK(OFFSET($A107,-1,0)),
IF(ISBLANK(OFFSET($A107,-2,0)),
IF(ISBLANK(OFFSET($A107,-3,0)),
IF(ISBLANK(OFFSET($A107,-4,0)),
IF(ISBLANK(OFFSET($A107,-5,0)),
IF(ISBLANK(OFFSET($A107,-6,0)),
IF(ISBLANK(OFFSET($A107,-7,0)),
IF(ISBLANK(OFFSET($A107,-8,0)),
IF(ISBLANK(OFFSET($A107,-9,0)),
IF(ISBLANK(OFFSET($A107,-10,0)),
IF(ISBLANK(OFFSET($A107,-11,0)),
IF(ISBLANK(OFFSET($A107,-12,0)),
"test",
OFFSET($A107,-12,0)),
OFFSET($A107,-11,0)),
OFFSET($A107,-10,0)),
OFFSET($A107,-9,0)),
OFFSET($A107,-8,0)),
OFFSET($A107,-7,0)),
OFFSET($A107,-6,0)),
OFFSET($A107,-5,0)),
OFFSET($A107,-4,0)),
OFFSET($A107,-3,0)),
OFFSET($A107,-2,0)),
OFFSET($A107,-1,0)),
$A107)</f>
        <v>Code</v>
      </c>
    </row>
    <row r="108" spans="1:16" x14ac:dyDescent="0.2">
      <c r="A108" s="231" t="s">
        <v>1434</v>
      </c>
      <c r="B108" s="231" t="s">
        <v>1317</v>
      </c>
      <c r="C108" s="231" t="s">
        <v>220</v>
      </c>
      <c r="D108" s="152" t="s">
        <v>1435</v>
      </c>
      <c r="E108" s="271" t="s">
        <v>1437</v>
      </c>
      <c r="G108" s="153">
        <v>74</v>
      </c>
      <c r="H108" s="139" t="s">
        <v>1268</v>
      </c>
      <c r="I108" s="139">
        <v>4092</v>
      </c>
      <c r="J108" s="139" t="s">
        <v>1317</v>
      </c>
      <c r="N108" s="198" t="str">
        <f ca="1">IF(LEN($A108&amp;$D108)&lt;2,"",IF(ISBLANK($I108),"",$P108&amp;IF(ISBLANK($D108),"","|"&amp;IF(RIGHT($D108)=",",LEFT($D108,LEN($D108)-1),IF(RIGHT($D108,2)=", ",LEFT($D108,LEN($D108)-2),$D108)))&amp;"="&amp;$I108&amp;IF(OR(ISBLANK($K108),$K108="{{*}}"),"",",{{"&amp;$K108&amp;"}}")))</f>
        <v>ROOM_SIZE|SQUARE_METERS=4092</v>
      </c>
      <c r="O108" s="209">
        <f t="shared" ca="1" si="1"/>
        <v>4092</v>
      </c>
      <c r="P108" s="198" t="str">
        <f ca="1">IF(ISBLANK($A108),
IF(ISBLANK(OFFSET($A108,-1,0)),
IF(ISBLANK(OFFSET($A108,-2,0)),
IF(ISBLANK(OFFSET($A108,-3,0)),
IF(ISBLANK(OFFSET($A108,-4,0)),
IF(ISBLANK(OFFSET($A108,-5,0)),
IF(ISBLANK(OFFSET($A108,-6,0)),
IF(ISBLANK(OFFSET($A108,-7,0)),
IF(ISBLANK(OFFSET($A108,-8,0)),
IF(ISBLANK(OFFSET($A108,-9,0)),
IF(ISBLANK(OFFSET($A108,-10,0)),
IF(ISBLANK(OFFSET($A108,-11,0)),
IF(ISBLANK(OFFSET($A108,-12,0)),
"test",
OFFSET($A108,-12,0)),
OFFSET($A108,-11,0)),
OFFSET($A108,-10,0)),
OFFSET($A108,-9,0)),
OFFSET($A108,-8,0)),
OFFSET($A108,-7,0)),
OFFSET($A108,-6,0)),
OFFSET($A108,-5,0)),
OFFSET($A108,-4,0)),
OFFSET($A108,-3,0)),
OFFSET($A108,-2,0)),
OFFSET($A108,-1,0)),
$A108)</f>
        <v>ROOM_SIZE</v>
      </c>
    </row>
    <row r="109" spans="1:16" x14ac:dyDescent="0.2">
      <c r="A109" s="231"/>
      <c r="B109" s="231" t="s">
        <v>1318</v>
      </c>
      <c r="C109" s="231"/>
      <c r="D109" s="152" t="s">
        <v>1436</v>
      </c>
      <c r="E109" s="271"/>
      <c r="G109" s="153">
        <v>74</v>
      </c>
      <c r="H109" s="139" t="s">
        <v>1268</v>
      </c>
      <c r="I109" s="139">
        <v>4093</v>
      </c>
      <c r="J109" s="139" t="s">
        <v>1318</v>
      </c>
      <c r="N109" s="198" t="str">
        <f ca="1">IF(LEN($A109&amp;$D109)&lt;2,"",IF(ISBLANK($I109),"",$P109&amp;IF(ISBLANK($D109),"","|"&amp;IF(RIGHT($D109)=",",LEFT($D109,LEN($D109)-1),IF(RIGHT($D109,2)=", ",LEFT($D109,LEN($D109)-2),$D109)))&amp;"="&amp;$I109&amp;IF(OR(ISBLANK($K109),$K109="{{*}}"),"",",{{"&amp;$K109&amp;"}}")))</f>
        <v>ROOM_SIZE|SQUARE_FEET=4093</v>
      </c>
      <c r="O109" s="209">
        <f t="shared" ca="1" si="1"/>
        <v>4093</v>
      </c>
      <c r="P109" s="198" t="str">
        <f ca="1">IF(ISBLANK($A109),
IF(ISBLANK(OFFSET($A109,-1,0)),
IF(ISBLANK(OFFSET($A109,-2,0)),
IF(ISBLANK(OFFSET($A109,-3,0)),
IF(ISBLANK(OFFSET($A109,-4,0)),
IF(ISBLANK(OFFSET($A109,-5,0)),
IF(ISBLANK(OFFSET($A109,-6,0)),
IF(ISBLANK(OFFSET($A109,-7,0)),
IF(ISBLANK(OFFSET($A109,-8,0)),
IF(ISBLANK(OFFSET($A109,-9,0)),
IF(ISBLANK(OFFSET($A109,-10,0)),
IF(ISBLANK(OFFSET($A109,-11,0)),
IF(ISBLANK(OFFSET($A109,-12,0)),
"test",
OFFSET($A109,-12,0)),
OFFSET($A109,-11,0)),
OFFSET($A109,-10,0)),
OFFSET($A109,-9,0)),
OFFSET($A109,-8,0)),
OFFSET($A109,-7,0)),
OFFSET($A109,-6,0)),
OFFSET($A109,-5,0)),
OFFSET($A109,-4,0)),
OFFSET($A109,-3,0)),
OFFSET($A109,-2,0)),
OFFSET($A109,-1,0)),
$A109)</f>
        <v>ROOM_SIZE</v>
      </c>
    </row>
    <row r="110" spans="1:16" ht="30" x14ac:dyDescent="0.2">
      <c r="A110" s="216" t="s">
        <v>291</v>
      </c>
      <c r="B110" s="216" t="s">
        <v>292</v>
      </c>
      <c r="C110" s="216" t="s">
        <v>220</v>
      </c>
      <c r="D110" s="215" t="s">
        <v>1167</v>
      </c>
      <c r="E110" s="250"/>
      <c r="G110" s="126">
        <v>74</v>
      </c>
      <c r="H110" s="127" t="s">
        <v>1268</v>
      </c>
      <c r="I110" s="57">
        <v>4953</v>
      </c>
      <c r="J110" s="57" t="s">
        <v>1169</v>
      </c>
      <c r="N110" s="198" t="str">
        <f ca="1">IF(LEN($A110&amp;$D110)&lt;2,"",IF(ISBLANK($I110),"",$P110&amp;IF(ISBLANK($D110),"","|"&amp;IF(RIGHT($D110)=",",LEFT($D110,LEN($D110)-1),IF(RIGHT($D110,2)=", ",LEFT($D110,LEN($D110)-2),$D110)))&amp;"="&amp;$I110&amp;IF(OR(ISBLANK($K110),$K110="{{*}}"),"",",{{"&amp;$K110&amp;"}}")))</f>
        <v>ROOM_SEPARATE_BEDROOM|NUMBER_OF_BEDROOMS=4953</v>
      </c>
      <c r="O110" s="209">
        <f t="shared" ca="1" si="1"/>
        <v>4953</v>
      </c>
      <c r="P110" s="198" t="str">
        <f ca="1">IF(ISBLANK($A110),
IF(ISBLANK(OFFSET($A110,-1,0)),
IF(ISBLANK(OFFSET($A110,-2,0)),
IF(ISBLANK(OFFSET($A110,-3,0)),
IF(ISBLANK(OFFSET($A110,-4,0)),
IF(ISBLANK(OFFSET($A110,-5,0)),
IF(ISBLANK(OFFSET($A110,-6,0)),
IF(ISBLANK(OFFSET($A110,-7,0)),
IF(ISBLANK(OFFSET($A110,-8,0)),
IF(ISBLANK(OFFSET($A110,-9,0)),
IF(ISBLANK(OFFSET($A110,-10,0)),
IF(ISBLANK(OFFSET($A110,-11,0)),
IF(ISBLANK(OFFSET($A110,-12,0)),
"test",
OFFSET($A110,-12,0)),
OFFSET($A110,-11,0)),
OFFSET($A110,-10,0)),
OFFSET($A110,-9,0)),
OFFSET($A110,-8,0)),
OFFSET($A110,-7,0)),
OFFSET($A110,-6,0)),
OFFSET($A110,-5,0)),
OFFSET($A110,-4,0)),
OFFSET($A110,-3,0)),
OFFSET($A110,-2,0)),
OFFSET($A110,-1,0)),
$A110)</f>
        <v>ROOM_SEPARATE_BEDROOM</v>
      </c>
    </row>
    <row r="111" spans="1:16" x14ac:dyDescent="0.2">
      <c r="A111" s="216"/>
      <c r="B111" s="216"/>
      <c r="C111" s="216"/>
      <c r="D111" s="215" t="s">
        <v>1168</v>
      </c>
      <c r="E111" s="250"/>
      <c r="G111" s="126">
        <v>74</v>
      </c>
      <c r="H111" s="127" t="s">
        <v>1268</v>
      </c>
      <c r="I111" s="57">
        <v>4952</v>
      </c>
      <c r="J111" s="57" t="s">
        <v>292</v>
      </c>
      <c r="N111" s="198" t="str">
        <f ca="1">IF(LEN($A111&amp;$D111)&lt;2,"",IF(ISBLANK($I111),"",$P111&amp;IF(ISBLANK($D111),"","|"&amp;IF(RIGHT($D111)=",",LEFT($D111,LEN($D111)-1),IF(RIGHT($D111,2)=", ",LEFT($D111,LEN($D111)-2),$D111)))&amp;"="&amp;$I111&amp;IF(OR(ISBLANK($K111),$K111="{{*}}"),"",",{{"&amp;$K111&amp;"}}")))</f>
        <v>ROOM_SEPARATE_BEDROOM|SEPARATE_BEDROOM=4952</v>
      </c>
      <c r="O111" s="209">
        <f t="shared" ca="1" si="1"/>
        <v>4952</v>
      </c>
      <c r="P111" s="198" t="str">
        <f ca="1">IF(ISBLANK($A111),
IF(ISBLANK(OFFSET($A111,-1,0)),
IF(ISBLANK(OFFSET($A111,-2,0)),
IF(ISBLANK(OFFSET($A111,-3,0)),
IF(ISBLANK(OFFSET($A111,-4,0)),
IF(ISBLANK(OFFSET($A111,-5,0)),
IF(ISBLANK(OFFSET($A111,-6,0)),
IF(ISBLANK(OFFSET($A111,-7,0)),
IF(ISBLANK(OFFSET($A111,-8,0)),
IF(ISBLANK(OFFSET($A111,-9,0)),
IF(ISBLANK(OFFSET($A111,-10,0)),
IF(ISBLANK(OFFSET($A111,-11,0)),
IF(ISBLANK(OFFSET($A111,-12,0)),
"test",
OFFSET($A111,-12,0)),
OFFSET($A111,-11,0)),
OFFSET($A111,-10,0)),
OFFSET($A111,-9,0)),
OFFSET($A111,-8,0)),
OFFSET($A111,-7,0)),
OFFSET($A111,-6,0)),
OFFSET($A111,-5,0)),
OFFSET($A111,-4,0)),
OFFSET($A111,-3,0)),
OFFSET($A111,-2,0)),
OFFSET($A111,-1,0)),
$A111)</f>
        <v>ROOM_SEPARATE_BEDROOM</v>
      </c>
    </row>
    <row r="112" spans="1:16" ht="30" x14ac:dyDescent="0.2">
      <c r="A112" s="214" t="s">
        <v>294</v>
      </c>
      <c r="B112" s="214" t="s">
        <v>295</v>
      </c>
      <c r="C112" s="214" t="s">
        <v>221</v>
      </c>
      <c r="D112" s="219"/>
      <c r="E112" s="130"/>
      <c r="G112" s="66">
        <v>74</v>
      </c>
      <c r="H112" s="125" t="s">
        <v>1268</v>
      </c>
      <c r="I112" s="133">
        <v>4096</v>
      </c>
      <c r="J112" s="133" t="s">
        <v>295</v>
      </c>
      <c r="N112" s="198" t="str">
        <f ca="1">IF(LEN($A112&amp;$D112)&lt;2,"",IF(ISBLANK($I112),"",$P112&amp;IF(ISBLANK($D112),"","|"&amp;IF(RIGHT($D112)=",",LEFT($D112,LEN($D112)-1),IF(RIGHT($D112,2)=", ",LEFT($D112,LEN($D112)-2),$D112)))&amp;"="&amp;$I112&amp;IF(OR(ISBLANK($K112),$K112="{{*}}"),"",",{{"&amp;$K112&amp;"}}")))</f>
        <v>ROOM_SEPARATE_DINING_AREA=4096</v>
      </c>
      <c r="O112" s="209">
        <f t="shared" ca="1" si="1"/>
        <v>4096</v>
      </c>
      <c r="P112" s="198" t="str">
        <f ca="1">IF(ISBLANK($A112),
IF(ISBLANK(OFFSET($A112,-1,0)),
IF(ISBLANK(OFFSET($A112,-2,0)),
IF(ISBLANK(OFFSET($A112,-3,0)),
IF(ISBLANK(OFFSET($A112,-4,0)),
IF(ISBLANK(OFFSET($A112,-5,0)),
IF(ISBLANK(OFFSET($A112,-6,0)),
IF(ISBLANK(OFFSET($A112,-7,0)),
IF(ISBLANK(OFFSET($A112,-8,0)),
IF(ISBLANK(OFFSET($A112,-9,0)),
IF(ISBLANK(OFFSET($A112,-10,0)),
IF(ISBLANK(OFFSET($A112,-11,0)),
IF(ISBLANK(OFFSET($A112,-12,0)),
"test",
OFFSET($A112,-12,0)),
OFFSET($A112,-11,0)),
OFFSET($A112,-10,0)),
OFFSET($A112,-9,0)),
OFFSET($A112,-8,0)),
OFFSET($A112,-7,0)),
OFFSET($A112,-6,0)),
OFFSET($A112,-5,0)),
OFFSET($A112,-4,0)),
OFFSET($A112,-3,0)),
OFFSET($A112,-2,0)),
OFFSET($A112,-1,0)),
$A112)</f>
        <v>ROOM_SEPARATE_DINING_AREA</v>
      </c>
    </row>
    <row r="113" spans="1:16" x14ac:dyDescent="0.2">
      <c r="A113" s="154" t="s">
        <v>296</v>
      </c>
      <c r="B113" s="154" t="s">
        <v>297</v>
      </c>
      <c r="C113" s="154" t="s">
        <v>221</v>
      </c>
      <c r="D113" s="155"/>
      <c r="E113" s="154"/>
      <c r="G113" s="156">
        <v>74</v>
      </c>
      <c r="H113" s="157" t="s">
        <v>1268</v>
      </c>
      <c r="I113" s="158">
        <v>4097</v>
      </c>
      <c r="J113" s="158" t="s">
        <v>297</v>
      </c>
      <c r="N113" s="198" t="str">
        <f ca="1">IF(LEN($A113&amp;$D113)&lt;2,"",IF(ISBLANK($I113),"",$P113&amp;IF(ISBLANK($D113),"","|"&amp;IF(RIGHT($D113)=",",LEFT($D113,LEN($D113)-1),IF(RIGHT($D113,2)=", ",LEFT($D113,LEN($D113)-2),$D113)))&amp;"="&amp;$I113&amp;IF(OR(ISBLANK($K113),$K113="{{*}}"),"",",{{"&amp;$K113&amp;"}}")))</f>
        <v>ROOM_LIVING_ROOM=4097</v>
      </c>
      <c r="O113" s="209">
        <f t="shared" ca="1" si="1"/>
        <v>4097</v>
      </c>
      <c r="P113" s="198" t="str">
        <f ca="1">IF(ISBLANK($A113),
IF(ISBLANK(OFFSET($A113,-1,0)),
IF(ISBLANK(OFFSET($A113,-2,0)),
IF(ISBLANK(OFFSET($A113,-3,0)),
IF(ISBLANK(OFFSET($A113,-4,0)),
IF(ISBLANK(OFFSET($A113,-5,0)),
IF(ISBLANK(OFFSET($A113,-6,0)),
IF(ISBLANK(OFFSET($A113,-7,0)),
IF(ISBLANK(OFFSET($A113,-8,0)),
IF(ISBLANK(OFFSET($A113,-9,0)),
IF(ISBLANK(OFFSET($A113,-10,0)),
IF(ISBLANK(OFFSET($A113,-11,0)),
IF(ISBLANK(OFFSET($A113,-12,0)),
"test",
OFFSET($A113,-12,0)),
OFFSET($A113,-11,0)),
OFFSET($A113,-10,0)),
OFFSET($A113,-9,0)),
OFFSET($A113,-8,0)),
OFFSET($A113,-7,0)),
OFFSET($A113,-6,0)),
OFFSET($A113,-5,0)),
OFFSET($A113,-4,0)),
OFFSET($A113,-3,0)),
OFFSET($A113,-2,0)),
OFFSET($A113,-1,0)),
$A113)</f>
        <v>ROOM_LIVING_ROOM</v>
      </c>
    </row>
    <row r="114" spans="1:16" ht="30" x14ac:dyDescent="0.2">
      <c r="A114" s="214" t="s">
        <v>298</v>
      </c>
      <c r="B114" s="214" t="s">
        <v>299</v>
      </c>
      <c r="C114" s="214" t="s">
        <v>221</v>
      </c>
      <c r="D114" s="219"/>
      <c r="E114" s="130"/>
      <c r="G114" s="66">
        <v>74</v>
      </c>
      <c r="H114" s="125" t="s">
        <v>1268</v>
      </c>
      <c r="I114" s="133">
        <v>4098</v>
      </c>
      <c r="J114" s="133" t="s">
        <v>299</v>
      </c>
      <c r="N114" s="198" t="str">
        <f ca="1">IF(LEN($A114&amp;$D114)&lt;2,"",IF(ISBLANK($I114),"",$P114&amp;IF(ISBLANK($D114),"","|"&amp;IF(RIGHT($D114)=",",LEFT($D114,LEN($D114)-1),IF(RIGHT($D114,2)=", ",LEFT($D114,LEN($D114)-2),$D114)))&amp;"="&amp;$I114&amp;IF(OR(ISBLANK($K114),$K114="{{*}}"),"",",{{"&amp;$K114&amp;"}}")))</f>
        <v>ROOM_SEPARATE_SITTING_AREA=4098</v>
      </c>
      <c r="O114" s="209">
        <f t="shared" ca="1" si="1"/>
        <v>4098</v>
      </c>
      <c r="P114" s="198" t="str">
        <f ca="1">IF(ISBLANK($A114),
IF(ISBLANK(OFFSET($A114,-1,0)),
IF(ISBLANK(OFFSET($A114,-2,0)),
IF(ISBLANK(OFFSET($A114,-3,0)),
IF(ISBLANK(OFFSET($A114,-4,0)),
IF(ISBLANK(OFFSET($A114,-5,0)),
IF(ISBLANK(OFFSET($A114,-6,0)),
IF(ISBLANK(OFFSET($A114,-7,0)),
IF(ISBLANK(OFFSET($A114,-8,0)),
IF(ISBLANK(OFFSET($A114,-9,0)),
IF(ISBLANK(OFFSET($A114,-10,0)),
IF(ISBLANK(OFFSET($A114,-11,0)),
IF(ISBLANK(OFFSET($A114,-12,0)),
"test",
OFFSET($A114,-12,0)),
OFFSET($A114,-11,0)),
OFFSET($A114,-10,0)),
OFFSET($A114,-9,0)),
OFFSET($A114,-8,0)),
OFFSET($A114,-7,0)),
OFFSET($A114,-6,0)),
OFFSET($A114,-5,0)),
OFFSET($A114,-4,0)),
OFFSET($A114,-3,0)),
OFFSET($A114,-2,0)),
OFFSET($A114,-1,0)),
$A114)</f>
        <v>ROOM_SEPARATE_SITTING_AREA</v>
      </c>
    </row>
    <row r="115" spans="1:16" x14ac:dyDescent="0.2">
      <c r="A115" s="216" t="s">
        <v>300</v>
      </c>
      <c r="B115" s="216" t="s">
        <v>301</v>
      </c>
      <c r="C115" s="216" t="s">
        <v>220</v>
      </c>
      <c r="D115" s="215" t="s">
        <v>1472</v>
      </c>
      <c r="E115" s="250"/>
      <c r="G115" s="159">
        <v>74</v>
      </c>
      <c r="H115" s="127" t="s">
        <v>1268</v>
      </c>
      <c r="I115" s="57">
        <v>4184</v>
      </c>
      <c r="J115" s="57" t="s">
        <v>1170</v>
      </c>
      <c r="N115" s="198" t="str">
        <f ca="1">IF(LEN($A115&amp;$D115)&lt;2,"",IF(ISBLANK($I115),"",$P115&amp;IF(ISBLANK($D115),"","|"&amp;IF(RIGHT($D115)=",",LEFT($D115,LEN($D115)-1),IF(RIGHT($D115,2)=", ",LEFT($D115,LEN($D115)-2),$D115)))&amp;"="&amp;$I115&amp;IF(OR(ISBLANK($K115),$K115="{{*}}"),"",",{{"&amp;$K115&amp;"}}")))</f>
        <v>ROOM_BALCONY|FURNISHED_BALCONY=4184</v>
      </c>
      <c r="O115" s="209">
        <f t="shared" ca="1" si="1"/>
        <v>4184</v>
      </c>
      <c r="P115" s="198" t="str">
        <f ca="1">IF(ISBLANK($A115),
IF(ISBLANK(OFFSET($A115,-1,0)),
IF(ISBLANK(OFFSET($A115,-2,0)),
IF(ISBLANK(OFFSET($A115,-3,0)),
IF(ISBLANK(OFFSET($A115,-4,0)),
IF(ISBLANK(OFFSET($A115,-5,0)),
IF(ISBLANK(OFFSET($A115,-6,0)),
IF(ISBLANK(OFFSET($A115,-7,0)),
IF(ISBLANK(OFFSET($A115,-8,0)),
IF(ISBLANK(OFFSET($A115,-9,0)),
IF(ISBLANK(OFFSET($A115,-10,0)),
IF(ISBLANK(OFFSET($A115,-11,0)),
IF(ISBLANK(OFFSET($A115,-12,0)),
"test",
OFFSET($A115,-12,0)),
OFFSET($A115,-11,0)),
OFFSET($A115,-10,0)),
OFFSET($A115,-9,0)),
OFFSET($A115,-8,0)),
OFFSET($A115,-7,0)),
OFFSET($A115,-6,0)),
OFFSET($A115,-5,0)),
OFFSET($A115,-4,0)),
OFFSET($A115,-3,0)),
OFFSET($A115,-2,0)),
OFFSET($A115,-1,0)),
$A115)</f>
        <v>ROOM_BALCONY</v>
      </c>
    </row>
    <row r="116" spans="1:16" x14ac:dyDescent="0.2">
      <c r="A116" s="216"/>
      <c r="B116" s="216"/>
      <c r="C116" s="216"/>
      <c r="D116" s="215" t="s">
        <v>1473</v>
      </c>
      <c r="E116" s="250"/>
      <c r="G116" s="159">
        <v>74</v>
      </c>
      <c r="H116" s="127" t="s">
        <v>1268</v>
      </c>
      <c r="I116" s="57">
        <v>4299</v>
      </c>
      <c r="J116" s="57" t="s">
        <v>1171</v>
      </c>
      <c r="N116" s="198" t="str">
        <f ca="1">IF(LEN($A116&amp;$D116)&lt;2,"",IF(ISBLANK($I116),"",$P116&amp;IF(ISBLANK($D116),"","|"&amp;IF(RIGHT($D116)=",",LEFT($D116,LEN($D116)-1),IF(RIGHT($D116,2)=", ",LEFT($D116,LEN($D116)-2),$D116)))&amp;"="&amp;$I116&amp;IF(OR(ISBLANK($K116),$K116="{{*}}"),"",",{{"&amp;$K116&amp;"}}")))</f>
        <v>ROOM_BALCONY|FURNISHED_BALCONY_OR_PATIO=4299</v>
      </c>
      <c r="O116" s="209">
        <f t="shared" ca="1" si="1"/>
        <v>4299</v>
      </c>
      <c r="P116" s="198" t="str">
        <f ca="1">IF(ISBLANK($A116),
IF(ISBLANK(OFFSET($A116,-1,0)),
IF(ISBLANK(OFFSET($A116,-2,0)),
IF(ISBLANK(OFFSET($A116,-3,0)),
IF(ISBLANK(OFFSET($A116,-4,0)),
IF(ISBLANK(OFFSET($A116,-5,0)),
IF(ISBLANK(OFFSET($A116,-6,0)),
IF(ISBLANK(OFFSET($A116,-7,0)),
IF(ISBLANK(OFFSET($A116,-8,0)),
IF(ISBLANK(OFFSET($A116,-9,0)),
IF(ISBLANK(OFFSET($A116,-10,0)),
IF(ISBLANK(OFFSET($A116,-11,0)),
IF(ISBLANK(OFFSET($A116,-12,0)),
"test",
OFFSET($A116,-12,0)),
OFFSET($A116,-11,0)),
OFFSET($A116,-10,0)),
OFFSET($A116,-9,0)),
OFFSET($A116,-8,0)),
OFFSET($A116,-7,0)),
OFFSET($A116,-6,0)),
OFFSET($A116,-5,0)),
OFFSET($A116,-4,0)),
OFFSET($A116,-3,0)),
OFFSET($A116,-2,0)),
OFFSET($A116,-1,0)),
$A116)</f>
        <v>ROOM_BALCONY</v>
      </c>
    </row>
    <row r="117" spans="1:16" x14ac:dyDescent="0.2">
      <c r="A117" s="216"/>
      <c r="B117" s="216"/>
      <c r="C117" s="216"/>
      <c r="D117" s="215" t="s">
        <v>1474</v>
      </c>
      <c r="E117" s="250"/>
      <c r="G117" s="159">
        <v>74</v>
      </c>
      <c r="H117" s="127" t="s">
        <v>1268</v>
      </c>
      <c r="I117" s="57">
        <v>4300</v>
      </c>
      <c r="J117" s="57" t="s">
        <v>1172</v>
      </c>
      <c r="N117" s="198" t="str">
        <f ca="1">IF(LEN($A117&amp;$D117)&lt;2,"",IF(ISBLANK($I117),"",$P117&amp;IF(ISBLANK($D117),"","|"&amp;IF(RIGHT($D117)=",",LEFT($D117,LEN($D117)-1),IF(RIGHT($D117,2)=", ",LEFT($D117,LEN($D117)-2),$D117)))&amp;"="&amp;$I117&amp;IF(OR(ISBLANK($K117),$K117="{{*}}"),"",",{{"&amp;$K117&amp;"}}")))</f>
        <v>ROOM_BALCONY|FURNISHED_LANAI=4300</v>
      </c>
      <c r="O117" s="209">
        <f t="shared" ca="1" si="1"/>
        <v>4300</v>
      </c>
      <c r="P117" s="198" t="str">
        <f ca="1">IF(ISBLANK($A117),
IF(ISBLANK(OFFSET($A117,-1,0)),
IF(ISBLANK(OFFSET($A117,-2,0)),
IF(ISBLANK(OFFSET($A117,-3,0)),
IF(ISBLANK(OFFSET($A117,-4,0)),
IF(ISBLANK(OFFSET($A117,-5,0)),
IF(ISBLANK(OFFSET($A117,-6,0)),
IF(ISBLANK(OFFSET($A117,-7,0)),
IF(ISBLANK(OFFSET($A117,-8,0)),
IF(ISBLANK(OFFSET($A117,-9,0)),
IF(ISBLANK(OFFSET($A117,-10,0)),
IF(ISBLANK(OFFSET($A117,-11,0)),
IF(ISBLANK(OFFSET($A117,-12,0)),
"test",
OFFSET($A117,-12,0)),
OFFSET($A117,-11,0)),
OFFSET($A117,-10,0)),
OFFSET($A117,-9,0)),
OFFSET($A117,-8,0)),
OFFSET($A117,-7,0)),
OFFSET($A117,-6,0)),
OFFSET($A117,-5,0)),
OFFSET($A117,-4,0)),
OFFSET($A117,-3,0)),
OFFSET($A117,-2,0)),
OFFSET($A117,-1,0)),
$A117)</f>
        <v>ROOM_BALCONY</v>
      </c>
    </row>
    <row r="118" spans="1:16" x14ac:dyDescent="0.2">
      <c r="A118" s="216"/>
      <c r="B118" s="216"/>
      <c r="C118" s="216"/>
      <c r="D118" s="215" t="s">
        <v>1475</v>
      </c>
      <c r="E118" s="250"/>
      <c r="G118" s="159">
        <v>74</v>
      </c>
      <c r="H118" s="127" t="s">
        <v>1268</v>
      </c>
      <c r="I118" s="57">
        <v>4301</v>
      </c>
      <c r="J118" s="57" t="s">
        <v>1173</v>
      </c>
      <c r="N118" s="198" t="str">
        <f ca="1">IF(LEN($A118&amp;$D118)&lt;2,"",IF(ISBLANK($I118),"",$P118&amp;IF(ISBLANK($D118),"","|"&amp;IF(RIGHT($D118)=",",LEFT($D118,LEN($D118)-1),IF(RIGHT($D118,2)=", ",LEFT($D118,LEN($D118)-2),$D118)))&amp;"="&amp;$I118&amp;IF(OR(ISBLANK($K118),$K118="{{*}}"),"",",{{"&amp;$K118&amp;"}}")))</f>
        <v>ROOM_BALCONY|FURNISHED_PATIO=4301</v>
      </c>
      <c r="O118" s="209">
        <f t="shared" ca="1" si="1"/>
        <v>4301</v>
      </c>
      <c r="P118" s="198" t="str">
        <f ca="1">IF(ISBLANK($A118),
IF(ISBLANK(OFFSET($A118,-1,0)),
IF(ISBLANK(OFFSET($A118,-2,0)),
IF(ISBLANK(OFFSET($A118,-3,0)),
IF(ISBLANK(OFFSET($A118,-4,0)),
IF(ISBLANK(OFFSET($A118,-5,0)),
IF(ISBLANK(OFFSET($A118,-6,0)),
IF(ISBLANK(OFFSET($A118,-7,0)),
IF(ISBLANK(OFFSET($A118,-8,0)),
IF(ISBLANK(OFFSET($A118,-9,0)),
IF(ISBLANK(OFFSET($A118,-10,0)),
IF(ISBLANK(OFFSET($A118,-11,0)),
IF(ISBLANK(OFFSET($A118,-12,0)),
"test",
OFFSET($A118,-12,0)),
OFFSET($A118,-11,0)),
OFFSET($A118,-10,0)),
OFFSET($A118,-9,0)),
OFFSET($A118,-8,0)),
OFFSET($A118,-7,0)),
OFFSET($A118,-6,0)),
OFFSET($A118,-5,0)),
OFFSET($A118,-4,0)),
OFFSET($A118,-3,0)),
OFFSET($A118,-2,0)),
OFFSET($A118,-1,0)),
$A118)</f>
        <v>ROOM_BALCONY</v>
      </c>
    </row>
    <row r="119" spans="1:16" x14ac:dyDescent="0.2">
      <c r="A119" s="216"/>
      <c r="B119" s="216"/>
      <c r="C119" s="216"/>
      <c r="D119" s="215" t="s">
        <v>1476</v>
      </c>
      <c r="E119" s="250"/>
      <c r="G119" s="159">
        <v>74</v>
      </c>
      <c r="H119" s="127" t="s">
        <v>1268</v>
      </c>
      <c r="I119" s="132">
        <v>4086</v>
      </c>
      <c r="J119" s="81" t="s">
        <v>1174</v>
      </c>
      <c r="N119" s="198" t="str">
        <f ca="1">IF(LEN($A119&amp;$D119)&lt;2,"",IF(ISBLANK($I119),"",$P119&amp;IF(ISBLANK($D119),"","|"&amp;IF(RIGHT($D119)=",",LEFT($D119,LEN($D119)-1),IF(RIGHT($D119,2)=", ",LEFT($D119,LEN($D119)-2),$D119)))&amp;"="&amp;$I119&amp;IF(OR(ISBLANK($K119),$K119="{{*}}"),"",",{{"&amp;$K119&amp;"}}")))</f>
        <v>ROOM_BALCONY|BALCONY=4086</v>
      </c>
      <c r="O119" s="209">
        <f t="shared" ca="1" si="1"/>
        <v>4086</v>
      </c>
      <c r="P119" s="198" t="str">
        <f ca="1">IF(ISBLANK($A119),
IF(ISBLANK(OFFSET($A119,-1,0)),
IF(ISBLANK(OFFSET($A119,-2,0)),
IF(ISBLANK(OFFSET($A119,-3,0)),
IF(ISBLANK(OFFSET($A119,-4,0)),
IF(ISBLANK(OFFSET($A119,-5,0)),
IF(ISBLANK(OFFSET($A119,-6,0)),
IF(ISBLANK(OFFSET($A119,-7,0)),
IF(ISBLANK(OFFSET($A119,-8,0)),
IF(ISBLANK(OFFSET($A119,-9,0)),
IF(ISBLANK(OFFSET($A119,-10,0)),
IF(ISBLANK(OFFSET($A119,-11,0)),
IF(ISBLANK(OFFSET($A119,-12,0)),
"test",
OFFSET($A119,-12,0)),
OFFSET($A119,-11,0)),
OFFSET($A119,-10,0)),
OFFSET($A119,-9,0)),
OFFSET($A119,-8,0)),
OFFSET($A119,-7,0)),
OFFSET($A119,-6,0)),
OFFSET($A119,-5,0)),
OFFSET($A119,-4,0)),
OFFSET($A119,-3,0)),
OFFSET($A119,-2,0)),
OFFSET($A119,-1,0)),
$A119)</f>
        <v>ROOM_BALCONY</v>
      </c>
    </row>
    <row r="120" spans="1:16" x14ac:dyDescent="0.2">
      <c r="A120" s="216"/>
      <c r="B120" s="216"/>
      <c r="C120" s="216"/>
      <c r="D120" s="215" t="s">
        <v>1477</v>
      </c>
      <c r="E120" s="250"/>
      <c r="G120" s="159">
        <v>74</v>
      </c>
      <c r="H120" s="127" t="s">
        <v>1268</v>
      </c>
      <c r="I120" s="132">
        <v>4295</v>
      </c>
      <c r="J120" s="81" t="s">
        <v>1175</v>
      </c>
      <c r="N120" s="198" t="str">
        <f ca="1">IF(LEN($A120&amp;$D120)&lt;2,"",IF(ISBLANK($I120),"",$P120&amp;IF(ISBLANK($D120),"","|"&amp;IF(RIGHT($D120)=",",LEFT($D120,LEN($D120)-1),IF(RIGHT($D120,2)=", ",LEFT($D120,LEN($D120)-2),$D120)))&amp;"="&amp;$I120&amp;IF(OR(ISBLANK($K120),$K120="{{*}}"),"",",{{"&amp;$K120&amp;"}}")))</f>
        <v>ROOM_BALCONY|BALCONY_OR_PATIO=4295</v>
      </c>
      <c r="O120" s="209">
        <f t="shared" ca="1" si="1"/>
        <v>4295</v>
      </c>
      <c r="P120" s="198" t="str">
        <f ca="1">IF(ISBLANK($A120),
IF(ISBLANK(OFFSET($A120,-1,0)),
IF(ISBLANK(OFFSET($A120,-2,0)),
IF(ISBLANK(OFFSET($A120,-3,0)),
IF(ISBLANK(OFFSET($A120,-4,0)),
IF(ISBLANK(OFFSET($A120,-5,0)),
IF(ISBLANK(OFFSET($A120,-6,0)),
IF(ISBLANK(OFFSET($A120,-7,0)),
IF(ISBLANK(OFFSET($A120,-8,0)),
IF(ISBLANK(OFFSET($A120,-9,0)),
IF(ISBLANK(OFFSET($A120,-10,0)),
IF(ISBLANK(OFFSET($A120,-11,0)),
IF(ISBLANK(OFFSET($A120,-12,0)),
"test",
OFFSET($A120,-12,0)),
OFFSET($A120,-11,0)),
OFFSET($A120,-10,0)),
OFFSET($A120,-9,0)),
OFFSET($A120,-8,0)),
OFFSET($A120,-7,0)),
OFFSET($A120,-6,0)),
OFFSET($A120,-5,0)),
OFFSET($A120,-4,0)),
OFFSET($A120,-3,0)),
OFFSET($A120,-2,0)),
OFFSET($A120,-1,0)),
$A120)</f>
        <v>ROOM_BALCONY</v>
      </c>
    </row>
    <row r="121" spans="1:16" x14ac:dyDescent="0.2">
      <c r="A121" s="216"/>
      <c r="B121" s="216"/>
      <c r="C121" s="216"/>
      <c r="D121" s="215" t="s">
        <v>1478</v>
      </c>
      <c r="E121" s="250"/>
      <c r="G121" s="159">
        <v>74</v>
      </c>
      <c r="H121" s="127" t="s">
        <v>1268</v>
      </c>
      <c r="I121" s="57">
        <v>4212</v>
      </c>
      <c r="J121" s="57" t="s">
        <v>1176</v>
      </c>
      <c r="N121" s="198" t="str">
        <f ca="1">IF(LEN($A121&amp;$D121)&lt;2,"",IF(ISBLANK($I121),"",$P121&amp;IF(ISBLANK($D121),"","|"&amp;IF(RIGHT($D121)=",",LEFT($D121,LEN($D121)-1),IF(RIGHT($D121,2)=", ",LEFT($D121,LEN($D121)-2),$D121)))&amp;"="&amp;$I121&amp;IF(OR(ISBLANK($K121),$K121="{{*}}"),"",",{{"&amp;$K121&amp;"}}")))</f>
        <v>ROOM_BALCONY|LANAI=4212</v>
      </c>
      <c r="O121" s="209">
        <f t="shared" ca="1" si="1"/>
        <v>4212</v>
      </c>
      <c r="P121" s="198" t="str">
        <f ca="1">IF(ISBLANK($A121),
IF(ISBLANK(OFFSET($A121,-1,0)),
IF(ISBLANK(OFFSET($A121,-2,0)),
IF(ISBLANK(OFFSET($A121,-3,0)),
IF(ISBLANK(OFFSET($A121,-4,0)),
IF(ISBLANK(OFFSET($A121,-5,0)),
IF(ISBLANK(OFFSET($A121,-6,0)),
IF(ISBLANK(OFFSET($A121,-7,0)),
IF(ISBLANK(OFFSET($A121,-8,0)),
IF(ISBLANK(OFFSET($A121,-9,0)),
IF(ISBLANK(OFFSET($A121,-10,0)),
IF(ISBLANK(OFFSET($A121,-11,0)),
IF(ISBLANK(OFFSET($A121,-12,0)),
"test",
OFFSET($A121,-12,0)),
OFFSET($A121,-11,0)),
OFFSET($A121,-10,0)),
OFFSET($A121,-9,0)),
OFFSET($A121,-8,0)),
OFFSET($A121,-7,0)),
OFFSET($A121,-6,0)),
OFFSET($A121,-5,0)),
OFFSET($A121,-4,0)),
OFFSET($A121,-3,0)),
OFFSET($A121,-2,0)),
OFFSET($A121,-1,0)),
$A121)</f>
        <v>ROOM_BALCONY</v>
      </c>
    </row>
    <row r="122" spans="1:16" x14ac:dyDescent="0.2">
      <c r="A122" s="216"/>
      <c r="B122" s="216"/>
      <c r="C122" s="216"/>
      <c r="D122" s="215" t="s">
        <v>643</v>
      </c>
      <c r="E122" s="250"/>
      <c r="G122" s="159">
        <v>74</v>
      </c>
      <c r="H122" s="127" t="s">
        <v>1268</v>
      </c>
      <c r="I122" s="57">
        <v>4102</v>
      </c>
      <c r="J122" s="57" t="s">
        <v>1177</v>
      </c>
      <c r="N122" s="198" t="str">
        <f ca="1">IF(LEN($A122&amp;$D122)&lt;2,"",IF(ISBLANK($I122),"",$P122&amp;IF(ISBLANK($D122),"","|"&amp;IF(RIGHT($D122)=",",LEFT($D122,LEN($D122)-1),IF(RIGHT($D122,2)=", ",LEFT($D122,LEN($D122)-2),$D122)))&amp;"="&amp;$I122&amp;IF(OR(ISBLANK($K122),$K122="{{*}}"),"",",{{"&amp;$K122&amp;"}}")))</f>
        <v>ROOM_BALCONY|PATIO=4102</v>
      </c>
      <c r="O122" s="209">
        <f t="shared" ca="1" si="1"/>
        <v>4102</v>
      </c>
      <c r="P122" s="198" t="str">
        <f ca="1">IF(ISBLANK($A122),
IF(ISBLANK(OFFSET($A122,-1,0)),
IF(ISBLANK(OFFSET($A122,-2,0)),
IF(ISBLANK(OFFSET($A122,-3,0)),
IF(ISBLANK(OFFSET($A122,-4,0)),
IF(ISBLANK(OFFSET($A122,-5,0)),
IF(ISBLANK(OFFSET($A122,-6,0)),
IF(ISBLANK(OFFSET($A122,-7,0)),
IF(ISBLANK(OFFSET($A122,-8,0)),
IF(ISBLANK(OFFSET($A122,-9,0)),
IF(ISBLANK(OFFSET($A122,-10,0)),
IF(ISBLANK(OFFSET($A122,-11,0)),
IF(ISBLANK(OFFSET($A122,-12,0)),
"test",
OFFSET($A122,-12,0)),
OFFSET($A122,-11,0)),
OFFSET($A122,-10,0)),
OFFSET($A122,-9,0)),
OFFSET($A122,-8,0)),
OFFSET($A122,-7,0)),
OFFSET($A122,-6,0)),
OFFSET($A122,-5,0)),
OFFSET($A122,-4,0)),
OFFSET($A122,-3,0)),
OFFSET($A122,-2,0)),
OFFSET($A122,-1,0)),
$A122)</f>
        <v>ROOM_BALCONY</v>
      </c>
    </row>
    <row r="123" spans="1:16" x14ac:dyDescent="0.2">
      <c r="A123" s="214" t="s">
        <v>363</v>
      </c>
      <c r="B123" s="214" t="s">
        <v>303</v>
      </c>
      <c r="C123" s="214" t="s">
        <v>220</v>
      </c>
      <c r="D123" s="219" t="s">
        <v>1178</v>
      </c>
      <c r="E123" s="248" t="s">
        <v>644</v>
      </c>
      <c r="G123" s="66">
        <v>74</v>
      </c>
      <c r="H123" s="125" t="s">
        <v>1268</v>
      </c>
      <c r="I123" s="133">
        <v>4094</v>
      </c>
      <c r="J123" s="133" t="s">
        <v>1180</v>
      </c>
      <c r="N123" s="198" t="str">
        <f ca="1">IF(LEN($A123&amp;$D123)&lt;2,"",IF(ISBLANK($I123),"",$P123&amp;IF(ISBLANK($D123),"","|"&amp;IF(RIGHT($D123)=",",LEFT($D123,LEN($D123)-1),IF(RIGHT($D123,2)=", ",LEFT($D123,LEN($D123)-2),$D123)))&amp;"="&amp;$I123&amp;IF(OR(ISBLANK($K123),$K123="{{*}}"),"",",{{"&amp;$K123&amp;"}}")))</f>
        <v>ROOM_PRIVATE_POOL|PRIVATE_POOL=4094</v>
      </c>
      <c r="O123" s="209">
        <f t="shared" ca="1" si="1"/>
        <v>4094</v>
      </c>
      <c r="P123" s="198" t="str">
        <f ca="1">IF(ISBLANK($A123),
IF(ISBLANK(OFFSET($A123,-1,0)),
IF(ISBLANK(OFFSET($A123,-2,0)),
IF(ISBLANK(OFFSET($A123,-3,0)),
IF(ISBLANK(OFFSET($A123,-4,0)),
IF(ISBLANK(OFFSET($A123,-5,0)),
IF(ISBLANK(OFFSET($A123,-6,0)),
IF(ISBLANK(OFFSET($A123,-7,0)),
IF(ISBLANK(OFFSET($A123,-8,0)),
IF(ISBLANK(OFFSET($A123,-9,0)),
IF(ISBLANK(OFFSET($A123,-10,0)),
IF(ISBLANK(OFFSET($A123,-11,0)),
IF(ISBLANK(OFFSET($A123,-12,0)),
"test",
OFFSET($A123,-12,0)),
OFFSET($A123,-11,0)),
OFFSET($A123,-10,0)),
OFFSET($A123,-9,0)),
OFFSET($A123,-8,0)),
OFFSET($A123,-7,0)),
OFFSET($A123,-6,0)),
OFFSET($A123,-5,0)),
OFFSET($A123,-4,0)),
OFFSET($A123,-3,0)),
OFFSET($A123,-2,0)),
OFFSET($A123,-1,0)),
$A123)</f>
        <v>ROOM_PRIVATE_POOL</v>
      </c>
    </row>
    <row r="124" spans="1:16" x14ac:dyDescent="0.2">
      <c r="A124" s="214"/>
      <c r="B124" s="214"/>
      <c r="C124" s="214"/>
      <c r="D124" s="219" t="s">
        <v>364</v>
      </c>
      <c r="E124" s="248"/>
      <c r="G124" s="66">
        <v>74</v>
      </c>
      <c r="H124" s="125" t="s">
        <v>1268</v>
      </c>
      <c r="I124" s="133">
        <v>4091</v>
      </c>
      <c r="J124" s="133" t="s">
        <v>1179</v>
      </c>
      <c r="N124" s="198" t="str">
        <f ca="1">IF(LEN($A124&amp;$D124)&lt;2,"",IF(ISBLANK($I124),"",$P124&amp;IF(ISBLANK($D124),"","|"&amp;IF(RIGHT($D124)=",",LEFT($D124,LEN($D124)-1),IF(RIGHT($D124,2)=", ",LEFT($D124,LEN($D124)-2),$D124)))&amp;"="&amp;$I124&amp;IF(OR(ISBLANK($K124),$K124="{{*}}"),"",",{{"&amp;$K124&amp;"}}")))</f>
        <v>ROOM_PRIVATE_POOL|PLUNGE_POOL=4091</v>
      </c>
      <c r="O124" s="209">
        <f t="shared" ca="1" si="1"/>
        <v>4091</v>
      </c>
      <c r="P124" s="198" t="str">
        <f ca="1">IF(ISBLANK($A124),
IF(ISBLANK(OFFSET($A124,-1,0)),
IF(ISBLANK(OFFSET($A124,-2,0)),
IF(ISBLANK(OFFSET($A124,-3,0)),
IF(ISBLANK(OFFSET($A124,-4,0)),
IF(ISBLANK(OFFSET($A124,-5,0)),
IF(ISBLANK(OFFSET($A124,-6,0)),
IF(ISBLANK(OFFSET($A124,-7,0)),
IF(ISBLANK(OFFSET($A124,-8,0)),
IF(ISBLANK(OFFSET($A124,-9,0)),
IF(ISBLANK(OFFSET($A124,-10,0)),
IF(ISBLANK(OFFSET($A124,-11,0)),
IF(ISBLANK(OFFSET($A124,-12,0)),
"test",
OFFSET($A124,-12,0)),
OFFSET($A124,-11,0)),
OFFSET($A124,-10,0)),
OFFSET($A124,-9,0)),
OFFSET($A124,-8,0)),
OFFSET($A124,-7,0)),
OFFSET($A124,-6,0)),
OFFSET($A124,-5,0)),
OFFSET($A124,-4,0)),
OFFSET($A124,-3,0)),
OFFSET($A124,-2,0)),
OFFSET($A124,-1,0)),
$A124)</f>
        <v>ROOM_PRIVATE_POOL</v>
      </c>
    </row>
    <row r="125" spans="1:16" x14ac:dyDescent="0.2">
      <c r="A125" s="216" t="s">
        <v>365</v>
      </c>
      <c r="B125" s="216" t="s">
        <v>304</v>
      </c>
      <c r="C125" s="216" t="s">
        <v>221</v>
      </c>
      <c r="D125" s="215"/>
      <c r="E125" s="132"/>
      <c r="G125" s="126">
        <v>74</v>
      </c>
      <c r="H125" s="127" t="s">
        <v>1268</v>
      </c>
      <c r="I125" s="57">
        <v>4095</v>
      </c>
      <c r="J125" s="57" t="s">
        <v>1181</v>
      </c>
      <c r="N125" s="198" t="str">
        <f ca="1">IF(LEN($A125&amp;$D125)&lt;2,"",IF(ISBLANK($I125),"",$P125&amp;IF(ISBLANK($D125),"","|"&amp;IF(RIGHT($D125)=",",LEFT($D125,LEN($D125)-1),IF(RIGHT($D125,2)=", ",LEFT($D125,LEN($D125)-2),$D125)))&amp;"="&amp;$I125&amp;IF(OR(ISBLANK($K125),$K125="{{*}}"),"",",{{"&amp;$K125&amp;"}}")))</f>
        <v>ROOM_PRIVATE_SPA=4095</v>
      </c>
      <c r="O125" s="209">
        <f t="shared" ca="1" si="1"/>
        <v>4095</v>
      </c>
      <c r="P125" s="198" t="str">
        <f ca="1">IF(ISBLANK($A125),
IF(ISBLANK(OFFSET($A125,-1,0)),
IF(ISBLANK(OFFSET($A125,-2,0)),
IF(ISBLANK(OFFSET($A125,-3,0)),
IF(ISBLANK(OFFSET($A125,-4,0)),
IF(ISBLANK(OFFSET($A125,-5,0)),
IF(ISBLANK(OFFSET($A125,-6,0)),
IF(ISBLANK(OFFSET($A125,-7,0)),
IF(ISBLANK(OFFSET($A125,-8,0)),
IF(ISBLANK(OFFSET($A125,-9,0)),
IF(ISBLANK(OFFSET($A125,-10,0)),
IF(ISBLANK(OFFSET($A125,-11,0)),
IF(ISBLANK(OFFSET($A125,-12,0)),
"test",
OFFSET($A125,-12,0)),
OFFSET($A125,-11,0)),
OFFSET($A125,-10,0)),
OFFSET($A125,-9,0)),
OFFSET($A125,-8,0)),
OFFSET($A125,-7,0)),
OFFSET($A125,-6,0)),
OFFSET($A125,-5,0)),
OFFSET($A125,-4,0)),
OFFSET($A125,-3,0)),
OFFSET($A125,-2,0)),
OFFSET($A125,-1,0)),
$A125)</f>
        <v>ROOM_PRIVATE_SPA</v>
      </c>
    </row>
    <row r="126" spans="1:16" x14ac:dyDescent="0.2">
      <c r="A126" s="214" t="s">
        <v>366</v>
      </c>
      <c r="B126" s="214" t="s">
        <v>305</v>
      </c>
      <c r="C126" s="214" t="s">
        <v>221</v>
      </c>
      <c r="D126" s="219"/>
      <c r="E126" s="130"/>
      <c r="G126" s="66">
        <v>74</v>
      </c>
      <c r="H126" s="125" t="s">
        <v>1268</v>
      </c>
      <c r="I126" s="133">
        <v>4119</v>
      </c>
      <c r="J126" s="133" t="s">
        <v>305</v>
      </c>
      <c r="N126" s="198" t="str">
        <f ca="1">IF(LEN($A126&amp;$D126)&lt;2,"",IF(ISBLANK($I126),"",$P126&amp;IF(ISBLANK($D126),"","|"&amp;IF(RIGHT($D126)=",",LEFT($D126,LEN($D126)-1),IF(RIGHT($D126,2)=", ",LEFT($D126,LEN($D126)-2),$D126)))&amp;"="&amp;$I126&amp;IF(OR(ISBLANK($K126),$K126="{{*}}"),"",",{{"&amp;$K126&amp;"}}")))</f>
        <v>ROOM_EXT_ACCESS=4119</v>
      </c>
      <c r="O126" s="209">
        <f t="shared" ca="1" si="1"/>
        <v>4119</v>
      </c>
      <c r="P126" s="198" t="str">
        <f ca="1">IF(ISBLANK($A126),
IF(ISBLANK(OFFSET($A126,-1,0)),
IF(ISBLANK(OFFSET($A126,-2,0)),
IF(ISBLANK(OFFSET($A126,-3,0)),
IF(ISBLANK(OFFSET($A126,-4,0)),
IF(ISBLANK(OFFSET($A126,-5,0)),
IF(ISBLANK(OFFSET($A126,-6,0)),
IF(ISBLANK(OFFSET($A126,-7,0)),
IF(ISBLANK(OFFSET($A126,-8,0)),
IF(ISBLANK(OFFSET($A126,-9,0)),
IF(ISBLANK(OFFSET($A126,-10,0)),
IF(ISBLANK(OFFSET($A126,-11,0)),
IF(ISBLANK(OFFSET($A126,-12,0)),
"test",
OFFSET($A126,-12,0)),
OFFSET($A126,-11,0)),
OFFSET($A126,-10,0)),
OFFSET($A126,-9,0)),
OFFSET($A126,-8,0)),
OFFSET($A126,-7,0)),
OFFSET($A126,-6,0)),
OFFSET($A126,-5,0)),
OFFSET($A126,-4,0)),
OFFSET($A126,-3,0)),
OFFSET($A126,-2,0)),
OFFSET($A126,-1,0)),
$A126)</f>
        <v>ROOM_EXT_ACCESS</v>
      </c>
    </row>
    <row r="127" spans="1:16" ht="30" x14ac:dyDescent="0.2">
      <c r="A127" s="216" t="s">
        <v>367</v>
      </c>
      <c r="B127" s="216" t="s">
        <v>306</v>
      </c>
      <c r="C127" s="216" t="s">
        <v>221</v>
      </c>
      <c r="D127" s="215"/>
      <c r="E127" s="132"/>
      <c r="G127" s="126">
        <v>74</v>
      </c>
      <c r="H127" s="127" t="s">
        <v>1268</v>
      </c>
      <c r="I127" s="57">
        <v>1073742604</v>
      </c>
      <c r="J127" s="57" t="s">
        <v>1277</v>
      </c>
      <c r="N127" s="198" t="str">
        <f ca="1">IF(LEN($A127&amp;$D127)&lt;2,"",IF(ISBLANK($I127),"",$P127&amp;IF(ISBLANK($D127),"","|"&amp;IF(RIGHT($D127)=",",LEFT($D127,LEN($D127)-1),IF(RIGHT($D127,2)=", ",LEFT($D127,LEN($D127)-2),$D127)))&amp;"="&amp;$I127&amp;IF(OR(ISBLANK($K127),$K127="{{*}}"),"",",{{"&amp;$K127&amp;"}}")))</f>
        <v>ROOM_CONNECTED_ROOMS=1073742604</v>
      </c>
      <c r="O127" s="209">
        <f t="shared" ca="1" si="1"/>
        <v>1073742604</v>
      </c>
      <c r="P127" s="198" t="str">
        <f ca="1">IF(ISBLANK($A127),
IF(ISBLANK(OFFSET($A127,-1,0)),
IF(ISBLANK(OFFSET($A127,-2,0)),
IF(ISBLANK(OFFSET($A127,-3,0)),
IF(ISBLANK(OFFSET($A127,-4,0)),
IF(ISBLANK(OFFSET($A127,-5,0)),
IF(ISBLANK(OFFSET($A127,-6,0)),
IF(ISBLANK(OFFSET($A127,-7,0)),
IF(ISBLANK(OFFSET($A127,-8,0)),
IF(ISBLANK(OFFSET($A127,-9,0)),
IF(ISBLANK(OFFSET($A127,-10,0)),
IF(ISBLANK(OFFSET($A127,-11,0)),
IF(ISBLANK(OFFSET($A127,-12,0)),
"test",
OFFSET($A127,-12,0)),
OFFSET($A127,-11,0)),
OFFSET($A127,-10,0)),
OFFSET($A127,-9,0)),
OFFSET($A127,-8,0)),
OFFSET($A127,-7,0)),
OFFSET($A127,-6,0)),
OFFSET($A127,-5,0)),
OFFSET($A127,-4,0)),
OFFSET($A127,-3,0)),
OFFSET($A127,-2,0)),
OFFSET($A127,-1,0)),
$A127)</f>
        <v>ROOM_CONNECTED_ROOMS</v>
      </c>
    </row>
    <row r="128" spans="1:16" x14ac:dyDescent="0.2">
      <c r="A128" s="214" t="s">
        <v>368</v>
      </c>
      <c r="B128" s="214" t="s">
        <v>1183</v>
      </c>
      <c r="C128" s="214" t="s">
        <v>221</v>
      </c>
      <c r="D128" s="219"/>
      <c r="E128" s="130"/>
      <c r="G128" s="66">
        <v>74</v>
      </c>
      <c r="H128" s="125" t="s">
        <v>1268</v>
      </c>
      <c r="I128" s="133">
        <v>4323</v>
      </c>
      <c r="J128" s="133" t="s">
        <v>1278</v>
      </c>
      <c r="N128" s="198" t="str">
        <f ca="1">IF(LEN($A128&amp;$D128)&lt;2,"",IF(ISBLANK($I128),"",$P128&amp;IF(ISBLANK($D128),"","|"&amp;IF(RIGHT($D128)=",",LEFT($D128,LEN($D128)-1),IF(RIGHT($D128,2)=", ",LEFT($D128,LEN($D128)-2),$D128)))&amp;"="&amp;$I128&amp;IF(OR(ISBLANK($K128),$K128="{{*}}"),"",",{{"&amp;$K128&amp;"}}")))</f>
        <v>ROOM_SOUNDPROOF=4323</v>
      </c>
      <c r="O128" s="209">
        <f t="shared" ca="1" si="1"/>
        <v>4323</v>
      </c>
      <c r="P128" s="198" t="str">
        <f ca="1">IF(ISBLANK($A128),
IF(ISBLANK(OFFSET($A128,-1,0)),
IF(ISBLANK(OFFSET($A128,-2,0)),
IF(ISBLANK(OFFSET($A128,-3,0)),
IF(ISBLANK(OFFSET($A128,-4,0)),
IF(ISBLANK(OFFSET($A128,-5,0)),
IF(ISBLANK(OFFSET($A128,-6,0)),
IF(ISBLANK(OFFSET($A128,-7,0)),
IF(ISBLANK(OFFSET($A128,-8,0)),
IF(ISBLANK(OFFSET($A128,-9,0)),
IF(ISBLANK(OFFSET($A128,-10,0)),
IF(ISBLANK(OFFSET($A128,-11,0)),
IF(ISBLANK(OFFSET($A128,-12,0)),
"test",
OFFSET($A128,-12,0)),
OFFSET($A128,-11,0)),
OFFSET($A128,-10,0)),
OFFSET($A128,-9,0)),
OFFSET($A128,-8,0)),
OFFSET($A128,-7,0)),
OFFSET($A128,-6,0)),
OFFSET($A128,-5,0)),
OFFSET($A128,-4,0)),
OFFSET($A128,-3,0)),
OFFSET($A128,-2,0)),
OFFSET($A128,-1,0)),
$A128)</f>
        <v>ROOM_SOUNDPROOF</v>
      </c>
    </row>
    <row r="129" spans="1:16" x14ac:dyDescent="0.2">
      <c r="A129" s="216" t="s">
        <v>369</v>
      </c>
      <c r="B129" s="216" t="s">
        <v>1184</v>
      </c>
      <c r="C129" s="216" t="s">
        <v>221</v>
      </c>
      <c r="D129" s="215"/>
      <c r="E129" s="132"/>
      <c r="G129" s="126">
        <v>74</v>
      </c>
      <c r="H129" s="127" t="s">
        <v>1268</v>
      </c>
      <c r="I129" s="57">
        <v>4349</v>
      </c>
      <c r="J129" s="57" t="s">
        <v>1184</v>
      </c>
      <c r="N129" s="198" t="str">
        <f ca="1">IF(LEN($A129&amp;$D129)&lt;2,"",IF(ISBLANK($I129),"",$P129&amp;IF(ISBLANK($D129),"","|"&amp;IF(RIGHT($D129)=",",LEFT($D129,LEN($D129)-1),IF(RIGHT($D129,2)=", ",LEFT($D129,LEN($D129)-2),$D129)))&amp;"="&amp;$I129&amp;IF(OR(ISBLANK($K129),$K129="{{*}}"),"",",{{"&amp;$K129&amp;"}}")))</f>
        <v>ROOM_YARD=4349</v>
      </c>
      <c r="O129" s="209">
        <f t="shared" ca="1" si="1"/>
        <v>4349</v>
      </c>
      <c r="P129" s="198" t="str">
        <f ca="1">IF(ISBLANK($A129),
IF(ISBLANK(OFFSET($A129,-1,0)),
IF(ISBLANK(OFFSET($A129,-2,0)),
IF(ISBLANK(OFFSET($A129,-3,0)),
IF(ISBLANK(OFFSET($A129,-4,0)),
IF(ISBLANK(OFFSET($A129,-5,0)),
IF(ISBLANK(OFFSET($A129,-6,0)),
IF(ISBLANK(OFFSET($A129,-7,0)),
IF(ISBLANK(OFFSET($A129,-8,0)),
IF(ISBLANK(OFFSET($A129,-9,0)),
IF(ISBLANK(OFFSET($A129,-10,0)),
IF(ISBLANK(OFFSET($A129,-11,0)),
IF(ISBLANK(OFFSET($A129,-12,0)),
"test",
OFFSET($A129,-12,0)),
OFFSET($A129,-11,0)),
OFFSET($A129,-10,0)),
OFFSET($A129,-9,0)),
OFFSET($A129,-8,0)),
OFFSET($A129,-7,0)),
OFFSET($A129,-6,0)),
OFFSET($A129,-5,0)),
OFFSET($A129,-4,0)),
OFFSET($A129,-3,0)),
OFFSET($A129,-2,0)),
OFFSET($A129,-1,0)),
$A129)</f>
        <v>ROOM_YARD</v>
      </c>
    </row>
    <row r="130" spans="1:16" x14ac:dyDescent="0.2">
      <c r="A130" s="214" t="s">
        <v>1426</v>
      </c>
      <c r="B130" s="214" t="s">
        <v>1313</v>
      </c>
      <c r="C130" s="214" t="s">
        <v>221</v>
      </c>
      <c r="D130" s="219"/>
      <c r="E130" s="130"/>
      <c r="G130" s="66">
        <v>74</v>
      </c>
      <c r="H130" s="125" t="s">
        <v>1268</v>
      </c>
      <c r="I130" s="133">
        <v>3267</v>
      </c>
      <c r="J130" s="133" t="s">
        <v>1313</v>
      </c>
      <c r="N130" s="198" t="str">
        <f ca="1">IF(LEN($A130&amp;$D130)&lt;2,"",IF(ISBLANK($I130),"",$P130&amp;IF(ISBLANK($D130),"","|"&amp;IF(RIGHT($D130)=",",LEFT($D130,LEN($D130)-1),IF(RIGHT($D130,2)=", ",LEFT($D130,LEN($D130)-2),$D130)))&amp;"="&amp;$I130&amp;IF(OR(ISBLANK($K130),$K130="{{*}}"),"",",{{"&amp;$K130&amp;"}}")))</f>
        <v>ROOM_NO_WINDOWS=3267</v>
      </c>
      <c r="O130" s="209">
        <f t="shared" ca="1" si="1"/>
        <v>3267</v>
      </c>
      <c r="P130" s="198" t="str">
        <f ca="1">IF(ISBLANK($A130),
IF(ISBLANK(OFFSET($A130,-1,0)),
IF(ISBLANK(OFFSET($A130,-2,0)),
IF(ISBLANK(OFFSET($A130,-3,0)),
IF(ISBLANK(OFFSET($A130,-4,0)),
IF(ISBLANK(OFFSET($A130,-5,0)),
IF(ISBLANK(OFFSET($A130,-6,0)),
IF(ISBLANK(OFFSET($A130,-7,0)),
IF(ISBLANK(OFFSET($A130,-8,0)),
IF(ISBLANK(OFFSET($A130,-9,0)),
IF(ISBLANK(OFFSET($A130,-10,0)),
IF(ISBLANK(OFFSET($A130,-11,0)),
IF(ISBLANK(OFFSET($A130,-12,0)),
"test",
OFFSET($A130,-12,0)),
OFFSET($A130,-11,0)),
OFFSET($A130,-10,0)),
OFFSET($A130,-9,0)),
OFFSET($A130,-8,0)),
OFFSET($A130,-7,0)),
OFFSET($A130,-6,0)),
OFFSET($A130,-5,0)),
OFFSET($A130,-4,0)),
OFFSET($A130,-3,0)),
OFFSET($A130,-2,0)),
OFFSET($A130,-1,0)),
$A130)</f>
        <v>ROOM_NO_WINDOWS</v>
      </c>
    </row>
    <row r="131" spans="1:16" ht="30" x14ac:dyDescent="0.2">
      <c r="A131" s="216" t="s">
        <v>1427</v>
      </c>
      <c r="B131" s="216" t="s">
        <v>1428</v>
      </c>
      <c r="C131" s="216" t="s">
        <v>221</v>
      </c>
      <c r="D131" s="215"/>
      <c r="E131" s="132"/>
      <c r="G131" s="126">
        <v>74</v>
      </c>
      <c r="H131" s="127" t="s">
        <v>1268</v>
      </c>
      <c r="I131" s="57">
        <v>4343</v>
      </c>
      <c r="J131" s="57" t="s">
        <v>1335</v>
      </c>
      <c r="N131" s="198" t="str">
        <f ca="1">IF(LEN($A131&amp;$D131)&lt;2,"",IF(ISBLANK($I131),"",$P131&amp;IF(ISBLANK($D131),"","|"&amp;IF(RIGHT($D131)=",",LEFT($D131,LEN($D131)-1),IF(RIGHT($D131,2)=", ",LEFT($D131,LEN($D131)-2),$D131)))&amp;"="&amp;$I131&amp;IF(OR(ISBLANK($K131),$K131="{{*}}"),"",",{{"&amp;$K131&amp;"}}")))</f>
        <v>ROOM_WHEELCHAIR_ACCESSIBLE=4343</v>
      </c>
      <c r="O131" s="209">
        <f t="shared" ca="1" si="1"/>
        <v>4343</v>
      </c>
      <c r="P131" s="198" t="str">
        <f ca="1">IF(ISBLANK($A131),
IF(ISBLANK(OFFSET($A131,-1,0)),
IF(ISBLANK(OFFSET($A131,-2,0)),
IF(ISBLANK(OFFSET($A131,-3,0)),
IF(ISBLANK(OFFSET($A131,-4,0)),
IF(ISBLANK(OFFSET($A131,-5,0)),
IF(ISBLANK(OFFSET($A131,-6,0)),
IF(ISBLANK(OFFSET($A131,-7,0)),
IF(ISBLANK(OFFSET($A131,-8,0)),
IF(ISBLANK(OFFSET($A131,-9,0)),
IF(ISBLANK(OFFSET($A131,-10,0)),
IF(ISBLANK(OFFSET($A131,-11,0)),
IF(ISBLANK(OFFSET($A131,-12,0)),
"test",
OFFSET($A131,-12,0)),
OFFSET($A131,-11,0)),
OFFSET($A131,-10,0)),
OFFSET($A131,-9,0)),
OFFSET($A131,-8,0)),
OFFSET($A131,-7,0)),
OFFSET($A131,-6,0)),
OFFSET($A131,-5,0)),
OFFSET($A131,-4,0)),
OFFSET($A131,-3,0)),
OFFSET($A131,-2,0)),
OFFSET($A131,-1,0)),
$A131)</f>
        <v>ROOM_WHEELCHAIR_ACCESSIBLE</v>
      </c>
    </row>
    <row r="132" spans="1:16" x14ac:dyDescent="0.2">
      <c r="A132" s="216"/>
      <c r="B132" s="216"/>
      <c r="C132" s="216"/>
      <c r="D132" s="215"/>
      <c r="E132" s="132"/>
      <c r="G132" s="126"/>
      <c r="H132" s="127"/>
      <c r="I132" s="57"/>
      <c r="J132" s="57"/>
      <c r="N132" s="198" t="str">
        <f>IF(LEN($A132&amp;$D132)&lt;2,"",IF(ISBLANK($I132),"",$P132&amp;IF(ISBLANK($D132),"","|"&amp;IF(RIGHT($D132)=",",LEFT($D132,LEN($D132)-1),IF(RIGHT($D132,2)=", ",LEFT($D132,LEN($D132)-2),$D132)))&amp;"="&amp;$I132&amp;IF(OR(ISBLANK($K132),$K132="{{*}}"),"",",{{"&amp;$K132&amp;"}}")))</f>
        <v/>
      </c>
      <c r="O132" s="209">
        <f t="shared" si="1"/>
        <v>0</v>
      </c>
      <c r="P132" s="198" t="str">
        <f ca="1">IF(ISBLANK($A132),
IF(ISBLANK(OFFSET($A132,-1,0)),
IF(ISBLANK(OFFSET($A132,-2,0)),
IF(ISBLANK(OFFSET($A132,-3,0)),
IF(ISBLANK(OFFSET($A132,-4,0)),
IF(ISBLANK(OFFSET($A132,-5,0)),
IF(ISBLANK(OFFSET($A132,-6,0)),
IF(ISBLANK(OFFSET($A132,-7,0)),
IF(ISBLANK(OFFSET($A132,-8,0)),
IF(ISBLANK(OFFSET($A132,-9,0)),
IF(ISBLANK(OFFSET($A132,-10,0)),
IF(ISBLANK(OFFSET($A132,-11,0)),
IF(ISBLANK(OFFSET($A132,-12,0)),
"test",
OFFSET($A132,-12,0)),
OFFSET($A132,-11,0)),
OFFSET($A132,-10,0)),
OFFSET($A132,-9,0)),
OFFSET($A132,-8,0)),
OFFSET($A132,-7,0)),
OFFSET($A132,-6,0)),
OFFSET($A132,-5,0)),
OFFSET($A132,-4,0)),
OFFSET($A132,-3,0)),
OFFSET($A132,-2,0)),
OFFSET($A132,-1,0)),
$A132)</f>
        <v>ROOM_WHEELCHAIR_ACCESSIBLE</v>
      </c>
    </row>
    <row r="133" spans="1:16" x14ac:dyDescent="0.2">
      <c r="A133" s="213"/>
      <c r="B133" s="213"/>
      <c r="C133" s="213"/>
      <c r="D133" s="52"/>
      <c r="E133" s="115"/>
      <c r="G133" s="65"/>
      <c r="H133" s="117"/>
      <c r="N133" s="198" t="str">
        <f>IF(LEN($A133&amp;$D133)&lt;2,"",IF(ISBLANK($I133),"",$P133&amp;IF(ISBLANK($D133),"","|"&amp;IF(RIGHT($D133)=",",LEFT($D133,LEN($D133)-1),IF(RIGHT($D133,2)=", ",LEFT($D133,LEN($D133)-2),$D133)))&amp;"="&amp;$I133&amp;IF(OR(ISBLANK($K133),$K133="{{*}}"),"",",{{"&amp;$K133&amp;"}}")))</f>
        <v/>
      </c>
      <c r="O133" s="209">
        <f t="shared" ref="O133:O196" si="2">IF(ISBLANK(N133),"",$I133)</f>
        <v>0</v>
      </c>
      <c r="P133" s="198" t="str">
        <f ca="1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"test",
OFFSET($A133,-12,0)),
OFFSET($A133,-11,0)),
OFFSET($A133,-10,0)),
OFFSET($A133,-9,0)),
OFFSET($A133,-8,0)),
OFFSET($A133,-7,0)),
OFFSET($A133,-6,0)),
OFFSET($A133,-5,0)),
OFFSET($A133,-4,0)),
OFFSET($A133,-3,0)),
OFFSET($A133,-2,0)),
OFFSET($A133,-1,0)),
$A133)</f>
        <v>ROOM_WHEELCHAIR_ACCESSIBLE</v>
      </c>
    </row>
    <row r="134" spans="1:16" x14ac:dyDescent="0.2">
      <c r="A134" s="33" t="s">
        <v>0</v>
      </c>
      <c r="B134" s="33" t="s">
        <v>1</v>
      </c>
      <c r="C134" s="33"/>
      <c r="D134" s="32" t="s">
        <v>2</v>
      </c>
      <c r="E134" s="33" t="s">
        <v>3</v>
      </c>
      <c r="G134" s="70" t="s">
        <v>985</v>
      </c>
      <c r="H134" s="64" t="s">
        <v>986</v>
      </c>
      <c r="I134" s="64" t="s">
        <v>1081</v>
      </c>
      <c r="J134" s="64" t="s">
        <v>1082</v>
      </c>
      <c r="N134" s="198"/>
      <c r="O134" s="209" t="str">
        <f t="shared" si="2"/>
        <v/>
      </c>
      <c r="P134" s="198" t="str">
        <f ca="1">IF(ISBLANK($A134),
IF(ISBLANK(OFFSET($A134,-1,0)),
IF(ISBLANK(OFFSET($A134,-2,0)),
IF(ISBLANK(OFFSET($A134,-3,0)),
IF(ISBLANK(OFFSET($A134,-4,0)),
IF(ISBLANK(OFFSET($A134,-5,0)),
IF(ISBLANK(OFFSET($A134,-6,0)),
IF(ISBLANK(OFFSET($A134,-7,0)),
IF(ISBLANK(OFFSET($A134,-8,0)),
IF(ISBLANK(OFFSET($A134,-9,0)),
IF(ISBLANK(OFFSET($A134,-10,0)),
IF(ISBLANK(OFFSET($A134,-11,0)),
IF(ISBLANK(OFFSET($A134,-12,0)),
"test",
OFFSET($A134,-12,0)),
OFFSET($A134,-11,0)),
OFFSET($A134,-10,0)),
OFFSET($A134,-9,0)),
OFFSET($A134,-8,0)),
OFFSET($A134,-7,0)),
OFFSET($A134,-6,0)),
OFFSET($A134,-5,0)),
OFFSET($A134,-4,0)),
OFFSET($A134,-3,0)),
OFFSET($A134,-2,0)),
OFFSET($A134,-1,0)),
$A134)</f>
        <v>Code</v>
      </c>
    </row>
    <row r="135" spans="1:16" x14ac:dyDescent="0.2">
      <c r="A135" s="214" t="s">
        <v>309</v>
      </c>
      <c r="B135" s="214" t="s">
        <v>310</v>
      </c>
      <c r="C135" s="214" t="s">
        <v>220</v>
      </c>
      <c r="D135" s="219" t="s">
        <v>1724</v>
      </c>
      <c r="E135" s="248" t="s">
        <v>1451</v>
      </c>
      <c r="G135" s="66">
        <v>74</v>
      </c>
      <c r="H135" s="125" t="s">
        <v>1268</v>
      </c>
      <c r="I135" s="116">
        <v>4148</v>
      </c>
      <c r="J135" s="116" t="s">
        <v>1279</v>
      </c>
      <c r="N135" s="198" t="str">
        <f ca="1">IF(LEN($A135&amp;$D135)&lt;2,"",IF(ISBLANK($I135),"",$P135&amp;IF(ISBLANK($D135),"","|"&amp;IF(RIGHT($D135)=",",LEFT($D135,LEN($D135)-1),IF(RIGHT($D135,2)=", ",LEFT($D135,LEN($D135)-2),$D135)))&amp;"="&amp;$I135&amp;IF(OR(ISBLANK($K135),$K135="{{*}}"),"",",{{"&amp;$K135&amp;"}}")))</f>
        <v>ROOM_HOUSEKEEPING|DAILY=4148</v>
      </c>
      <c r="O135" s="209">
        <f t="shared" ca="1" si="2"/>
        <v>4148</v>
      </c>
      <c r="P135" s="198" t="str">
        <f ca="1">IF(ISBLANK($A135),
IF(ISBLANK(OFFSET($A135,-1,0)),
IF(ISBLANK(OFFSET($A135,-2,0)),
IF(ISBLANK(OFFSET($A135,-3,0)),
IF(ISBLANK(OFFSET($A135,-4,0)),
IF(ISBLANK(OFFSET($A135,-5,0)),
IF(ISBLANK(OFFSET($A135,-6,0)),
IF(ISBLANK(OFFSET($A135,-7,0)),
IF(ISBLANK(OFFSET($A135,-8,0)),
IF(ISBLANK(OFFSET($A135,-9,0)),
IF(ISBLANK(OFFSET($A135,-10,0)),
IF(ISBLANK(OFFSET($A135,-11,0)),
IF(ISBLANK(OFFSET($A135,-12,0)),
"test",
OFFSET($A135,-12,0)),
OFFSET($A135,-11,0)),
OFFSET($A135,-10,0)),
OFFSET($A135,-9,0)),
OFFSET($A135,-8,0)),
OFFSET($A135,-7,0)),
OFFSET($A135,-6,0)),
OFFSET($A135,-5,0)),
OFFSET($A135,-4,0)),
OFFSET($A135,-3,0)),
OFFSET($A135,-2,0)),
OFFSET($A135,-1,0)),
$A135)</f>
        <v>ROOM_HOUSEKEEPING</v>
      </c>
    </row>
    <row r="136" spans="1:16" x14ac:dyDescent="0.2">
      <c r="A136" s="214"/>
      <c r="B136" s="214"/>
      <c r="C136" s="214"/>
      <c r="D136" s="225" t="s">
        <v>646</v>
      </c>
      <c r="E136" s="248"/>
      <c r="G136" s="66">
        <v>74</v>
      </c>
      <c r="H136" s="125" t="s">
        <v>1268</v>
      </c>
      <c r="I136" s="116">
        <v>1073742677</v>
      </c>
      <c r="J136" s="116" t="s">
        <v>1186</v>
      </c>
      <c r="N136" s="198" t="str">
        <f ca="1">IF(LEN($A136&amp;$D136)&lt;2,"",IF(ISBLANK($I136),"",$P136&amp;IF(ISBLANK($D136),"","|"&amp;IF(RIGHT($D136)=",",LEFT($D136,LEN($D136)-1),IF(RIGHT($D136,2)=", ",LEFT($D136,LEN($D136)-2),$D136)))&amp;"="&amp;$I136&amp;IF(OR(ISBLANK($K136),$K136="{{*}}"),"",",{{"&amp;$K136&amp;"}}")))</f>
        <v>ROOM_HOUSEKEEPING|LIMITED=1073742677</v>
      </c>
      <c r="O136" s="209">
        <f t="shared" ca="1" si="2"/>
        <v>1073742677</v>
      </c>
      <c r="P136" s="198" t="str">
        <f ca="1">IF(ISBLANK($A136),
IF(ISBLANK(OFFSET($A136,-1,0)),
IF(ISBLANK(OFFSET($A136,-2,0)),
IF(ISBLANK(OFFSET($A136,-3,0)),
IF(ISBLANK(OFFSET($A136,-4,0)),
IF(ISBLANK(OFFSET($A136,-5,0)),
IF(ISBLANK(OFFSET($A136,-6,0)),
IF(ISBLANK(OFFSET($A136,-7,0)),
IF(ISBLANK(OFFSET($A136,-8,0)),
IF(ISBLANK(OFFSET($A136,-9,0)),
IF(ISBLANK(OFFSET($A136,-10,0)),
IF(ISBLANK(OFFSET($A136,-11,0)),
IF(ISBLANK(OFFSET($A136,-12,0)),
"test",
OFFSET($A136,-12,0)),
OFFSET($A136,-11,0)),
OFFSET($A136,-10,0)),
OFFSET($A136,-9,0)),
OFFSET($A136,-8,0)),
OFFSET($A136,-7,0)),
OFFSET($A136,-6,0)),
OFFSET($A136,-5,0)),
OFFSET($A136,-4,0)),
OFFSET($A136,-3,0)),
OFFSET($A136,-2,0)),
OFFSET($A136,-1,0)),
$A136)</f>
        <v>ROOM_HOUSEKEEPING</v>
      </c>
    </row>
    <row r="137" spans="1:16" x14ac:dyDescent="0.2">
      <c r="A137" s="214"/>
      <c r="B137" s="214"/>
      <c r="C137" s="214"/>
      <c r="D137" s="219" t="s">
        <v>1725</v>
      </c>
      <c r="E137" s="248"/>
      <c r="G137" s="66">
        <v>74</v>
      </c>
      <c r="H137" s="125" t="s">
        <v>1268</v>
      </c>
      <c r="I137" s="116">
        <v>4197</v>
      </c>
      <c r="J137" s="116" t="s">
        <v>1187</v>
      </c>
      <c r="N137" s="198" t="str">
        <f ca="1">IF(LEN($A137&amp;$D137)&lt;2,"",IF(ISBLANK($I137),"",$P137&amp;IF(ISBLANK($D137),"","|"&amp;IF(RIGHT($D137)=",",LEFT($D137,LEN($D137)-1),IF(RIGHT($D137,2)=", ",LEFT($D137,LEN($D137)-2),$D137)))&amp;"="&amp;$I137&amp;IF(OR(ISBLANK($K137),$K137="{{*}}"),"",",{{"&amp;$K137&amp;"}}")))</f>
        <v>ROOM_HOUSEKEEPING|ONCE_PER_STAY=4197</v>
      </c>
      <c r="O137" s="209">
        <f t="shared" ca="1" si="2"/>
        <v>4197</v>
      </c>
      <c r="P137" s="198" t="str">
        <f ca="1">IF(ISBLANK($A137),
IF(ISBLANK(OFFSET($A137,-1,0)),
IF(ISBLANK(OFFSET($A137,-2,0)),
IF(ISBLANK(OFFSET($A137,-3,0)),
IF(ISBLANK(OFFSET($A137,-4,0)),
IF(ISBLANK(OFFSET($A137,-5,0)),
IF(ISBLANK(OFFSET($A137,-6,0)),
IF(ISBLANK(OFFSET($A137,-7,0)),
IF(ISBLANK(OFFSET($A137,-8,0)),
IF(ISBLANK(OFFSET($A137,-9,0)),
IF(ISBLANK(OFFSET($A137,-10,0)),
IF(ISBLANK(OFFSET($A137,-11,0)),
IF(ISBLANK(OFFSET($A137,-12,0)),
"test",
OFFSET($A137,-12,0)),
OFFSET($A137,-11,0)),
OFFSET($A137,-10,0)),
OFFSET($A137,-9,0)),
OFFSET($A137,-8,0)),
OFFSET($A137,-7,0)),
OFFSET($A137,-6,0)),
OFFSET($A137,-5,0)),
OFFSET($A137,-4,0)),
OFFSET($A137,-3,0)),
OFFSET($A137,-2,0)),
OFFSET($A137,-1,0)),
$A137)</f>
        <v>ROOM_HOUSEKEEPING</v>
      </c>
    </row>
    <row r="138" spans="1:16" x14ac:dyDescent="0.2">
      <c r="A138" s="214"/>
      <c r="B138" s="214"/>
      <c r="C138" s="214"/>
      <c r="D138" s="219" t="s">
        <v>626</v>
      </c>
      <c r="E138" s="248"/>
      <c r="G138" s="66">
        <v>74</v>
      </c>
      <c r="H138" s="125" t="s">
        <v>1268</v>
      </c>
      <c r="I138" s="116">
        <v>4198</v>
      </c>
      <c r="J138" s="104" t="s">
        <v>1280</v>
      </c>
      <c r="N138" s="198" t="str">
        <f ca="1">IF(LEN($A138&amp;$D138)&lt;2,"",IF(ISBLANK($I138),"",$P138&amp;IF(ISBLANK($D138),"","|"&amp;IF(RIGHT($D138)=",",LEFT($D138,LEN($D138)-1),IF(RIGHT($D138,2)=", ",LEFT($D138,LEN($D138)-2),$D138)))&amp;"="&amp;$I138&amp;IF(OR(ISBLANK($K138),$K138="{{*}}"),"",",{{"&amp;$K138&amp;"}}")))</f>
        <v>ROOM_HOUSEKEEPING|WEEKENDS_ONLY=4198</v>
      </c>
      <c r="O138" s="209">
        <f t="shared" ca="1" si="2"/>
        <v>4198</v>
      </c>
      <c r="P138" s="198" t="str">
        <f ca="1">IF(ISBLANK($A138),
IF(ISBLANK(OFFSET($A138,-1,0)),
IF(ISBLANK(OFFSET($A138,-2,0)),
IF(ISBLANK(OFFSET($A138,-3,0)),
IF(ISBLANK(OFFSET($A138,-4,0)),
IF(ISBLANK(OFFSET($A138,-5,0)),
IF(ISBLANK(OFFSET($A138,-6,0)),
IF(ISBLANK(OFFSET($A138,-7,0)),
IF(ISBLANK(OFFSET($A138,-8,0)),
IF(ISBLANK(OFFSET($A138,-9,0)),
IF(ISBLANK(OFFSET($A138,-10,0)),
IF(ISBLANK(OFFSET($A138,-11,0)),
IF(ISBLANK(OFFSET($A138,-12,0)),
"test",
OFFSET($A138,-12,0)),
OFFSET($A138,-11,0)),
OFFSET($A138,-10,0)),
OFFSET($A138,-9,0)),
OFFSET($A138,-8,0)),
OFFSET($A138,-7,0)),
OFFSET($A138,-6,0)),
OFFSET($A138,-5,0)),
OFFSET($A138,-4,0)),
OFFSET($A138,-3,0)),
OFFSET($A138,-2,0)),
OFFSET($A138,-1,0)),
$A138)</f>
        <v>ROOM_HOUSEKEEPING</v>
      </c>
    </row>
    <row r="139" spans="1:16" x14ac:dyDescent="0.2">
      <c r="A139" s="214"/>
      <c r="B139" s="214"/>
      <c r="C139" s="214"/>
      <c r="D139" s="219" t="s">
        <v>625</v>
      </c>
      <c r="E139" s="248"/>
      <c r="G139" s="66">
        <v>74</v>
      </c>
      <c r="H139" s="125" t="s">
        <v>1268</v>
      </c>
      <c r="I139" s="116">
        <v>4199</v>
      </c>
      <c r="J139" s="116" t="s">
        <v>1281</v>
      </c>
      <c r="N139" s="198" t="str">
        <f ca="1">IF(LEN($A139&amp;$D139)&lt;2,"",IF(ISBLANK($I139),"",$P139&amp;IF(ISBLANK($D139),"","|"&amp;IF(RIGHT($D139)=",",LEFT($D139,LEN($D139)-1),IF(RIGHT($D139,2)=", ",LEFT($D139,LEN($D139)-2),$D139)))&amp;"="&amp;$I139&amp;IF(OR(ISBLANK($K139),$K139="{{*}}"),"",",{{"&amp;$K139&amp;"}}")))</f>
        <v>ROOM_HOUSEKEEPING|WEEKDAYS_ONLY=4199</v>
      </c>
      <c r="O139" s="209">
        <f t="shared" ca="1" si="2"/>
        <v>4199</v>
      </c>
      <c r="P139" s="198" t="str">
        <f ca="1">IF(ISBLANK($A139),
IF(ISBLANK(OFFSET($A139,-1,0)),
IF(ISBLANK(OFFSET($A139,-2,0)),
IF(ISBLANK(OFFSET($A139,-3,0)),
IF(ISBLANK(OFFSET($A139,-4,0)),
IF(ISBLANK(OFFSET($A139,-5,0)),
IF(ISBLANK(OFFSET($A139,-6,0)),
IF(ISBLANK(OFFSET($A139,-7,0)),
IF(ISBLANK(OFFSET($A139,-8,0)),
IF(ISBLANK(OFFSET($A139,-9,0)),
IF(ISBLANK(OFFSET($A139,-10,0)),
IF(ISBLANK(OFFSET($A139,-11,0)),
IF(ISBLANK(OFFSET($A139,-12,0)),
"test",
OFFSET($A139,-12,0)),
OFFSET($A139,-11,0)),
OFFSET($A139,-10,0)),
OFFSET($A139,-9,0)),
OFFSET($A139,-8,0)),
OFFSET($A139,-7,0)),
OFFSET($A139,-6,0)),
OFFSET($A139,-5,0)),
OFFSET($A139,-4,0)),
OFFSET($A139,-3,0)),
OFFSET($A139,-2,0)),
OFFSET($A139,-1,0)),
$A139)</f>
        <v>ROOM_HOUSEKEEPING</v>
      </c>
    </row>
    <row r="140" spans="1:16" x14ac:dyDescent="0.2">
      <c r="A140" s="214"/>
      <c r="B140" s="214"/>
      <c r="C140" s="214"/>
      <c r="D140" s="219" t="s">
        <v>1191</v>
      </c>
      <c r="E140" s="248"/>
      <c r="G140" s="66">
        <v>74</v>
      </c>
      <c r="H140" s="125" t="s">
        <v>1268</v>
      </c>
      <c r="I140" s="116">
        <v>4341</v>
      </c>
      <c r="J140" s="116" t="s">
        <v>1190</v>
      </c>
      <c r="N140" s="198" t="str">
        <f ca="1">IF(LEN($A140&amp;$D140)&lt;2,"",IF(ISBLANK($I140),"",$P140&amp;IF(ISBLANK($D140),"","|"&amp;IF(RIGHT($D140)=",",LEFT($D140,LEN($D140)-1),IF(RIGHT($D140,2)=", ",LEFT($D140,LEN($D140)-2),$D140)))&amp;"="&amp;$I140&amp;IF(OR(ISBLANK($K140),$K140="{{*}}"),"",",{{"&amp;$K140&amp;"}}")))</f>
        <v>ROOM_HOUSEKEEPING|WEEKLY=4341</v>
      </c>
      <c r="O140" s="209">
        <f t="shared" ca="1" si="2"/>
        <v>4341</v>
      </c>
      <c r="P140" s="198" t="str">
        <f ca="1">IF(ISBLANK($A140),
IF(ISBLANK(OFFSET($A140,-1,0)),
IF(ISBLANK(OFFSET($A140,-2,0)),
IF(ISBLANK(OFFSET($A140,-3,0)),
IF(ISBLANK(OFFSET($A140,-4,0)),
IF(ISBLANK(OFFSET($A140,-5,0)),
IF(ISBLANK(OFFSET($A140,-6,0)),
IF(ISBLANK(OFFSET($A140,-7,0)),
IF(ISBLANK(OFFSET($A140,-8,0)),
IF(ISBLANK(OFFSET($A140,-9,0)),
IF(ISBLANK(OFFSET($A140,-10,0)),
IF(ISBLANK(OFFSET($A140,-11,0)),
IF(ISBLANK(OFFSET($A140,-12,0)),
"test",
OFFSET($A140,-12,0)),
OFFSET($A140,-11,0)),
OFFSET($A140,-10,0)),
OFFSET($A140,-9,0)),
OFFSET($A140,-8,0)),
OFFSET($A140,-7,0)),
OFFSET($A140,-6,0)),
OFFSET($A140,-5,0)),
OFFSET($A140,-4,0)),
OFFSET($A140,-3,0)),
OFFSET($A140,-2,0)),
OFFSET($A140,-1,0)),
$A140)</f>
        <v>ROOM_HOUSEKEEPING</v>
      </c>
    </row>
    <row r="141" spans="1:16" x14ac:dyDescent="0.2">
      <c r="A141" s="216" t="s">
        <v>314</v>
      </c>
      <c r="B141" s="216" t="s">
        <v>315</v>
      </c>
      <c r="C141" s="216" t="s">
        <v>220</v>
      </c>
      <c r="D141" s="215" t="s">
        <v>1724</v>
      </c>
      <c r="E141" s="250" t="s">
        <v>316</v>
      </c>
      <c r="G141" s="126">
        <v>74</v>
      </c>
      <c r="H141" s="149" t="s">
        <v>1268</v>
      </c>
      <c r="I141" s="149">
        <v>4139</v>
      </c>
      <c r="J141" s="149" t="s">
        <v>1196</v>
      </c>
      <c r="N141" s="198" t="str">
        <f ca="1">IF(LEN($A141&amp;$D141)&lt;2,"",IF(ISBLANK($I141),"",$P141&amp;IF(ISBLANK($D141),"","|"&amp;IF(RIGHT($D141)=",",LEFT($D141,LEN($D141)-1),IF(RIGHT($D141,2)=", ",LEFT($D141,LEN($D141)-2),$D141)))&amp;"="&amp;$I141&amp;IF(OR(ISBLANK($K141),$K141="{{*}}"),"",",{{"&amp;$K141&amp;"}}")))</f>
        <v>ROOM_NEWSPAPER_FREE|DAILY=4139</v>
      </c>
      <c r="O141" s="209">
        <f t="shared" ca="1" si="2"/>
        <v>4139</v>
      </c>
      <c r="P141" s="198" t="str">
        <f ca="1">IF(ISBLANK($A141),
IF(ISBLANK(OFFSET($A141,-1,0)),
IF(ISBLANK(OFFSET($A141,-2,0)),
IF(ISBLANK(OFFSET($A141,-3,0)),
IF(ISBLANK(OFFSET($A141,-4,0)),
IF(ISBLANK(OFFSET($A141,-5,0)),
IF(ISBLANK(OFFSET($A141,-6,0)),
IF(ISBLANK(OFFSET($A141,-7,0)),
IF(ISBLANK(OFFSET($A141,-8,0)),
IF(ISBLANK(OFFSET($A141,-9,0)),
IF(ISBLANK(OFFSET($A141,-10,0)),
IF(ISBLANK(OFFSET($A141,-11,0)),
IF(ISBLANK(OFFSET($A141,-12,0)),
"test",
OFFSET($A141,-12,0)),
OFFSET($A141,-11,0)),
OFFSET($A141,-10,0)),
OFFSET($A141,-9,0)),
OFFSET($A141,-8,0)),
OFFSET($A141,-7,0)),
OFFSET($A141,-6,0)),
OFFSET($A141,-5,0)),
OFFSET($A141,-4,0)),
OFFSET($A141,-3,0)),
OFFSET($A141,-2,0)),
OFFSET($A141,-1,0)),
$A141)</f>
        <v>ROOM_NEWSPAPER_FREE</v>
      </c>
    </row>
    <row r="142" spans="1:16" x14ac:dyDescent="0.2">
      <c r="A142" s="216"/>
      <c r="B142" s="216"/>
      <c r="C142" s="216"/>
      <c r="D142" s="215" t="s">
        <v>1195</v>
      </c>
      <c r="E142" s="250"/>
      <c r="G142" s="126">
        <v>74</v>
      </c>
      <c r="H142" s="149" t="s">
        <v>1268</v>
      </c>
      <c r="I142" s="149">
        <v>4141</v>
      </c>
      <c r="J142" s="149" t="s">
        <v>1305</v>
      </c>
      <c r="N142" s="198" t="str">
        <f ca="1">IF(LEN($A142&amp;$D142)&lt;2,"",IF(ISBLANK($I142),"",$P142&amp;IF(ISBLANK($D142),"","|"&amp;IF(RIGHT($D142)=",",LEFT($D142,LEN($D142)-1),IF(RIGHT($D142,2)=", ",LEFT($D142,LEN($D142)-2),$D142)))&amp;"="&amp;$I142&amp;IF(OR(ISBLANK($K142),$K142="{{*}}"),"",",{{"&amp;$K142&amp;"}}")))</f>
        <v>ROOM_NEWSPAPER_FREE|WEEKDAY=4141</v>
      </c>
      <c r="O142" s="209">
        <f t="shared" ca="1" si="2"/>
        <v>4141</v>
      </c>
      <c r="P142" s="198" t="str">
        <f ca="1">IF(ISBLANK($A142),
IF(ISBLANK(OFFSET($A142,-1,0)),
IF(ISBLANK(OFFSET($A142,-2,0)),
IF(ISBLANK(OFFSET($A142,-3,0)),
IF(ISBLANK(OFFSET($A142,-4,0)),
IF(ISBLANK(OFFSET($A142,-5,0)),
IF(ISBLANK(OFFSET($A142,-6,0)),
IF(ISBLANK(OFFSET($A142,-7,0)),
IF(ISBLANK(OFFSET($A142,-8,0)),
IF(ISBLANK(OFFSET($A142,-9,0)),
IF(ISBLANK(OFFSET($A142,-10,0)),
IF(ISBLANK(OFFSET($A142,-11,0)),
IF(ISBLANK(OFFSET($A142,-12,0)),
"test",
OFFSET($A142,-12,0)),
OFFSET($A142,-11,0)),
OFFSET($A142,-10,0)),
OFFSET($A142,-9,0)),
OFFSET($A142,-8,0)),
OFFSET($A142,-7,0)),
OFFSET($A142,-6,0)),
OFFSET($A142,-5,0)),
OFFSET($A142,-4,0)),
OFFSET($A142,-3,0)),
OFFSET($A142,-2,0)),
OFFSET($A142,-1,0)),
$A142)</f>
        <v>ROOM_NEWSPAPER_FREE</v>
      </c>
    </row>
    <row r="143" spans="1:16" x14ac:dyDescent="0.2">
      <c r="A143" s="214" t="s">
        <v>370</v>
      </c>
      <c r="B143" s="214" t="s">
        <v>317</v>
      </c>
      <c r="C143" s="214" t="s">
        <v>221</v>
      </c>
      <c r="D143" s="219"/>
      <c r="E143" s="130"/>
      <c r="G143" s="66">
        <v>74</v>
      </c>
      <c r="H143" s="125" t="s">
        <v>1268</v>
      </c>
      <c r="I143" s="133">
        <v>4203</v>
      </c>
      <c r="J143" s="133" t="s">
        <v>1198</v>
      </c>
      <c r="N143" s="198" t="str">
        <f ca="1">IF(LEN($A143&amp;$D143)&lt;2,"",IF(ISBLANK($I143),"",$P143&amp;IF(ISBLANK($D143),"","|"&amp;IF(RIGHT($D143)=",",LEFT($D143,LEN($D143)-1),IF(RIGHT($D143,2)=", ",LEFT($D143,LEN($D143)-2),$D143)))&amp;"="&amp;$I143&amp;IF(OR(ISBLANK($K143),$K143="{{*}}"),"",",{{"&amp;$K143&amp;"}}")))</f>
        <v>ROOM_CHILDCARE=4203</v>
      </c>
      <c r="O143" s="209">
        <f t="shared" ca="1" si="2"/>
        <v>4203</v>
      </c>
      <c r="P143" s="198" t="str">
        <f ca="1">IF(ISBLANK($A143),
IF(ISBLANK(OFFSET($A143,-1,0)),
IF(ISBLANK(OFFSET($A143,-2,0)),
IF(ISBLANK(OFFSET($A143,-3,0)),
IF(ISBLANK(OFFSET($A143,-4,0)),
IF(ISBLANK(OFFSET($A143,-5,0)),
IF(ISBLANK(OFFSET($A143,-6,0)),
IF(ISBLANK(OFFSET($A143,-7,0)),
IF(ISBLANK(OFFSET($A143,-8,0)),
IF(ISBLANK(OFFSET($A143,-9,0)),
IF(ISBLANK(OFFSET($A143,-10,0)),
IF(ISBLANK(OFFSET($A143,-11,0)),
IF(ISBLANK(OFFSET($A143,-12,0)),
"test",
OFFSET($A143,-12,0)),
OFFSET($A143,-11,0)),
OFFSET($A143,-10,0)),
OFFSET($A143,-9,0)),
OFFSET($A143,-8,0)),
OFFSET($A143,-7,0)),
OFFSET($A143,-6,0)),
OFFSET($A143,-5,0)),
OFFSET($A143,-4,0)),
OFFSET($A143,-3,0)),
OFFSET($A143,-2,0)),
OFFSET($A143,-1,0)),
$A143)</f>
        <v>ROOM_CHILDCARE</v>
      </c>
    </row>
    <row r="144" spans="1:16" x14ac:dyDescent="0.2">
      <c r="A144" s="216" t="s">
        <v>647</v>
      </c>
      <c r="B144" s="151" t="s">
        <v>1254</v>
      </c>
      <c r="C144" s="151" t="s">
        <v>221</v>
      </c>
      <c r="D144" s="215"/>
      <c r="E144" s="132"/>
      <c r="G144" s="126">
        <v>74</v>
      </c>
      <c r="H144" s="127" t="s">
        <v>1268</v>
      </c>
      <c r="I144" s="57">
        <v>4204</v>
      </c>
      <c r="J144" s="57" t="s">
        <v>1199</v>
      </c>
      <c r="N144" s="198" t="str">
        <f ca="1">IF(LEN($A144&amp;$D144)&lt;2,"",IF(ISBLANK($I144),"",$P144&amp;IF(ISBLANK($D144),"","|"&amp;IF(RIGHT($D144)=",",LEFT($D144,LEN($D144)-1),IF(RIGHT($D144,2)=", ",LEFT($D144,LEN($D144)-2),$D144)))&amp;"="&amp;$I144&amp;IF(OR(ISBLANK($K144),$K144="{{*}}"),"",",{{"&amp;$K144&amp;"}}")))</f>
        <v>ROOM_MASSAGE=4204</v>
      </c>
      <c r="O144" s="209">
        <f t="shared" ca="1" si="2"/>
        <v>4204</v>
      </c>
      <c r="P144" s="198" t="str">
        <f ca="1">IF(ISBLANK($A144),
IF(ISBLANK(OFFSET($A144,-1,0)),
IF(ISBLANK(OFFSET($A144,-2,0)),
IF(ISBLANK(OFFSET($A144,-3,0)),
IF(ISBLANK(OFFSET($A144,-4,0)),
IF(ISBLANK(OFFSET($A144,-5,0)),
IF(ISBLANK(OFFSET($A144,-6,0)),
IF(ISBLANK(OFFSET($A144,-7,0)),
IF(ISBLANK(OFFSET($A144,-8,0)),
IF(ISBLANK(OFFSET($A144,-9,0)),
IF(ISBLANK(OFFSET($A144,-10,0)),
IF(ISBLANK(OFFSET($A144,-11,0)),
IF(ISBLANK(OFFSET($A144,-12,0)),
"test",
OFFSET($A144,-12,0)),
OFFSET($A144,-11,0)),
OFFSET($A144,-10,0)),
OFFSET($A144,-9,0)),
OFFSET($A144,-8,0)),
OFFSET($A144,-7,0)),
OFFSET($A144,-6,0)),
OFFSET($A144,-5,0)),
OFFSET($A144,-4,0)),
OFFSET($A144,-3,0)),
OFFSET($A144,-2,0)),
OFFSET($A144,-1,0)),
$A144)</f>
        <v>ROOM_MASSAGE</v>
      </c>
    </row>
    <row r="145" spans="1:16" x14ac:dyDescent="0.2">
      <c r="A145" s="214" t="s">
        <v>371</v>
      </c>
      <c r="B145" s="214" t="s">
        <v>318</v>
      </c>
      <c r="C145" s="214" t="s">
        <v>221</v>
      </c>
      <c r="D145" s="219"/>
      <c r="E145" s="130"/>
      <c r="G145" s="66">
        <v>74</v>
      </c>
      <c r="H145" s="125" t="s">
        <v>1268</v>
      </c>
      <c r="I145" s="133">
        <v>4333</v>
      </c>
      <c r="J145" s="133" t="s">
        <v>318</v>
      </c>
      <c r="N145" s="198" t="str">
        <f ca="1">IF(LEN($A145&amp;$D145)&lt;2,"",IF(ISBLANK($I145),"",$P145&amp;IF(ISBLANK($D145),"","|"&amp;IF(RIGHT($D145)=",",LEFT($D145,LEN($D145)-1),IF(RIGHT($D145,2)=", ",LEFT($D145,LEN($D145)-2),$D145)))&amp;"="&amp;$I145&amp;IF(OR(ISBLANK($K145),$K145="{{*}}"),"",",{{"&amp;$K145&amp;"}}")))</f>
        <v>ROOM_TURNDOWN=4333</v>
      </c>
      <c r="O145" s="209">
        <f t="shared" ca="1" si="2"/>
        <v>4333</v>
      </c>
      <c r="P145" s="198" t="str">
        <f ca="1">IF(ISBLANK($A145),
IF(ISBLANK(OFFSET($A145,-1,0)),
IF(ISBLANK(OFFSET($A145,-2,0)),
IF(ISBLANK(OFFSET($A145,-3,0)),
IF(ISBLANK(OFFSET($A145,-4,0)),
IF(ISBLANK(OFFSET($A145,-5,0)),
IF(ISBLANK(OFFSET($A145,-6,0)),
IF(ISBLANK(OFFSET($A145,-7,0)),
IF(ISBLANK(OFFSET($A145,-8,0)),
IF(ISBLANK(OFFSET($A145,-9,0)),
IF(ISBLANK(OFFSET($A145,-10,0)),
IF(ISBLANK(OFFSET($A145,-11,0)),
IF(ISBLANK(OFFSET($A145,-12,0)),
"test",
OFFSET($A145,-12,0)),
OFFSET($A145,-11,0)),
OFFSET($A145,-10,0)),
OFFSET($A145,-9,0)),
OFFSET($A145,-8,0)),
OFFSET($A145,-7,0)),
OFFSET($A145,-6,0)),
OFFSET($A145,-5,0)),
OFFSET($A145,-4,0)),
OFFSET($A145,-3,0)),
OFFSET($A145,-2,0)),
OFFSET($A145,-1,0)),
$A145)</f>
        <v>ROOM_TURNDOWN</v>
      </c>
    </row>
    <row r="146" spans="1:16" x14ac:dyDescent="0.2">
      <c r="A146" s="213"/>
      <c r="B146" s="213"/>
      <c r="C146" s="213"/>
      <c r="D146" s="52"/>
      <c r="E146" s="115"/>
      <c r="G146" s="65"/>
      <c r="H146" s="117"/>
      <c r="N146" s="198" t="str">
        <f>IF(LEN($A146&amp;$D146)&lt;2,"",IF(ISBLANK($I146),"",$P146&amp;IF(ISBLANK($D146),"","|"&amp;IF(RIGHT($D146)=",",LEFT($D146,LEN($D146)-1),IF(RIGHT($D146,2)=", ",LEFT($D146,LEN($D146)-2),$D146)))&amp;"="&amp;$I146&amp;IF(OR(ISBLANK($K146),$K146="{{*}}"),"",",{{"&amp;$K146&amp;"}}")))</f>
        <v/>
      </c>
      <c r="O146" s="209">
        <f t="shared" si="2"/>
        <v>0</v>
      </c>
      <c r="P146" s="198" t="str">
        <f ca="1">IF(ISBLANK($A146),
IF(ISBLANK(OFFSET($A146,-1,0)),
IF(ISBLANK(OFFSET($A146,-2,0)),
IF(ISBLANK(OFFSET($A146,-3,0)),
IF(ISBLANK(OFFSET($A146,-4,0)),
IF(ISBLANK(OFFSET($A146,-5,0)),
IF(ISBLANK(OFFSET($A146,-6,0)),
IF(ISBLANK(OFFSET($A146,-7,0)),
IF(ISBLANK(OFFSET($A146,-8,0)),
IF(ISBLANK(OFFSET($A146,-9,0)),
IF(ISBLANK(OFFSET($A146,-10,0)),
IF(ISBLANK(OFFSET($A146,-11,0)),
IF(ISBLANK(OFFSET($A146,-12,0)),
"test",
OFFSET($A146,-12,0)),
OFFSET($A146,-11,0)),
OFFSET($A146,-10,0)),
OFFSET($A146,-9,0)),
OFFSET($A146,-8,0)),
OFFSET($A146,-7,0)),
OFFSET($A146,-6,0)),
OFFSET($A146,-5,0)),
OFFSET($A146,-4,0)),
OFFSET($A146,-3,0)),
OFFSET($A146,-2,0)),
OFFSET($A146,-1,0)),
$A146)</f>
        <v>ROOM_TURNDOWN</v>
      </c>
    </row>
    <row r="147" spans="1:16" x14ac:dyDescent="0.2">
      <c r="A147" s="213"/>
      <c r="B147" s="213"/>
      <c r="C147" s="213"/>
      <c r="D147" s="52"/>
      <c r="E147" s="115"/>
      <c r="G147" s="65"/>
      <c r="H147" s="117"/>
      <c r="N147" s="198" t="str">
        <f>IF(LEN($A147&amp;$D147)&lt;2,"",IF(ISBLANK($I147),"",$P147&amp;IF(ISBLANK($D147),"","|"&amp;IF(RIGHT($D147)=",",LEFT($D147,LEN($D147)-1),IF(RIGHT($D147,2)=", ",LEFT($D147,LEN($D147)-2),$D147)))&amp;"="&amp;$I147&amp;IF(OR(ISBLANK($K147),$K147="{{*}}"),"",",{{"&amp;$K147&amp;"}}")))</f>
        <v/>
      </c>
      <c r="O147" s="209">
        <f t="shared" si="2"/>
        <v>0</v>
      </c>
      <c r="P147" s="198" t="str">
        <f ca="1">IF(ISBLANK($A147),
IF(ISBLANK(OFFSET($A147,-1,0)),
IF(ISBLANK(OFFSET($A147,-2,0)),
IF(ISBLANK(OFFSET($A147,-3,0)),
IF(ISBLANK(OFFSET($A147,-4,0)),
IF(ISBLANK(OFFSET($A147,-5,0)),
IF(ISBLANK(OFFSET($A147,-6,0)),
IF(ISBLANK(OFFSET($A147,-7,0)),
IF(ISBLANK(OFFSET($A147,-8,0)),
IF(ISBLANK(OFFSET($A147,-9,0)),
IF(ISBLANK(OFFSET($A147,-10,0)),
IF(ISBLANK(OFFSET($A147,-11,0)),
IF(ISBLANK(OFFSET($A147,-12,0)),
"test",
OFFSET($A147,-12,0)),
OFFSET($A147,-11,0)),
OFFSET($A147,-10,0)),
OFFSET($A147,-9,0)),
OFFSET($A147,-8,0)),
OFFSET($A147,-7,0)),
OFFSET($A147,-6,0)),
OFFSET($A147,-5,0)),
OFFSET($A147,-4,0)),
OFFSET($A147,-3,0)),
OFFSET($A147,-2,0)),
OFFSET($A147,-1,0)),
$A147)</f>
        <v>ROOM_TURNDOWN</v>
      </c>
    </row>
    <row r="148" spans="1:16" x14ac:dyDescent="0.2">
      <c r="A148" s="33" t="s">
        <v>0</v>
      </c>
      <c r="B148" s="33" t="s">
        <v>1</v>
      </c>
      <c r="C148" s="33"/>
      <c r="D148" s="32" t="s">
        <v>2</v>
      </c>
      <c r="E148" s="33" t="s">
        <v>3</v>
      </c>
      <c r="G148" s="70" t="s">
        <v>985</v>
      </c>
      <c r="H148" s="64" t="s">
        <v>986</v>
      </c>
      <c r="I148" s="64" t="s">
        <v>1081</v>
      </c>
      <c r="J148" s="64" t="s">
        <v>1082</v>
      </c>
      <c r="N148" s="198"/>
      <c r="O148" s="209" t="str">
        <f t="shared" si="2"/>
        <v/>
      </c>
      <c r="P148" s="198" t="str">
        <f ca="1">IF(ISBLANK($A148),
IF(ISBLANK(OFFSET($A148,-1,0)),
IF(ISBLANK(OFFSET($A148,-2,0)),
IF(ISBLANK(OFFSET($A148,-3,0)),
IF(ISBLANK(OFFSET($A148,-4,0)),
IF(ISBLANK(OFFSET($A148,-5,0)),
IF(ISBLANK(OFFSET($A148,-6,0)),
IF(ISBLANK(OFFSET($A148,-7,0)),
IF(ISBLANK(OFFSET($A148,-8,0)),
IF(ISBLANK(OFFSET($A148,-9,0)),
IF(ISBLANK(OFFSET($A148,-10,0)),
IF(ISBLANK(OFFSET($A148,-11,0)),
IF(ISBLANK(OFFSET($A148,-12,0)),
"test",
OFFSET($A148,-12,0)),
OFFSET($A148,-11,0)),
OFFSET($A148,-10,0)),
OFFSET($A148,-9,0)),
OFFSET($A148,-8,0)),
OFFSET($A148,-7,0)),
OFFSET($A148,-6,0)),
OFFSET($A148,-5,0)),
OFFSET($A148,-4,0)),
OFFSET($A148,-3,0)),
OFFSET($A148,-2,0)),
OFFSET($A148,-1,0)),
$A148)</f>
        <v>Code</v>
      </c>
    </row>
    <row r="149" spans="1:16" x14ac:dyDescent="0.2">
      <c r="A149" s="214" t="s">
        <v>320</v>
      </c>
      <c r="B149" s="214" t="s">
        <v>321</v>
      </c>
      <c r="C149" s="214" t="s">
        <v>220</v>
      </c>
      <c r="D149" s="219" t="s">
        <v>1201</v>
      </c>
      <c r="E149" s="137"/>
      <c r="G149" s="66">
        <v>74</v>
      </c>
      <c r="H149" s="125" t="s">
        <v>1268</v>
      </c>
      <c r="I149" s="116">
        <v>4120</v>
      </c>
      <c r="J149" s="116" t="s">
        <v>321</v>
      </c>
      <c r="N149" s="198" t="str">
        <f ca="1">IF(LEN($A149&amp;$D149)&lt;2,"",IF(ISBLANK($I149),"",$P149&amp;IF(ISBLANK($D149),"","|"&amp;IF(RIGHT($D149)=",",LEFT($D149,LEN($D149)-1),IF(RIGHT($D149,2)=", ",LEFT($D149,LEN($D149)-2),$D149)))&amp;"="&amp;$I149&amp;IF(OR(ISBLANK($K149),$K149="{{*}}"),"",",{{"&amp;$K149&amp;"}}")))</f>
        <v>ROOM_AIR_CONDITIONING|AIR_CONDITIONING=4120</v>
      </c>
      <c r="O149" s="209">
        <f t="shared" ca="1" si="2"/>
        <v>4120</v>
      </c>
      <c r="P149" s="198" t="str">
        <f ca="1">IF(ISBLANK($A149),
IF(ISBLANK(OFFSET($A149,-1,0)),
IF(ISBLANK(OFFSET($A149,-2,0)),
IF(ISBLANK(OFFSET($A149,-3,0)),
IF(ISBLANK(OFFSET($A149,-4,0)),
IF(ISBLANK(OFFSET($A149,-5,0)),
IF(ISBLANK(OFFSET($A149,-6,0)),
IF(ISBLANK(OFFSET($A149,-7,0)),
IF(ISBLANK(OFFSET($A149,-8,0)),
IF(ISBLANK(OFFSET($A149,-9,0)),
IF(ISBLANK(OFFSET($A149,-10,0)),
IF(ISBLANK(OFFSET($A149,-11,0)),
IF(ISBLANK(OFFSET($A149,-12,0)),
"test",
OFFSET($A149,-12,0)),
OFFSET($A149,-11,0)),
OFFSET($A149,-10,0)),
OFFSET($A149,-9,0)),
OFFSET($A149,-8,0)),
OFFSET($A149,-7,0)),
OFFSET($A149,-6,0)),
OFFSET($A149,-5,0)),
OFFSET($A149,-4,0)),
OFFSET($A149,-3,0)),
OFFSET($A149,-2,0)),
OFFSET($A149,-1,0)),
$A149)</f>
        <v>ROOM_AIR_CONDITIONING</v>
      </c>
    </row>
    <row r="150" spans="1:16" x14ac:dyDescent="0.2">
      <c r="A150" s="216" t="s">
        <v>1336</v>
      </c>
      <c r="B150" s="216" t="s">
        <v>1284</v>
      </c>
      <c r="C150" s="216" t="s">
        <v>220</v>
      </c>
      <c r="D150" s="215" t="s">
        <v>1337</v>
      </c>
      <c r="E150" s="151"/>
      <c r="G150" s="126">
        <v>74</v>
      </c>
      <c r="H150" s="149" t="s">
        <v>1268</v>
      </c>
      <c r="I150" s="57">
        <v>4135</v>
      </c>
      <c r="J150" s="149" t="s">
        <v>1338</v>
      </c>
      <c r="N150" s="198" t="str">
        <f ca="1">IF(LEN($A150&amp;$D150)&lt;2,"",IF(ISBLANK($I150),"",$P150&amp;IF(ISBLANK($D150),"","|"&amp;IF(RIGHT($D150)=",",LEFT($D150,LEN($D150)-1),IF(RIGHT($D150,2)=", ",LEFT($D150,LEN($D150)-2),$D150)))&amp;"="&amp;$I150&amp;IF(OR(ISBLANK($K150),$K150="{{*}}"),"",",{{"&amp;$K150&amp;"}}")))</f>
        <v>ROOM_CLIMATE_CONTROL|CLIMATE_CONTROL=4135</v>
      </c>
      <c r="O150" s="209">
        <f t="shared" ca="1" si="2"/>
        <v>4135</v>
      </c>
      <c r="P150" s="198" t="str">
        <f ca="1">IF(ISBLANK($A150),
IF(ISBLANK(OFFSET($A150,-1,0)),
IF(ISBLANK(OFFSET($A150,-2,0)),
IF(ISBLANK(OFFSET($A150,-3,0)),
IF(ISBLANK(OFFSET($A150,-4,0)),
IF(ISBLANK(OFFSET($A150,-5,0)),
IF(ISBLANK(OFFSET($A150,-6,0)),
IF(ISBLANK(OFFSET($A150,-7,0)),
IF(ISBLANK(OFFSET($A150,-8,0)),
IF(ISBLANK(OFFSET($A150,-9,0)),
IF(ISBLANK(OFFSET($A150,-10,0)),
IF(ISBLANK(OFFSET($A150,-11,0)),
IF(ISBLANK(OFFSET($A150,-12,0)),
"test",
OFFSET($A150,-12,0)),
OFFSET($A150,-11,0)),
OFFSET($A150,-10,0)),
OFFSET($A150,-9,0)),
OFFSET($A150,-8,0)),
OFFSET($A150,-7,0)),
OFFSET($A150,-6,0)),
OFFSET($A150,-5,0)),
OFFSET($A150,-4,0)),
OFFSET($A150,-3,0)),
OFFSET($A150,-2,0)),
OFFSET($A150,-1,0)),
$A150)</f>
        <v>ROOM_CLIMATE_CONTROL</v>
      </c>
    </row>
    <row r="151" spans="1:16" x14ac:dyDescent="0.2">
      <c r="A151" s="214" t="s">
        <v>322</v>
      </c>
      <c r="B151" s="214" t="s">
        <v>323</v>
      </c>
      <c r="C151" s="214" t="s">
        <v>221</v>
      </c>
      <c r="D151" s="219"/>
      <c r="E151" s="130"/>
      <c r="G151" s="66">
        <v>74</v>
      </c>
      <c r="H151" s="125" t="s">
        <v>1268</v>
      </c>
      <c r="I151" s="133">
        <v>4133</v>
      </c>
      <c r="J151" s="133" t="s">
        <v>1207</v>
      </c>
      <c r="N151" s="198" t="str">
        <f ca="1">IF(LEN($A151&amp;$D151)&lt;2,"",IF(ISBLANK($I151),"",$P151&amp;IF(ISBLANK($D151),"","|"&amp;IF(RIGHT($D151)=",",LEFT($D151,LEN($D151)-1),IF(RIGHT($D151,2)=", ",LEFT($D151,LEN($D151)-2),$D151)))&amp;"="&amp;$I151&amp;IF(OR(ISBLANK($K151),$K151="{{*}}"),"",",{{"&amp;$K151&amp;"}}")))</f>
        <v>ROOM_CEILING_FAN=4133</v>
      </c>
      <c r="O151" s="209">
        <f t="shared" ca="1" si="2"/>
        <v>4133</v>
      </c>
      <c r="P151" s="198" t="str">
        <f ca="1">IF(ISBLANK($A151),
IF(ISBLANK(OFFSET($A151,-1,0)),
IF(ISBLANK(OFFSET($A151,-2,0)),
IF(ISBLANK(OFFSET($A151,-3,0)),
IF(ISBLANK(OFFSET($A151,-4,0)),
IF(ISBLANK(OFFSET($A151,-5,0)),
IF(ISBLANK(OFFSET($A151,-6,0)),
IF(ISBLANK(OFFSET($A151,-7,0)),
IF(ISBLANK(OFFSET($A151,-8,0)),
IF(ISBLANK(OFFSET($A151,-9,0)),
IF(ISBLANK(OFFSET($A151,-10,0)),
IF(ISBLANK(OFFSET($A151,-11,0)),
IF(ISBLANK(OFFSET($A151,-12,0)),
"test",
OFFSET($A151,-12,0)),
OFFSET($A151,-11,0)),
OFFSET($A151,-10,0)),
OFFSET($A151,-9,0)),
OFFSET($A151,-8,0)),
OFFSET($A151,-7,0)),
OFFSET($A151,-6,0)),
OFFSET($A151,-5,0)),
OFFSET($A151,-4,0)),
OFFSET($A151,-3,0)),
OFFSET($A151,-2,0)),
OFFSET($A151,-1,0)),
$A151)</f>
        <v>ROOM_CEILING_FAN</v>
      </c>
    </row>
    <row r="152" spans="1:16" x14ac:dyDescent="0.2">
      <c r="A152" s="216" t="s">
        <v>324</v>
      </c>
      <c r="B152" s="216" t="s">
        <v>325</v>
      </c>
      <c r="C152" s="216" t="s">
        <v>221</v>
      </c>
      <c r="D152" s="215"/>
      <c r="E152" s="132"/>
      <c r="G152" s="126">
        <v>74</v>
      </c>
      <c r="H152" s="127" t="s">
        <v>1268</v>
      </c>
      <c r="I152" s="57">
        <v>4153</v>
      </c>
      <c r="J152" s="57" t="s">
        <v>325</v>
      </c>
      <c r="N152" s="198" t="str">
        <f ca="1">IF(LEN($A152&amp;$D152)&lt;2,"",IF(ISBLANK($I152),"",$P152&amp;IF(ISBLANK($D152),"","|"&amp;IF(RIGHT($D152)=",",LEFT($D152,LEN($D152)-1),IF(RIGHT($D152,2)=", ",LEFT($D152,LEN($D152)-2),$D152)))&amp;"="&amp;$I152&amp;IF(OR(ISBLANK($K152),$K152="{{*}}"),"",",{{"&amp;$K152&amp;"}}")))</f>
        <v>ROOM_DESK=4153</v>
      </c>
      <c r="O152" s="209">
        <f t="shared" ca="1" si="2"/>
        <v>4153</v>
      </c>
      <c r="P152" s="198" t="str">
        <f ca="1">IF(ISBLANK($A152),
IF(ISBLANK(OFFSET($A152,-1,0)),
IF(ISBLANK(OFFSET($A152,-2,0)),
IF(ISBLANK(OFFSET($A152,-3,0)),
IF(ISBLANK(OFFSET($A152,-4,0)),
IF(ISBLANK(OFFSET($A152,-5,0)),
IF(ISBLANK(OFFSET($A152,-6,0)),
IF(ISBLANK(OFFSET($A152,-7,0)),
IF(ISBLANK(OFFSET($A152,-8,0)),
IF(ISBLANK(OFFSET($A152,-9,0)),
IF(ISBLANK(OFFSET($A152,-10,0)),
IF(ISBLANK(OFFSET($A152,-11,0)),
IF(ISBLANK(OFFSET($A152,-12,0)),
"test",
OFFSET($A152,-12,0)),
OFFSET($A152,-11,0)),
OFFSET($A152,-10,0)),
OFFSET($A152,-9,0)),
OFFSET($A152,-8,0)),
OFFSET($A152,-7,0)),
OFFSET($A152,-6,0)),
OFFSET($A152,-5,0)),
OFFSET($A152,-4,0)),
OFFSET($A152,-3,0)),
OFFSET($A152,-2,0)),
OFFSET($A152,-1,0)),
$A152)</f>
        <v>ROOM_DESK</v>
      </c>
    </row>
    <row r="153" spans="1:16" x14ac:dyDescent="0.2">
      <c r="A153" s="214" t="s">
        <v>326</v>
      </c>
      <c r="B153" s="214" t="s">
        <v>327</v>
      </c>
      <c r="C153" s="214" t="s">
        <v>220</v>
      </c>
      <c r="D153" s="219" t="s">
        <v>1710</v>
      </c>
      <c r="E153" s="248" t="s">
        <v>328</v>
      </c>
      <c r="G153" s="66">
        <v>74</v>
      </c>
      <c r="H153" s="125" t="s">
        <v>1268</v>
      </c>
      <c r="I153" s="133">
        <v>4208</v>
      </c>
      <c r="J153" s="133" t="s">
        <v>1208</v>
      </c>
      <c r="N153" s="198" t="str">
        <f ca="1">IF(LEN($A153&amp;$D153)&lt;2,"",IF(ISBLANK($I153),"",$P153&amp;IF(ISBLANK($D153),"","|"&amp;IF(RIGHT($D153)=",",LEFT($D153,LEN($D153)-1),IF(RIGHT($D153,2)=", ",LEFT($D153,LEN($D153)-2),$D153)))&amp;"="&amp;$I153&amp;IF(OR(ISBLANK($K153),$K153="{{*}}"),"",",{{"&amp;$K153&amp;"}}")))</f>
        <v>ROOM_IRON|INROOM=4208</v>
      </c>
      <c r="O153" s="209">
        <f t="shared" ca="1" si="2"/>
        <v>4208</v>
      </c>
      <c r="P153" s="198" t="str">
        <f ca="1">IF(ISBLANK($A153),
IF(ISBLANK(OFFSET($A153,-1,0)),
IF(ISBLANK(OFFSET($A153,-2,0)),
IF(ISBLANK(OFFSET($A153,-3,0)),
IF(ISBLANK(OFFSET($A153,-4,0)),
IF(ISBLANK(OFFSET($A153,-5,0)),
IF(ISBLANK(OFFSET($A153,-6,0)),
IF(ISBLANK(OFFSET($A153,-7,0)),
IF(ISBLANK(OFFSET($A153,-8,0)),
IF(ISBLANK(OFFSET($A153,-9,0)),
IF(ISBLANK(OFFSET($A153,-10,0)),
IF(ISBLANK(OFFSET($A153,-11,0)),
IF(ISBLANK(OFFSET($A153,-12,0)),
"test",
OFFSET($A153,-12,0)),
OFFSET($A153,-11,0)),
OFFSET($A153,-10,0)),
OFFSET($A153,-9,0)),
OFFSET($A153,-8,0)),
OFFSET($A153,-7,0)),
OFFSET($A153,-6,0)),
OFFSET($A153,-5,0)),
OFFSET($A153,-4,0)),
OFFSET($A153,-3,0)),
OFFSET($A153,-2,0)),
OFFSET($A153,-1,0)),
$A153)</f>
        <v>ROOM_IRON</v>
      </c>
    </row>
    <row r="154" spans="1:16" x14ac:dyDescent="0.2">
      <c r="A154" s="214"/>
      <c r="B154" s="214"/>
      <c r="C154" s="214"/>
      <c r="D154" s="219" t="s">
        <v>1117</v>
      </c>
      <c r="E154" s="248"/>
      <c r="G154" s="66">
        <v>74</v>
      </c>
      <c r="H154" s="125" t="s">
        <v>1268</v>
      </c>
      <c r="I154" s="133">
        <v>4209</v>
      </c>
      <c r="J154" s="133" t="s">
        <v>1209</v>
      </c>
      <c r="N154" s="198" t="str">
        <f ca="1">IF(LEN($A154&amp;$D154)&lt;2,"",IF(ISBLANK($I154),"",$P154&amp;IF(ISBLANK($D154),"","|"&amp;IF(RIGHT($D154)=",",LEFT($D154,LEN($D154)-1),IF(RIGHT($D154,2)=", ",LEFT($D154,LEN($D154)-2),$D154)))&amp;"="&amp;$I154&amp;IF(OR(ISBLANK($K154),$K154="{{*}}"),"",",{{"&amp;$K154&amp;"}}")))</f>
        <v>ROOM_IRON|ONREQUEST=4209</v>
      </c>
      <c r="O154" s="209">
        <f t="shared" ca="1" si="2"/>
        <v>4209</v>
      </c>
      <c r="P154" s="198" t="str">
        <f ca="1">IF(ISBLANK($A154),
IF(ISBLANK(OFFSET($A154,-1,0)),
IF(ISBLANK(OFFSET($A154,-2,0)),
IF(ISBLANK(OFFSET($A154,-3,0)),
IF(ISBLANK(OFFSET($A154,-4,0)),
IF(ISBLANK(OFFSET($A154,-5,0)),
IF(ISBLANK(OFFSET($A154,-6,0)),
IF(ISBLANK(OFFSET($A154,-7,0)),
IF(ISBLANK(OFFSET($A154,-8,0)),
IF(ISBLANK(OFFSET($A154,-9,0)),
IF(ISBLANK(OFFSET($A154,-10,0)),
IF(ISBLANK(OFFSET($A154,-11,0)),
IF(ISBLANK(OFFSET($A154,-12,0)),
"test",
OFFSET($A154,-12,0)),
OFFSET($A154,-11,0)),
OFFSET($A154,-10,0)),
OFFSET($A154,-9,0)),
OFFSET($A154,-8,0)),
OFFSET($A154,-7,0)),
OFFSET($A154,-6,0)),
OFFSET($A154,-5,0)),
OFFSET($A154,-4,0)),
OFFSET($A154,-3,0)),
OFFSET($A154,-2,0)),
OFFSET($A154,-1,0)),
$A154)</f>
        <v>ROOM_IRON</v>
      </c>
    </row>
    <row r="155" spans="1:16" x14ac:dyDescent="0.2">
      <c r="A155" s="216" t="s">
        <v>329</v>
      </c>
      <c r="B155" s="216" t="s">
        <v>330</v>
      </c>
      <c r="C155" s="216" t="s">
        <v>220</v>
      </c>
      <c r="D155" s="215" t="s">
        <v>1726</v>
      </c>
      <c r="E155" s="250" t="s">
        <v>331</v>
      </c>
      <c r="G155" s="126">
        <v>74</v>
      </c>
      <c r="H155" s="127" t="s">
        <v>1268</v>
      </c>
      <c r="I155" s="57">
        <v>4205</v>
      </c>
      <c r="J155" s="57" t="s">
        <v>1211</v>
      </c>
      <c r="N155" s="198" t="str">
        <f ca="1">IF(LEN($A155&amp;$D155)&lt;2,"",IF(ISBLANK($I155),"",$P155&amp;IF(ISBLANK($D155),"","|"&amp;IF(RIGHT($D155)=",",LEFT($D155,LEN($D155)-1),IF(RIGHT($D155,2)=", ",LEFT($D155,LEN($D155)-2),$D155)))&amp;"="&amp;$I155&amp;IF(OR(ISBLANK($K155),$K155="{{*}}"),"",",{{"&amp;$K155&amp;"}}")))</f>
        <v>ROOM_SAFE|STANDARD_SIZE=4205</v>
      </c>
      <c r="O155" s="209">
        <f t="shared" ca="1" si="2"/>
        <v>4205</v>
      </c>
      <c r="P155" s="198" t="str">
        <f ca="1">IF(ISBLANK($A155),
IF(ISBLANK(OFFSET($A155,-1,0)),
IF(ISBLANK(OFFSET($A155,-2,0)),
IF(ISBLANK(OFFSET($A155,-3,0)),
IF(ISBLANK(OFFSET($A155,-4,0)),
IF(ISBLANK(OFFSET($A155,-5,0)),
IF(ISBLANK(OFFSET($A155,-6,0)),
IF(ISBLANK(OFFSET($A155,-7,0)),
IF(ISBLANK(OFFSET($A155,-8,0)),
IF(ISBLANK(OFFSET($A155,-9,0)),
IF(ISBLANK(OFFSET($A155,-10,0)),
IF(ISBLANK(OFFSET($A155,-11,0)),
IF(ISBLANK(OFFSET($A155,-12,0)),
"test",
OFFSET($A155,-12,0)),
OFFSET($A155,-11,0)),
OFFSET($A155,-10,0)),
OFFSET($A155,-9,0)),
OFFSET($A155,-8,0)),
OFFSET($A155,-7,0)),
OFFSET($A155,-6,0)),
OFFSET($A155,-5,0)),
OFFSET($A155,-4,0)),
OFFSET($A155,-3,0)),
OFFSET($A155,-2,0)),
OFFSET($A155,-1,0)),
$A155)</f>
        <v>ROOM_SAFE</v>
      </c>
    </row>
    <row r="156" spans="1:16" x14ac:dyDescent="0.2">
      <c r="A156" s="216"/>
      <c r="B156" s="216"/>
      <c r="C156" s="216"/>
      <c r="D156" s="215" t="s">
        <v>1210</v>
      </c>
      <c r="E156" s="250"/>
      <c r="G156" s="126">
        <v>74</v>
      </c>
      <c r="H156" s="127" t="s">
        <v>1268</v>
      </c>
      <c r="I156" s="57">
        <v>4206</v>
      </c>
      <c r="J156" s="57" t="s">
        <v>1212</v>
      </c>
      <c r="N156" s="198" t="str">
        <f ca="1">IF(LEN($A156&amp;$D156)&lt;2,"",IF(ISBLANK($I156),"",$P156&amp;IF(ISBLANK($D156),"","|"&amp;IF(RIGHT($D156)=",",LEFT($D156,LEN($D156)-1),IF(RIGHT($D156,2)=", ",LEFT($D156,LEN($D156)-2),$D156)))&amp;"="&amp;$I156&amp;IF(OR(ISBLANK($K156),$K156="{{*}}"),"",",{{"&amp;$K156&amp;"}}")))</f>
        <v>ROOM_SAFE|LAPTOP_COMPATIBLE=4206</v>
      </c>
      <c r="O156" s="209">
        <f t="shared" ca="1" si="2"/>
        <v>4206</v>
      </c>
      <c r="P156" s="198" t="str">
        <f ca="1">IF(ISBLANK($A156),
IF(ISBLANK(OFFSET($A156,-1,0)),
IF(ISBLANK(OFFSET($A156,-2,0)),
IF(ISBLANK(OFFSET($A156,-3,0)),
IF(ISBLANK(OFFSET($A156,-4,0)),
IF(ISBLANK(OFFSET($A156,-5,0)),
IF(ISBLANK(OFFSET($A156,-6,0)),
IF(ISBLANK(OFFSET($A156,-7,0)),
IF(ISBLANK(OFFSET($A156,-8,0)),
IF(ISBLANK(OFFSET($A156,-9,0)),
IF(ISBLANK(OFFSET($A156,-10,0)),
IF(ISBLANK(OFFSET($A156,-11,0)),
IF(ISBLANK(OFFSET($A156,-12,0)),
"test",
OFFSET($A156,-12,0)),
OFFSET($A156,-11,0)),
OFFSET($A156,-10,0)),
OFFSET($A156,-9,0)),
OFFSET($A156,-8,0)),
OFFSET($A156,-7,0)),
OFFSET($A156,-6,0)),
OFFSET($A156,-5,0)),
OFFSET($A156,-4,0)),
OFFSET($A156,-3,0)),
OFFSET($A156,-2,0)),
OFFSET($A156,-1,0)),
$A156)</f>
        <v>ROOM_SAFE</v>
      </c>
    </row>
    <row r="157" spans="1:16" x14ac:dyDescent="0.2">
      <c r="A157" s="216"/>
      <c r="B157" s="216"/>
      <c r="C157" s="216"/>
      <c r="D157" s="215" t="s">
        <v>114</v>
      </c>
      <c r="E157" s="132"/>
      <c r="G157" s="126">
        <v>74</v>
      </c>
      <c r="H157" s="149" t="s">
        <v>1268</v>
      </c>
      <c r="I157" s="57">
        <v>1073742782</v>
      </c>
      <c r="J157" s="57" t="s">
        <v>1311</v>
      </c>
      <c r="N157" s="198" t="str">
        <f ca="1">IF(LEN($A157&amp;$D157)&lt;2,"",IF(ISBLANK($I157),"",$P157&amp;IF(ISBLANK($D157),"","|"&amp;IF(RIGHT($D157)=",",LEFT($D157,LEN($D157)-1),IF(RIGHT($D157,2)=", ",LEFT($D157,LEN($D157)-2),$D157)))&amp;"="&amp;$I157&amp;IF(OR(ISBLANK($K157),$K157="{{*}}"),"",",{{"&amp;$K157&amp;"}}")))</f>
        <v>ROOM_SAFE|SURCHARGE=1073742782</v>
      </c>
      <c r="O157" s="209">
        <f t="shared" ca="1" si="2"/>
        <v>1073742782</v>
      </c>
      <c r="P157" s="198" t="str">
        <f ca="1">IF(ISBLANK($A157),
IF(ISBLANK(OFFSET($A157,-1,0)),
IF(ISBLANK(OFFSET($A157,-2,0)),
IF(ISBLANK(OFFSET($A157,-3,0)),
IF(ISBLANK(OFFSET($A157,-4,0)),
IF(ISBLANK(OFFSET($A157,-5,0)),
IF(ISBLANK(OFFSET($A157,-6,0)),
IF(ISBLANK(OFFSET($A157,-7,0)),
IF(ISBLANK(OFFSET($A157,-8,0)),
IF(ISBLANK(OFFSET($A157,-9,0)),
IF(ISBLANK(OFFSET($A157,-10,0)),
IF(ISBLANK(OFFSET($A157,-11,0)),
IF(ISBLANK(OFFSET($A157,-12,0)),
"test",
OFFSET($A157,-12,0)),
OFFSET($A157,-11,0)),
OFFSET($A157,-10,0)),
OFFSET($A157,-9,0)),
OFFSET($A157,-8,0)),
OFFSET($A157,-7,0)),
OFFSET($A157,-6,0)),
OFFSET($A157,-5,0)),
OFFSET($A157,-4,0)),
OFFSET($A157,-3,0)),
OFFSET($A157,-2,0)),
OFFSET($A157,-1,0)),
$A157)</f>
        <v>ROOM_SAFE</v>
      </c>
    </row>
    <row r="158" spans="1:16" x14ac:dyDescent="0.2">
      <c r="A158" s="214" t="s">
        <v>332</v>
      </c>
      <c r="B158" s="214" t="s">
        <v>333</v>
      </c>
      <c r="C158" s="214" t="s">
        <v>221</v>
      </c>
      <c r="D158" s="219"/>
      <c r="E158" s="130"/>
      <c r="G158" s="66">
        <v>74</v>
      </c>
      <c r="H158" s="125" t="s">
        <v>1268</v>
      </c>
      <c r="I158" s="133">
        <v>4088</v>
      </c>
      <c r="J158" s="133" t="s">
        <v>333</v>
      </c>
      <c r="N158" s="198" t="str">
        <f ca="1">IF(LEN($A158&amp;$D158)&lt;2,"",IF(ISBLANK($I158),"",$P158&amp;IF(ISBLANK($D158),"","|"&amp;IF(RIGHT($D158)=",",LEFT($D158,LEN($D158)-1),IF(RIGHT($D158,2)=", ",LEFT($D158,LEN($D158)-2),$D158)))&amp;"="&amp;$I158&amp;IF(OR(ISBLANK($K158),$K158="{{*}}"),"",",{{"&amp;$K158&amp;"}}")))</f>
        <v>ROOM_FIREPLACE=4088</v>
      </c>
      <c r="O158" s="209">
        <f t="shared" ca="1" si="2"/>
        <v>4088</v>
      </c>
      <c r="P158" s="198" t="str">
        <f ca="1">IF(ISBLANK($A158),
IF(ISBLANK(OFFSET($A158,-1,0)),
IF(ISBLANK(OFFSET($A158,-2,0)),
IF(ISBLANK(OFFSET($A158,-3,0)),
IF(ISBLANK(OFFSET($A158,-4,0)),
IF(ISBLANK(OFFSET($A158,-5,0)),
IF(ISBLANK(OFFSET($A158,-6,0)),
IF(ISBLANK(OFFSET($A158,-7,0)),
IF(ISBLANK(OFFSET($A158,-8,0)),
IF(ISBLANK(OFFSET($A158,-9,0)),
IF(ISBLANK(OFFSET($A158,-10,0)),
IF(ISBLANK(OFFSET($A158,-11,0)),
IF(ISBLANK(OFFSET($A158,-12,0)),
"test",
OFFSET($A158,-12,0)),
OFFSET($A158,-11,0)),
OFFSET($A158,-10,0)),
OFFSET($A158,-9,0)),
OFFSET($A158,-8,0)),
OFFSET($A158,-7,0)),
OFFSET($A158,-6,0)),
OFFSET($A158,-5,0)),
OFFSET($A158,-4,0)),
OFFSET($A158,-3,0)),
OFFSET($A158,-2,0)),
OFFSET($A158,-1,0)),
$A158)</f>
        <v>ROOM_FIREPLACE</v>
      </c>
    </row>
    <row r="159" spans="1:16" x14ac:dyDescent="0.2">
      <c r="A159" s="216" t="s">
        <v>373</v>
      </c>
      <c r="B159" s="216" t="s">
        <v>334</v>
      </c>
      <c r="C159" s="216" t="s">
        <v>221</v>
      </c>
      <c r="D159" s="215"/>
      <c r="E159" s="132"/>
      <c r="G159" s="126">
        <v>74</v>
      </c>
      <c r="H159" s="127" t="s">
        <v>1268</v>
      </c>
      <c r="I159" s="57">
        <v>4130</v>
      </c>
      <c r="J159" s="57" t="s">
        <v>334</v>
      </c>
      <c r="N159" s="198" t="str">
        <f ca="1">IF(LEN($A159&amp;$D159)&lt;2,"",IF(ISBLANK($I159),"",$P159&amp;IF(ISBLANK($D159),"","|"&amp;IF(RIGHT($D159)=",",LEFT($D159,LEN($D159)-1),IF(RIGHT($D159,2)=", ",LEFT($D159,LEN($D159)-2),$D159)))&amp;"="&amp;$I159&amp;IF(OR(ISBLANK($K159),$K159="{{*}}"),"",",{{"&amp;$K159&amp;"}}")))</f>
        <v>ROOM_BLACKOUT_DRAPES=4130</v>
      </c>
      <c r="O159" s="209">
        <f t="shared" ca="1" si="2"/>
        <v>4130</v>
      </c>
      <c r="P159" s="198" t="str">
        <f ca="1">IF(ISBLANK($A159),
IF(ISBLANK(OFFSET($A159,-1,0)),
IF(ISBLANK(OFFSET($A159,-2,0)),
IF(ISBLANK(OFFSET($A159,-3,0)),
IF(ISBLANK(OFFSET($A159,-4,0)),
IF(ISBLANK(OFFSET($A159,-5,0)),
IF(ISBLANK(OFFSET($A159,-6,0)),
IF(ISBLANK(OFFSET($A159,-7,0)),
IF(ISBLANK(OFFSET($A159,-8,0)),
IF(ISBLANK(OFFSET($A159,-9,0)),
IF(ISBLANK(OFFSET($A159,-10,0)),
IF(ISBLANK(OFFSET($A159,-11,0)),
IF(ISBLANK(OFFSET($A159,-12,0)),
"test",
OFFSET($A159,-12,0)),
OFFSET($A159,-11,0)),
OFFSET($A159,-10,0)),
OFFSET($A159,-9,0)),
OFFSET($A159,-8,0)),
OFFSET($A159,-7,0)),
OFFSET($A159,-6,0)),
OFFSET($A159,-5,0)),
OFFSET($A159,-4,0)),
OFFSET($A159,-3,0)),
OFFSET($A159,-2,0)),
OFFSET($A159,-1,0)),
$A159)</f>
        <v>ROOM_BLACKOUT_DRAPES</v>
      </c>
    </row>
    <row r="160" spans="1:16" x14ac:dyDescent="0.2">
      <c r="A160" s="214" t="s">
        <v>374</v>
      </c>
      <c r="B160" s="214" t="s">
        <v>335</v>
      </c>
      <c r="C160" s="214" t="s">
        <v>221</v>
      </c>
      <c r="D160" s="219"/>
      <c r="E160" s="130"/>
      <c r="G160" s="66">
        <v>74</v>
      </c>
      <c r="H160" s="125" t="s">
        <v>1268</v>
      </c>
      <c r="I160" s="133">
        <v>4201</v>
      </c>
      <c r="J160" s="133" t="s">
        <v>1214</v>
      </c>
      <c r="N160" s="198" t="str">
        <f ca="1">IF(LEN($A160&amp;$D160)&lt;2,"",IF(ISBLANK($I160),"",$P160&amp;IF(ISBLANK($D160),"","|"&amp;IF(RIGHT($D160)=",",LEFT($D160,LEN($D160)-1),IF(RIGHT($D160,2)=", ",LEFT($D160,LEN($D160)-2),$D160)))&amp;"="&amp;$I160&amp;IF(OR(ISBLANK($K160),$K160="{{*}}"),"",",{{"&amp;$K160&amp;"}}")))</f>
        <v>ROOM_DECOR=4201</v>
      </c>
      <c r="O160" s="209">
        <f t="shared" ca="1" si="2"/>
        <v>4201</v>
      </c>
      <c r="P160" s="198" t="str">
        <f ca="1">IF(ISBLANK($A160),
IF(ISBLANK(OFFSET($A160,-1,0)),
IF(ISBLANK(OFFSET($A160,-2,0)),
IF(ISBLANK(OFFSET($A160,-3,0)),
IF(ISBLANK(OFFSET($A160,-4,0)),
IF(ISBLANK(OFFSET($A160,-5,0)),
IF(ISBLANK(OFFSET($A160,-6,0)),
IF(ISBLANK(OFFSET($A160,-7,0)),
IF(ISBLANK(OFFSET($A160,-8,0)),
IF(ISBLANK(OFFSET($A160,-9,0)),
IF(ISBLANK(OFFSET($A160,-10,0)),
IF(ISBLANK(OFFSET($A160,-11,0)),
IF(ISBLANK(OFFSET($A160,-12,0)),
"test",
OFFSET($A160,-12,0)),
OFFSET($A160,-11,0)),
OFFSET($A160,-10,0)),
OFFSET($A160,-9,0)),
OFFSET($A160,-8,0)),
OFFSET($A160,-7,0)),
OFFSET($A160,-6,0)),
OFFSET($A160,-5,0)),
OFFSET($A160,-4,0)),
OFFSET($A160,-3,0)),
OFFSET($A160,-2,0)),
OFFSET($A160,-1,0)),
$A160)</f>
        <v>ROOM_DECOR</v>
      </c>
    </row>
    <row r="161" spans="1:16" x14ac:dyDescent="0.2">
      <c r="A161" s="216" t="s">
        <v>375</v>
      </c>
      <c r="B161" s="216" t="s">
        <v>336</v>
      </c>
      <c r="C161" s="216" t="s">
        <v>221</v>
      </c>
      <c r="D161" s="215"/>
      <c r="E161" s="132"/>
      <c r="G161" s="126">
        <v>74</v>
      </c>
      <c r="H161" s="127" t="s">
        <v>1268</v>
      </c>
      <c r="I161" s="57">
        <v>4202</v>
      </c>
      <c r="J161" s="57" t="s">
        <v>336</v>
      </c>
      <c r="N161" s="198" t="str">
        <f ca="1">IF(LEN($A161&amp;$D161)&lt;2,"",IF(ISBLANK($I161),"",$P161&amp;IF(ISBLANK($D161),"","|"&amp;IF(RIGHT($D161)=",",LEFT($D161,LEN($D161)-1),IF(RIGHT($D161,2)=", ",LEFT($D161,LEN($D161)-2),$D161)))&amp;"="&amp;$I161&amp;IF(OR(ISBLANK($K161),$K161="{{*}}"),"",",{{"&amp;$K161&amp;"}}")))</f>
        <v>ROOM_FURNISHING=4202</v>
      </c>
      <c r="O161" s="209">
        <f t="shared" ca="1" si="2"/>
        <v>4202</v>
      </c>
      <c r="P161" s="198" t="str">
        <f ca="1">IF(ISBLANK($A161),
IF(ISBLANK(OFFSET($A161,-1,0)),
IF(ISBLANK(OFFSET($A161,-2,0)),
IF(ISBLANK(OFFSET($A161,-3,0)),
IF(ISBLANK(OFFSET($A161,-4,0)),
IF(ISBLANK(OFFSET($A161,-5,0)),
IF(ISBLANK(OFFSET($A161,-6,0)),
IF(ISBLANK(OFFSET($A161,-7,0)),
IF(ISBLANK(OFFSET($A161,-8,0)),
IF(ISBLANK(OFFSET($A161,-9,0)),
IF(ISBLANK(OFFSET($A161,-10,0)),
IF(ISBLANK(OFFSET($A161,-11,0)),
IF(ISBLANK(OFFSET($A161,-12,0)),
"test",
OFFSET($A161,-12,0)),
OFFSET($A161,-11,0)),
OFFSET($A161,-10,0)),
OFFSET($A161,-9,0)),
OFFSET($A161,-8,0)),
OFFSET($A161,-7,0)),
OFFSET($A161,-6,0)),
OFFSET($A161,-5,0)),
OFFSET($A161,-4,0)),
OFFSET($A161,-3,0)),
OFFSET($A161,-2,0)),
OFFSET($A161,-1,0)),
$A161)</f>
        <v>ROOM_FURNISHING</v>
      </c>
    </row>
    <row r="162" spans="1:16" ht="30" x14ac:dyDescent="0.2">
      <c r="A162" s="214" t="s">
        <v>376</v>
      </c>
      <c r="B162" s="214" t="s">
        <v>337</v>
      </c>
      <c r="C162" s="214" t="s">
        <v>221</v>
      </c>
      <c r="D162" s="219"/>
      <c r="E162" s="130"/>
      <c r="G162" s="66">
        <v>74</v>
      </c>
      <c r="H162" s="125" t="s">
        <v>1268</v>
      </c>
      <c r="I162" s="133">
        <v>4294</v>
      </c>
      <c r="J162" s="133" t="s">
        <v>1282</v>
      </c>
      <c r="N162" s="198" t="str">
        <f ca="1">IF(LEN($A162&amp;$D162)&lt;2,"",IF(ISBLANK($I162),"",$P162&amp;IF(ISBLANK($D162),"","|"&amp;IF(RIGHT($D162)=",",LEFT($D162,LEN($D162)-1),IF(RIGHT($D162,2)=", ",LEFT($D162,LEN($D162)-2),$D162)))&amp;"="&amp;$I162&amp;IF(OR(ISBLANK($K162),$K162="{{*}}"),"",",{{"&amp;$K162&amp;"}}")))</f>
        <v>ROOM_SHARED_ACCOMODATIONS=4294</v>
      </c>
      <c r="O162" s="209">
        <f t="shared" ca="1" si="2"/>
        <v>4294</v>
      </c>
      <c r="P162" s="198" t="str">
        <f ca="1">IF(ISBLANK($A162),
IF(ISBLANK(OFFSET($A162,-1,0)),
IF(ISBLANK(OFFSET($A162,-2,0)),
IF(ISBLANK(OFFSET($A162,-3,0)),
IF(ISBLANK(OFFSET($A162,-4,0)),
IF(ISBLANK(OFFSET($A162,-5,0)),
IF(ISBLANK(OFFSET($A162,-6,0)),
IF(ISBLANK(OFFSET($A162,-7,0)),
IF(ISBLANK(OFFSET($A162,-8,0)),
IF(ISBLANK(OFFSET($A162,-9,0)),
IF(ISBLANK(OFFSET($A162,-10,0)),
IF(ISBLANK(OFFSET($A162,-11,0)),
IF(ISBLANK(OFFSET($A162,-12,0)),
"test",
OFFSET($A162,-12,0)),
OFFSET($A162,-11,0)),
OFFSET($A162,-10,0)),
OFFSET($A162,-9,0)),
OFFSET($A162,-8,0)),
OFFSET($A162,-7,0)),
OFFSET($A162,-6,0)),
OFFSET($A162,-5,0)),
OFFSET($A162,-4,0)),
OFFSET($A162,-3,0)),
OFFSET($A162,-2,0)),
OFFSET($A162,-1,0)),
$A162)</f>
        <v>ROOM_SHARED_ACCOMODATIONS</v>
      </c>
    </row>
    <row r="163" spans="1:16" x14ac:dyDescent="0.2">
      <c r="A163" s="216" t="s">
        <v>377</v>
      </c>
      <c r="B163" s="216" t="s">
        <v>338</v>
      </c>
      <c r="C163" s="216" t="s">
        <v>221</v>
      </c>
      <c r="D163" s="215"/>
      <c r="E163" s="132"/>
      <c r="G163" s="126">
        <v>74</v>
      </c>
      <c r="H163" s="127" t="s">
        <v>1268</v>
      </c>
      <c r="I163" s="57">
        <v>4099</v>
      </c>
      <c r="J163" s="98" t="s">
        <v>338</v>
      </c>
      <c r="N163" s="198" t="str">
        <f ca="1">IF(LEN($A163&amp;$D163)&lt;2,"",IF(ISBLANK($I163),"",$P163&amp;IF(ISBLANK($D163),"","|"&amp;IF(RIGHT($D163)=",",LEFT($D163,LEN($D163)-1),IF(RIGHT($D163,2)=", ",LEFT($D163,LEN($D163)-2),$D163)))&amp;"="&amp;$I163&amp;IF(OR(ISBLANK($K163),$K163="{{*}}"),"",",{{"&amp;$K163&amp;"}}")))</f>
        <v>ROOM_WASHER=4099</v>
      </c>
      <c r="O163" s="209">
        <f t="shared" ca="1" si="2"/>
        <v>4099</v>
      </c>
      <c r="P163" s="198" t="str">
        <f ca="1">IF(ISBLANK($A163),
IF(ISBLANK(OFFSET($A163,-1,0)),
IF(ISBLANK(OFFSET($A163,-2,0)),
IF(ISBLANK(OFFSET($A163,-3,0)),
IF(ISBLANK(OFFSET($A163,-4,0)),
IF(ISBLANK(OFFSET($A163,-5,0)),
IF(ISBLANK(OFFSET($A163,-6,0)),
IF(ISBLANK(OFFSET($A163,-7,0)),
IF(ISBLANK(OFFSET($A163,-8,0)),
IF(ISBLANK(OFFSET($A163,-9,0)),
IF(ISBLANK(OFFSET($A163,-10,0)),
IF(ISBLANK(OFFSET($A163,-11,0)),
IF(ISBLANK(OFFSET($A163,-12,0)),
"test",
OFFSET($A163,-12,0)),
OFFSET($A163,-11,0)),
OFFSET($A163,-10,0)),
OFFSET($A163,-9,0)),
OFFSET($A163,-8,0)),
OFFSET($A163,-7,0)),
OFFSET($A163,-6,0)),
OFFSET($A163,-5,0)),
OFFSET($A163,-4,0)),
OFFSET($A163,-3,0)),
OFFSET($A163,-2,0)),
OFFSET($A163,-1,0)),
$A163)</f>
        <v>ROOM_WASHER</v>
      </c>
    </row>
    <row r="164" spans="1:16" x14ac:dyDescent="0.2">
      <c r="A164" s="214" t="s">
        <v>378</v>
      </c>
      <c r="B164" s="214" t="s">
        <v>379</v>
      </c>
      <c r="C164" s="214" t="s">
        <v>220</v>
      </c>
      <c r="D164" s="219" t="s">
        <v>1727</v>
      </c>
      <c r="E164" s="248"/>
      <c r="G164" s="66">
        <v>74</v>
      </c>
      <c r="H164" s="125" t="s">
        <v>1268</v>
      </c>
      <c r="I164" s="133">
        <v>4179</v>
      </c>
      <c r="J164" s="133" t="s">
        <v>1216</v>
      </c>
      <c r="N164" s="198" t="str">
        <f ca="1">IF(LEN($A164&amp;$D164)&lt;2,"",IF(ISBLANK($I164),"",$P164&amp;IF(ISBLANK($D164),"","|"&amp;IF(RIGHT($D164)=",",LEFT($D164,LEN($D164)-1),IF(RIGHT($D164,2)=", ",LEFT($D164,LEN($D164)-2),$D164)))&amp;"="&amp;$I164&amp;IF(OR(ISBLANK($K164),$K164="{{*}}"),"",",{{"&amp;$K164&amp;"}}")))</f>
        <v>ROOM_FREE_CALLS|FREE_LOCAL_CALLS=4179</v>
      </c>
      <c r="O164" s="209">
        <f t="shared" ca="1" si="2"/>
        <v>4179</v>
      </c>
      <c r="P164" s="198" t="str">
        <f ca="1">IF(ISBLANK($A164),
IF(ISBLANK(OFFSET($A164,-1,0)),
IF(ISBLANK(OFFSET($A164,-2,0)),
IF(ISBLANK(OFFSET($A164,-3,0)),
IF(ISBLANK(OFFSET($A164,-4,0)),
IF(ISBLANK(OFFSET($A164,-5,0)),
IF(ISBLANK(OFFSET($A164,-6,0)),
IF(ISBLANK(OFFSET($A164,-7,0)),
IF(ISBLANK(OFFSET($A164,-8,0)),
IF(ISBLANK(OFFSET($A164,-9,0)),
IF(ISBLANK(OFFSET($A164,-10,0)),
IF(ISBLANK(OFFSET($A164,-11,0)),
IF(ISBLANK(OFFSET($A164,-12,0)),
"test",
OFFSET($A164,-12,0)),
OFFSET($A164,-11,0)),
OFFSET($A164,-10,0)),
OFFSET($A164,-9,0)),
OFFSET($A164,-8,0)),
OFFSET($A164,-7,0)),
OFFSET($A164,-6,0)),
OFFSET($A164,-5,0)),
OFFSET($A164,-4,0)),
OFFSET($A164,-3,0)),
OFFSET($A164,-2,0)),
OFFSET($A164,-1,0)),
$A164)</f>
        <v>ROOM_FREE_CALLS</v>
      </c>
    </row>
    <row r="165" spans="1:16" x14ac:dyDescent="0.2">
      <c r="A165" s="214"/>
      <c r="B165" s="214"/>
      <c r="C165" s="214"/>
      <c r="D165" s="225" t="s">
        <v>1479</v>
      </c>
      <c r="E165" s="248"/>
      <c r="G165" s="66">
        <v>74</v>
      </c>
      <c r="H165" s="125" t="s">
        <v>1268</v>
      </c>
      <c r="I165" s="133">
        <v>4180</v>
      </c>
      <c r="J165" s="133" t="s">
        <v>1217</v>
      </c>
      <c r="N165" s="198" t="str">
        <f ca="1">IF(LEN($A165&amp;$D165)&lt;2,"",IF(ISBLANK($I165),"",$P165&amp;IF(ISBLANK($D165),"","|"&amp;IF(RIGHT($D165)=",",LEFT($D165,LEN($D165)-1),IF(RIGHT($D165,2)=", ",LEFT($D165,LEN($D165)-2),$D165)))&amp;"="&amp;$I165&amp;IF(OR(ISBLANK($K165),$K165="{{*}}"),"",",{{"&amp;$K165&amp;"}}")))</f>
        <v>ROOM_FREE_CALLS|FREE_LONG_DISTANCE_CALLS=4180</v>
      </c>
      <c r="O165" s="209">
        <f t="shared" ca="1" si="2"/>
        <v>4180</v>
      </c>
      <c r="P165" s="198" t="str">
        <f ca="1">IF(ISBLANK($A165),
IF(ISBLANK(OFFSET($A165,-1,0)),
IF(ISBLANK(OFFSET($A165,-2,0)),
IF(ISBLANK(OFFSET($A165,-3,0)),
IF(ISBLANK(OFFSET($A165,-4,0)),
IF(ISBLANK(OFFSET($A165,-5,0)),
IF(ISBLANK(OFFSET($A165,-6,0)),
IF(ISBLANK(OFFSET($A165,-7,0)),
IF(ISBLANK(OFFSET($A165,-8,0)),
IF(ISBLANK(OFFSET($A165,-9,0)),
IF(ISBLANK(OFFSET($A165,-10,0)),
IF(ISBLANK(OFFSET($A165,-11,0)),
IF(ISBLANK(OFFSET($A165,-12,0)),
"test",
OFFSET($A165,-12,0)),
OFFSET($A165,-11,0)),
OFFSET($A165,-10,0)),
OFFSET($A165,-9,0)),
OFFSET($A165,-8,0)),
OFFSET($A165,-7,0)),
OFFSET($A165,-6,0)),
OFFSET($A165,-5,0)),
OFFSET($A165,-4,0)),
OFFSET($A165,-3,0)),
OFFSET($A165,-2,0)),
OFFSET($A165,-1,0)),
$A165)</f>
        <v>ROOM_FREE_CALLS</v>
      </c>
    </row>
    <row r="166" spans="1:16" x14ac:dyDescent="0.2">
      <c r="A166" s="214"/>
      <c r="B166" s="214"/>
      <c r="C166" s="214"/>
      <c r="D166" s="225" t="s">
        <v>1213</v>
      </c>
      <c r="E166" s="248"/>
      <c r="G166" s="66">
        <v>74</v>
      </c>
      <c r="H166" s="125" t="s">
        <v>1268</v>
      </c>
      <c r="I166" s="133">
        <v>4178</v>
      </c>
      <c r="J166" s="133" t="s">
        <v>1218</v>
      </c>
      <c r="N166" s="198" t="str">
        <f ca="1">IF(LEN($A166&amp;$D166)&lt;2,"",IF(ISBLANK($I166),"",$P166&amp;IF(ISBLANK($D166),"","|"&amp;IF(RIGHT($D166)=",",LEFT($D166,LEN($D166)-1),IF(RIGHT($D166,2)=", ",LEFT($D166,LEN($D166)-2),$D166)))&amp;"="&amp;$I166&amp;IF(OR(ISBLANK($K166),$K166="{{*}}"),"",",{{"&amp;$K166&amp;"}}")))</f>
        <v>ROOM_FREE_CALLS|FREE_INTERNATIONAL_CALLS=4178</v>
      </c>
      <c r="O166" s="209">
        <f t="shared" ca="1" si="2"/>
        <v>4178</v>
      </c>
      <c r="P166" s="198" t="str">
        <f ca="1">IF(ISBLANK($A166),
IF(ISBLANK(OFFSET($A166,-1,0)),
IF(ISBLANK(OFFSET($A166,-2,0)),
IF(ISBLANK(OFFSET($A166,-3,0)),
IF(ISBLANK(OFFSET($A166,-4,0)),
IF(ISBLANK(OFFSET($A166,-5,0)),
IF(ISBLANK(OFFSET($A166,-6,0)),
IF(ISBLANK(OFFSET($A166,-7,0)),
IF(ISBLANK(OFFSET($A166,-8,0)),
IF(ISBLANK(OFFSET($A166,-9,0)),
IF(ISBLANK(OFFSET($A166,-10,0)),
IF(ISBLANK(OFFSET($A166,-11,0)),
IF(ISBLANK(OFFSET($A166,-12,0)),
"test",
OFFSET($A166,-12,0)),
OFFSET($A166,-11,0)),
OFFSET($A166,-10,0)),
OFFSET($A166,-9,0)),
OFFSET($A166,-8,0)),
OFFSET($A166,-7,0)),
OFFSET($A166,-6,0)),
OFFSET($A166,-5,0)),
OFFSET($A166,-4,0)),
OFFSET($A166,-3,0)),
OFFSET($A166,-2,0)),
OFFSET($A166,-1,0)),
$A166)</f>
        <v>ROOM_FREE_CALLS</v>
      </c>
    </row>
    <row r="167" spans="1:16" x14ac:dyDescent="0.2">
      <c r="A167" s="229" t="s">
        <v>1429</v>
      </c>
      <c r="B167" s="229" t="s">
        <v>1430</v>
      </c>
      <c r="C167" s="220" t="s">
        <v>221</v>
      </c>
      <c r="D167" s="57"/>
      <c r="E167" s="148"/>
      <c r="G167" s="126">
        <v>74</v>
      </c>
      <c r="H167" s="127" t="s">
        <v>1268</v>
      </c>
      <c r="I167" s="57">
        <v>4945</v>
      </c>
      <c r="J167" s="57" t="s">
        <v>1310</v>
      </c>
      <c r="N167" s="198" t="str">
        <f ca="1">IF(LEN($A167&amp;$D167)&lt;2,"",IF(ISBLANK($I167),"",$P167&amp;IF(ISBLANK($D167),"","|"&amp;IF(RIGHT($D167)=",",LEFT($D167,LEN($D167)-1),IF(RIGHT($D167,2)=", ",LEFT($D167,LEN($D167)-2),$D167)))&amp;"="&amp;$I167&amp;IF(OR(ISBLANK($K167),$K167="{{*}}"),"",",{{"&amp;$K167&amp;"}}")))</f>
        <v>ROOM_PLAYPEN=4945</v>
      </c>
      <c r="O167" s="209">
        <f t="shared" ca="1" si="2"/>
        <v>4945</v>
      </c>
      <c r="P167" s="198" t="str">
        <f ca="1">IF(ISBLANK($A167),
IF(ISBLANK(OFFSET($A167,-1,0)),
IF(ISBLANK(OFFSET($A167,-2,0)),
IF(ISBLANK(OFFSET($A167,-3,0)),
IF(ISBLANK(OFFSET($A167,-4,0)),
IF(ISBLANK(OFFSET($A167,-5,0)),
IF(ISBLANK(OFFSET($A167,-6,0)),
IF(ISBLANK(OFFSET($A167,-7,0)),
IF(ISBLANK(OFFSET($A167,-8,0)),
IF(ISBLANK(OFFSET($A167,-9,0)),
IF(ISBLANK(OFFSET($A167,-10,0)),
IF(ISBLANK(OFFSET($A167,-11,0)),
IF(ISBLANK(OFFSET($A167,-12,0)),
"test",
OFFSET($A167,-12,0)),
OFFSET($A167,-11,0)),
OFFSET($A167,-10,0)),
OFFSET($A167,-9,0)),
OFFSET($A167,-8,0)),
OFFSET($A167,-7,0)),
OFFSET($A167,-6,0)),
OFFSET($A167,-5,0)),
OFFSET($A167,-4,0)),
OFFSET($A167,-3,0)),
OFFSET($A167,-2,0)),
OFFSET($A167,-1,0)),
$A167)</f>
        <v>ROOM_PLAYPEN</v>
      </c>
    </row>
    <row r="168" spans="1:16" x14ac:dyDescent="0.2">
      <c r="A168" s="230" t="s">
        <v>1433</v>
      </c>
      <c r="B168" s="230" t="s">
        <v>1316</v>
      </c>
      <c r="C168" s="190" t="s">
        <v>221</v>
      </c>
      <c r="D168" s="225"/>
      <c r="E168" s="145"/>
      <c r="G168" s="66">
        <v>74</v>
      </c>
      <c r="H168" s="125" t="s">
        <v>1268</v>
      </c>
      <c r="I168" s="133">
        <v>4226</v>
      </c>
      <c r="J168" s="133" t="s">
        <v>1316</v>
      </c>
      <c r="N168" s="198" t="str">
        <f ca="1">IF(LEN($A168&amp;$D168)&lt;2,"",IF(ISBLANK($I168),"",$P168&amp;IF(ISBLANK($D168),"","|"&amp;IF(RIGHT($D168)=",",LEFT($D168,LEN($D168)-1),IF(RIGHT($D168,2)=", ",LEFT($D168,LEN($D168)-2),$D168)))&amp;"="&amp;$I168&amp;IF(OR(ISBLANK($K168),$K168="{{*}}"),"",",{{"&amp;$K168&amp;"}}")))</f>
        <v>ROOM_PHONE=4226</v>
      </c>
      <c r="O168" s="209">
        <f t="shared" ca="1" si="2"/>
        <v>4226</v>
      </c>
      <c r="P168" s="198" t="str">
        <f ca="1">IF(ISBLANK($A168),
IF(ISBLANK(OFFSET($A168,-1,0)),
IF(ISBLANK(OFFSET($A168,-2,0)),
IF(ISBLANK(OFFSET($A168,-3,0)),
IF(ISBLANK(OFFSET($A168,-4,0)),
IF(ISBLANK(OFFSET($A168,-5,0)),
IF(ISBLANK(OFFSET($A168,-6,0)),
IF(ISBLANK(OFFSET($A168,-7,0)),
IF(ISBLANK(OFFSET($A168,-8,0)),
IF(ISBLANK(OFFSET($A168,-9,0)),
IF(ISBLANK(OFFSET($A168,-10,0)),
IF(ISBLANK(OFFSET($A168,-11,0)),
IF(ISBLANK(OFFSET($A168,-12,0)),
"test",
OFFSET($A168,-12,0)),
OFFSET($A168,-11,0)),
OFFSET($A168,-10,0)),
OFFSET($A168,-9,0)),
OFFSET($A168,-8,0)),
OFFSET($A168,-7,0)),
OFFSET($A168,-6,0)),
OFFSET($A168,-5,0)),
OFFSET($A168,-4,0)),
OFFSET($A168,-3,0)),
OFFSET($A168,-2,0)),
OFFSET($A168,-1,0)),
$A168)</f>
        <v>ROOM_PHONE</v>
      </c>
    </row>
    <row r="169" spans="1:16" x14ac:dyDescent="0.2">
      <c r="A169" s="228"/>
      <c r="B169" s="228"/>
      <c r="C169" s="228"/>
      <c r="D169" s="224"/>
      <c r="E169" s="58"/>
      <c r="G169" s="65"/>
      <c r="H169" s="128"/>
      <c r="I169" s="134"/>
      <c r="J169" s="134"/>
      <c r="N169" s="198" t="str">
        <f>IF(LEN($A169&amp;$D169)&lt;2,"",IF(ISBLANK($I169),"",$P169&amp;IF(ISBLANK($D169),"","|"&amp;IF(RIGHT($D169)=",",LEFT($D169,LEN($D169)-1),IF(RIGHT($D169,2)=", ",LEFT($D169,LEN($D169)-2),$D169)))&amp;"="&amp;$I169&amp;IF(OR(ISBLANK($K169),$K169="{{*}}"),"",",{{"&amp;$K169&amp;"}}")))</f>
        <v/>
      </c>
      <c r="O169" s="209">
        <f t="shared" si="2"/>
        <v>0</v>
      </c>
      <c r="P169" s="198" t="str">
        <f ca="1">IF(ISBLANK($A169),
IF(ISBLANK(OFFSET($A169,-1,0)),
IF(ISBLANK(OFFSET($A169,-2,0)),
IF(ISBLANK(OFFSET($A169,-3,0)),
IF(ISBLANK(OFFSET($A169,-4,0)),
IF(ISBLANK(OFFSET($A169,-5,0)),
IF(ISBLANK(OFFSET($A169,-6,0)),
IF(ISBLANK(OFFSET($A169,-7,0)),
IF(ISBLANK(OFFSET($A169,-8,0)),
IF(ISBLANK(OFFSET($A169,-9,0)),
IF(ISBLANK(OFFSET($A169,-10,0)),
IF(ISBLANK(OFFSET($A169,-11,0)),
IF(ISBLANK(OFFSET($A169,-12,0)),
"test",
OFFSET($A169,-12,0)),
OFFSET($A169,-11,0)),
OFFSET($A169,-10,0)),
OFFSET($A169,-9,0)),
OFFSET($A169,-8,0)),
OFFSET($A169,-7,0)),
OFFSET($A169,-6,0)),
OFFSET($A169,-5,0)),
OFFSET($A169,-4,0)),
OFFSET($A169,-3,0)),
OFFSET($A169,-2,0)),
OFFSET($A169,-1,0)),
$A169)</f>
        <v>ROOM_PHONE</v>
      </c>
    </row>
    <row r="170" spans="1:16" x14ac:dyDescent="0.2">
      <c r="A170" s="58"/>
      <c r="D170" s="224"/>
      <c r="G170" s="117"/>
      <c r="H170" s="117"/>
      <c r="N170" s="198" t="str">
        <f>IF(LEN($A170&amp;$D170)&lt;2,"",IF(ISBLANK($I170),"",$P170&amp;IF(ISBLANK($D170),"","|"&amp;IF(RIGHT($D170)=",",LEFT($D170,LEN($D170)-1),IF(RIGHT($D170,2)=", ",LEFT($D170,LEN($D170)-2),$D170)))&amp;"="&amp;$I170&amp;IF(OR(ISBLANK($K170),$K170="{{*}}"),"",",{{"&amp;$K170&amp;"}}")))</f>
        <v/>
      </c>
      <c r="O170" s="209">
        <f t="shared" si="2"/>
        <v>0</v>
      </c>
      <c r="P170" s="198" t="str">
        <f ca="1">IF(ISBLANK($A170),
IF(ISBLANK(OFFSET($A170,-1,0)),
IF(ISBLANK(OFFSET($A170,-2,0)),
IF(ISBLANK(OFFSET($A170,-3,0)),
IF(ISBLANK(OFFSET($A170,-4,0)),
IF(ISBLANK(OFFSET($A170,-5,0)),
IF(ISBLANK(OFFSET($A170,-6,0)),
IF(ISBLANK(OFFSET($A170,-7,0)),
IF(ISBLANK(OFFSET($A170,-8,0)),
IF(ISBLANK(OFFSET($A170,-9,0)),
IF(ISBLANK(OFFSET($A170,-10,0)),
IF(ISBLANK(OFFSET($A170,-11,0)),
IF(ISBLANK(OFFSET($A170,-12,0)),
"test",
OFFSET($A170,-12,0)),
OFFSET($A170,-11,0)),
OFFSET($A170,-10,0)),
OFFSET($A170,-9,0)),
OFFSET($A170,-8,0)),
OFFSET($A170,-7,0)),
OFFSET($A170,-6,0)),
OFFSET($A170,-5,0)),
OFFSET($A170,-4,0)),
OFFSET($A170,-3,0)),
OFFSET($A170,-2,0)),
OFFSET($A170,-1,0)),
$A170)</f>
        <v>ROOM_PHONE</v>
      </c>
    </row>
    <row r="171" spans="1:16" x14ac:dyDescent="0.2">
      <c r="A171" s="84" t="s">
        <v>0</v>
      </c>
      <c r="B171" s="84" t="s">
        <v>1</v>
      </c>
      <c r="C171" s="84"/>
      <c r="D171" s="64" t="s">
        <v>2</v>
      </c>
      <c r="E171" s="64" t="s">
        <v>3</v>
      </c>
      <c r="G171" s="70" t="s">
        <v>985</v>
      </c>
      <c r="H171" s="64" t="s">
        <v>986</v>
      </c>
      <c r="I171" s="64" t="s">
        <v>1081</v>
      </c>
      <c r="J171" s="64" t="s">
        <v>1082</v>
      </c>
      <c r="N171" s="198"/>
      <c r="O171" s="209" t="str">
        <f t="shared" si="2"/>
        <v/>
      </c>
      <c r="P171" s="198" t="str">
        <f ca="1">IF(ISBLANK($A171),
IF(ISBLANK(OFFSET($A171,-1,0)),
IF(ISBLANK(OFFSET($A171,-2,0)),
IF(ISBLANK(OFFSET($A171,-3,0)),
IF(ISBLANK(OFFSET($A171,-4,0)),
IF(ISBLANK(OFFSET($A171,-5,0)),
IF(ISBLANK(OFFSET($A171,-6,0)),
IF(ISBLANK(OFFSET($A171,-7,0)),
IF(ISBLANK(OFFSET($A171,-8,0)),
IF(ISBLANK(OFFSET($A171,-9,0)),
IF(ISBLANK(OFFSET($A171,-10,0)),
IF(ISBLANK(OFFSET($A171,-11,0)),
IF(ISBLANK(OFFSET($A171,-12,0)),
"test",
OFFSET($A171,-12,0)),
OFFSET($A171,-11,0)),
OFFSET($A171,-10,0)),
OFFSET($A171,-9,0)),
OFFSET($A171,-8,0)),
OFFSET($A171,-7,0)),
OFFSET($A171,-6,0)),
OFFSET($A171,-5,0)),
OFFSET($A171,-4,0)),
OFFSET($A171,-3,0)),
OFFSET($A171,-2,0)),
OFFSET($A171,-1,0)),
$A171)</f>
        <v>Code</v>
      </c>
    </row>
    <row r="172" spans="1:16" ht="30" customHeight="1" x14ac:dyDescent="0.2">
      <c r="A172" s="230" t="s">
        <v>1340</v>
      </c>
      <c r="B172" s="230" t="s">
        <v>1285</v>
      </c>
      <c r="C172" s="190" t="s">
        <v>220</v>
      </c>
      <c r="D172" s="226" t="s">
        <v>1339</v>
      </c>
      <c r="E172" s="270" t="s">
        <v>1480</v>
      </c>
      <c r="G172" s="135">
        <v>74</v>
      </c>
      <c r="H172" s="138" t="s">
        <v>1268</v>
      </c>
      <c r="I172" s="133">
        <v>5045</v>
      </c>
      <c r="J172" s="139" t="s">
        <v>1285</v>
      </c>
      <c r="N172" s="198" t="str">
        <f ca="1">IF(LEN($A172&amp;$D172)&lt;2,"",IF(ISBLANK($I172),"",$P172&amp;IF(ISBLANK($D172),"","|"&amp;IF(RIGHT($D172)=",",LEFT($D172,LEN($D172)-1),IF(RIGHT($D172,2)=", ",LEFT($D172,LEN($D172)-2),$D172)))&amp;"="&amp;$I172&amp;IF(OR(ISBLANK($K172),$K172="{{*}}"),"",",{{"&amp;$K172&amp;"}}")))</f>
        <v>ROOM_CLUB_EXEC_LEVEL|CLUB_LEVEL_ROOM=5045</v>
      </c>
      <c r="O172" s="209">
        <f t="shared" ca="1" si="2"/>
        <v>5045</v>
      </c>
      <c r="P172" s="198" t="str">
        <f ca="1">IF(ISBLANK($A172),
IF(ISBLANK(OFFSET($A172,-1,0)),
IF(ISBLANK(OFFSET($A172,-2,0)),
IF(ISBLANK(OFFSET($A172,-3,0)),
IF(ISBLANK(OFFSET($A172,-4,0)),
IF(ISBLANK(OFFSET($A172,-5,0)),
IF(ISBLANK(OFFSET($A172,-6,0)),
IF(ISBLANK(OFFSET($A172,-7,0)),
IF(ISBLANK(OFFSET($A172,-8,0)),
IF(ISBLANK(OFFSET($A172,-9,0)),
IF(ISBLANK(OFFSET($A172,-10,0)),
IF(ISBLANK(OFFSET($A172,-11,0)),
IF(ISBLANK(OFFSET($A172,-12,0)),
"test",
OFFSET($A172,-12,0)),
OFFSET($A172,-11,0)),
OFFSET($A172,-10,0)),
OFFSET($A172,-9,0)),
OFFSET($A172,-8,0)),
OFFSET($A172,-7,0)),
OFFSET($A172,-6,0)),
OFFSET($A172,-5,0)),
OFFSET($A172,-4,0)),
OFFSET($A172,-3,0)),
OFFSET($A172,-2,0)),
OFFSET($A172,-1,0)),
$A172)</f>
        <v>ROOM_CLUB_EXEC_LEVEL</v>
      </c>
    </row>
    <row r="173" spans="1:16" x14ac:dyDescent="0.2">
      <c r="A173" s="230"/>
      <c r="B173" s="230" t="s">
        <v>1303</v>
      </c>
      <c r="C173" s="230"/>
      <c r="D173" s="226" t="s">
        <v>1341</v>
      </c>
      <c r="E173" s="270"/>
      <c r="G173" s="135">
        <v>74</v>
      </c>
      <c r="H173" s="138" t="s">
        <v>1268</v>
      </c>
      <c r="I173" s="133">
        <v>5040</v>
      </c>
      <c r="J173" s="139" t="s">
        <v>1303</v>
      </c>
      <c r="N173" s="198" t="str">
        <f ca="1">IF(LEN($A173&amp;$D173)&lt;2,"",IF(ISBLANK($I173),"",$P173&amp;IF(ISBLANK($D173),"","|"&amp;IF(RIGHT($D173)=",",LEFT($D173,LEN($D173)-1),IF(RIGHT($D173,2)=", ",LEFT($D173,LEN($D173)-2),$D173)))&amp;"="&amp;$I173&amp;IF(OR(ISBLANK($K173),$K173="{{*}}"),"",",{{"&amp;$K173&amp;"}}")))</f>
        <v>ROOM_CLUB_EXEC_LEVEL|EXEC_LEVEL_ROOM=5040</v>
      </c>
      <c r="O173" s="209">
        <f t="shared" ca="1" si="2"/>
        <v>5040</v>
      </c>
      <c r="P173" s="198" t="str">
        <f ca="1">IF(ISBLANK($A173),
IF(ISBLANK(OFFSET($A173,-1,0)),
IF(ISBLANK(OFFSET($A173,-2,0)),
IF(ISBLANK(OFFSET($A173,-3,0)),
IF(ISBLANK(OFFSET($A173,-4,0)),
IF(ISBLANK(OFFSET($A173,-5,0)),
IF(ISBLANK(OFFSET($A173,-6,0)),
IF(ISBLANK(OFFSET($A173,-7,0)),
IF(ISBLANK(OFFSET($A173,-8,0)),
IF(ISBLANK(OFFSET($A173,-9,0)),
IF(ISBLANK(OFFSET($A173,-10,0)),
IF(ISBLANK(OFFSET($A173,-11,0)),
IF(ISBLANK(OFFSET($A173,-12,0)),
"test",
OFFSET($A173,-12,0)),
OFFSET($A173,-11,0)),
OFFSET($A173,-10,0)),
OFFSET($A173,-9,0)),
OFFSET($A173,-8,0)),
OFFSET($A173,-7,0)),
OFFSET($A173,-6,0)),
OFFSET($A173,-5,0)),
OFFSET($A173,-4,0)),
OFFSET($A173,-3,0)),
OFFSET($A173,-2,0)),
OFFSET($A173,-1,0)),
$A173)</f>
        <v>ROOM_CLUB_EXEC_LEVEL</v>
      </c>
    </row>
    <row r="174" spans="1:16" ht="32.25" customHeight="1" x14ac:dyDescent="0.2">
      <c r="A174" s="228" t="s">
        <v>1343</v>
      </c>
      <c r="B174" s="228" t="s">
        <v>1381</v>
      </c>
      <c r="C174" s="222" t="s">
        <v>220</v>
      </c>
      <c r="D174" s="227" t="s">
        <v>1342</v>
      </c>
      <c r="E174" s="272" t="s">
        <v>1481</v>
      </c>
      <c r="G174" s="136">
        <v>74</v>
      </c>
      <c r="H174" s="141" t="s">
        <v>1268</v>
      </c>
      <c r="I174" s="117">
        <v>5030</v>
      </c>
      <c r="J174" s="117" t="s">
        <v>1286</v>
      </c>
      <c r="N174" s="198" t="str">
        <f ca="1">IF(LEN($A174&amp;$D174)&lt;2,"",IF(ISBLANK($I174),"",$P174&amp;IF(ISBLANK($D174),"","|"&amp;IF(RIGHT($D174)=",",LEFT($D174,LEN($D174)-1),IF(RIGHT($D174,2)=", ",LEFT($D174,LEN($D174)-2),$D174)))&amp;"="&amp;$I174&amp;IF(OR(ISBLANK($K174),$K174="{{*}}"),"",",{{"&amp;$K174&amp;"}}")))</f>
        <v>ROOM_CLUB_EXEC_LOUNGE_ACCESS|CLUB_LOUNGE_ACCESS=5030</v>
      </c>
      <c r="O174" s="209">
        <f t="shared" ca="1" si="2"/>
        <v>5030</v>
      </c>
      <c r="P174" s="198" t="str">
        <f ca="1">IF(ISBLANK($A174),
IF(ISBLANK(OFFSET($A174,-1,0)),
IF(ISBLANK(OFFSET($A174,-2,0)),
IF(ISBLANK(OFFSET($A174,-3,0)),
IF(ISBLANK(OFFSET($A174,-4,0)),
IF(ISBLANK(OFFSET($A174,-5,0)),
IF(ISBLANK(OFFSET($A174,-6,0)),
IF(ISBLANK(OFFSET($A174,-7,0)),
IF(ISBLANK(OFFSET($A174,-8,0)),
IF(ISBLANK(OFFSET($A174,-9,0)),
IF(ISBLANK(OFFSET($A174,-10,0)),
IF(ISBLANK(OFFSET($A174,-11,0)),
IF(ISBLANK(OFFSET($A174,-12,0)),
"test",
OFFSET($A174,-12,0)),
OFFSET($A174,-11,0)),
OFFSET($A174,-10,0)),
OFFSET($A174,-9,0)),
OFFSET($A174,-8,0)),
OFFSET($A174,-7,0)),
OFFSET($A174,-6,0)),
OFFSET($A174,-5,0)),
OFFSET($A174,-4,0)),
OFFSET($A174,-3,0)),
OFFSET($A174,-2,0)),
OFFSET($A174,-1,0)),
$A174)</f>
        <v>ROOM_CLUB_EXEC_LOUNGE_ACCESS</v>
      </c>
    </row>
    <row r="175" spans="1:16" ht="33.75" customHeight="1" x14ac:dyDescent="0.2">
      <c r="A175" s="228"/>
      <c r="B175" s="228" t="s">
        <v>1382</v>
      </c>
      <c r="C175" s="222" t="s">
        <v>220</v>
      </c>
      <c r="D175" s="227" t="s">
        <v>1383</v>
      </c>
      <c r="E175" s="272"/>
      <c r="G175" s="136">
        <v>74</v>
      </c>
      <c r="H175" s="141" t="s">
        <v>1268</v>
      </c>
      <c r="I175" s="134">
        <v>5046</v>
      </c>
      <c r="J175" s="134" t="s">
        <v>1304</v>
      </c>
      <c r="N175" s="198" t="str">
        <f ca="1">IF(LEN($A175&amp;$D175)&lt;2,"",IF(ISBLANK($I175),"",$P175&amp;IF(ISBLANK($D175),"","|"&amp;IF(RIGHT($D175)=",",LEFT($D175,LEN($D175)-1),IF(RIGHT($D175,2)=", ",LEFT($D175,LEN($D175)-2),$D175)))&amp;"="&amp;$I175&amp;IF(OR(ISBLANK($K175),$K175="{{*}}"),"",",{{"&amp;$K175&amp;"}}")))</f>
        <v>ROOM_CLUB_EXEC_LOUNGE_ACCESS|EXEC_LOUNGE_ACCESS=5046</v>
      </c>
      <c r="O175" s="209">
        <f t="shared" ca="1" si="2"/>
        <v>5046</v>
      </c>
      <c r="P175" s="198" t="str">
        <f ca="1">IF(ISBLANK($A175),
IF(ISBLANK(OFFSET($A175,-1,0)),
IF(ISBLANK(OFFSET($A175,-2,0)),
IF(ISBLANK(OFFSET($A175,-3,0)),
IF(ISBLANK(OFFSET($A175,-4,0)),
IF(ISBLANK(OFFSET($A175,-5,0)),
IF(ISBLANK(OFFSET($A175,-6,0)),
IF(ISBLANK(OFFSET($A175,-7,0)),
IF(ISBLANK(OFFSET($A175,-8,0)),
IF(ISBLANK(OFFSET($A175,-9,0)),
IF(ISBLANK(OFFSET($A175,-10,0)),
IF(ISBLANK(OFFSET($A175,-11,0)),
IF(ISBLANK(OFFSET($A175,-12,0)),
"test",
OFFSET($A175,-12,0)),
OFFSET($A175,-11,0)),
OFFSET($A175,-10,0)),
OFFSET($A175,-9,0)),
OFFSET($A175,-8,0)),
OFFSET($A175,-7,0)),
OFFSET($A175,-6,0)),
OFFSET($A175,-5,0)),
OFFSET($A175,-4,0)),
OFFSET($A175,-3,0)),
OFFSET($A175,-2,0)),
OFFSET($A175,-1,0)),
$A175)</f>
        <v>ROOM_CLUB_EXEC_LOUNGE_ACCESS</v>
      </c>
    </row>
    <row r="176" spans="1:16" ht="30" x14ac:dyDescent="0.2">
      <c r="A176" s="230" t="s">
        <v>1344</v>
      </c>
      <c r="B176" s="230" t="s">
        <v>1363</v>
      </c>
      <c r="C176" s="190" t="s">
        <v>220</v>
      </c>
      <c r="D176" s="226" t="s">
        <v>1348</v>
      </c>
      <c r="E176" s="133"/>
      <c r="G176" s="135">
        <v>74</v>
      </c>
      <c r="H176" s="135" t="s">
        <v>1268</v>
      </c>
      <c r="I176" s="133">
        <v>5034</v>
      </c>
      <c r="J176" s="133" t="s">
        <v>1293</v>
      </c>
      <c r="N176" s="198" t="str">
        <f ca="1">IF(LEN($A176&amp;$D176)&lt;2,"",IF(ISBLANK($I176),"",$P176&amp;IF(ISBLANK($D176),"","|"&amp;IF(RIGHT($D176)=",",LEFT($D176,LEN($D176)-1),IF(RIGHT($D176,2)=", ",LEFT($D176,LEN($D176)-2),$D176)))&amp;"="&amp;$I176&amp;IF(OR(ISBLANK($K176),$K176="{{*}}"),"",",{{"&amp;$K176&amp;"}}")))</f>
        <v>ROOM_CLUB_EXEC_MEET_ROOM|MEETING_ROOM=5034</v>
      </c>
      <c r="O176" s="209">
        <f t="shared" ca="1" si="2"/>
        <v>5034</v>
      </c>
      <c r="P176" s="198" t="str">
        <f ca="1">IF(ISBLANK($A176),
IF(ISBLANK(OFFSET($A176,-1,0)),
IF(ISBLANK(OFFSET($A176,-2,0)),
IF(ISBLANK(OFFSET($A176,-3,0)),
IF(ISBLANK(OFFSET($A176,-4,0)),
IF(ISBLANK(OFFSET($A176,-5,0)),
IF(ISBLANK(OFFSET($A176,-6,0)),
IF(ISBLANK(OFFSET($A176,-7,0)),
IF(ISBLANK(OFFSET($A176,-8,0)),
IF(ISBLANK(OFFSET($A176,-9,0)),
IF(ISBLANK(OFFSET($A176,-10,0)),
IF(ISBLANK(OFFSET($A176,-11,0)),
IF(ISBLANK(OFFSET($A176,-12,0)),
"test",
OFFSET($A176,-12,0)),
OFFSET($A176,-11,0)),
OFFSET($A176,-10,0)),
OFFSET($A176,-9,0)),
OFFSET($A176,-8,0)),
OFFSET($A176,-7,0)),
OFFSET($A176,-6,0)),
OFFSET($A176,-5,0)),
OFFSET($A176,-4,0)),
OFFSET($A176,-3,0)),
OFFSET($A176,-2,0)),
OFFSET($A176,-1,0)),
$A176)</f>
        <v>ROOM_CLUB_EXEC_MEET_ROOM</v>
      </c>
    </row>
    <row r="177" spans="1:16" ht="15.75" customHeight="1" x14ac:dyDescent="0.2">
      <c r="A177" s="228" t="s">
        <v>1345</v>
      </c>
      <c r="B177" s="228" t="s">
        <v>1364</v>
      </c>
      <c r="C177" s="222" t="s">
        <v>220</v>
      </c>
      <c r="D177" s="227" t="s">
        <v>1349</v>
      </c>
      <c r="E177" s="268" t="s">
        <v>1482</v>
      </c>
      <c r="G177" s="136">
        <v>74</v>
      </c>
      <c r="H177" s="136" t="s">
        <v>1268</v>
      </c>
      <c r="I177" s="117">
        <v>5049</v>
      </c>
      <c r="J177" s="117" t="s">
        <v>1287</v>
      </c>
      <c r="N177" s="198" t="str">
        <f ca="1">IF(LEN($A177&amp;$D177)&lt;2,"",IF(ISBLANK($I177),"",$P177&amp;IF(ISBLANK($D177),"","|"&amp;IF(RIGHT($D177)=",",LEFT($D177,LEN($D177)-1),IF(RIGHT($D177,2)=", ",LEFT($D177,LEN($D177)-2),$D177)))&amp;"="&amp;$I177&amp;IF(OR(ISBLANK($K177),$K177="{{*}}"),"",",{{"&amp;$K177&amp;"}}")))</f>
        <v>ROOM_CLUB_EXEC_MEET_ROOM_TIME_LIMIT|MEETING_ROOM_1HR=5049</v>
      </c>
      <c r="O177" s="209">
        <f t="shared" ca="1" si="2"/>
        <v>5049</v>
      </c>
      <c r="P177" s="198" t="str">
        <f ca="1">IF(ISBLANK($A177),
IF(ISBLANK(OFFSET($A177,-1,0)),
IF(ISBLANK(OFFSET($A177,-2,0)),
IF(ISBLANK(OFFSET($A177,-3,0)),
IF(ISBLANK(OFFSET($A177,-4,0)),
IF(ISBLANK(OFFSET($A177,-5,0)),
IF(ISBLANK(OFFSET($A177,-6,0)),
IF(ISBLANK(OFFSET($A177,-7,0)),
IF(ISBLANK(OFFSET($A177,-8,0)),
IF(ISBLANK(OFFSET($A177,-9,0)),
IF(ISBLANK(OFFSET($A177,-10,0)),
IF(ISBLANK(OFFSET($A177,-11,0)),
IF(ISBLANK(OFFSET($A177,-12,0)),
"test",
OFFSET($A177,-12,0)),
OFFSET($A177,-11,0)),
OFFSET($A177,-10,0)),
OFFSET($A177,-9,0)),
OFFSET($A177,-8,0)),
OFFSET($A177,-7,0)),
OFFSET($A177,-6,0)),
OFFSET($A177,-5,0)),
OFFSET($A177,-4,0)),
OFFSET($A177,-3,0)),
OFFSET($A177,-2,0)),
OFFSET($A177,-1,0)),
$A177)</f>
        <v>ROOM_CLUB_EXEC_MEET_ROOM_TIME_LIMIT</v>
      </c>
    </row>
    <row r="178" spans="1:16" ht="63.75" customHeight="1" x14ac:dyDescent="0.2">
      <c r="A178" s="228"/>
      <c r="B178" s="228" t="s">
        <v>1365</v>
      </c>
      <c r="C178" s="228"/>
      <c r="D178" s="227" t="s">
        <v>1350</v>
      </c>
      <c r="E178" s="268"/>
      <c r="G178" s="136">
        <v>74</v>
      </c>
      <c r="H178" s="136" t="s">
        <v>1268</v>
      </c>
      <c r="I178" s="117">
        <v>5035</v>
      </c>
      <c r="J178" s="117" t="s">
        <v>1292</v>
      </c>
      <c r="N178" s="198" t="str">
        <f ca="1">IF(LEN($A178&amp;$D178)&lt;2,"",IF(ISBLANK($I178),"",$P178&amp;IF(ISBLANK($D178),"","|"&amp;IF(RIGHT($D178)=",",LEFT($D178,LEN($D178)-1),IF(RIGHT($D178,2)=", ",LEFT($D178,LEN($D178)-2),$D178)))&amp;"="&amp;$I178&amp;IF(OR(ISBLANK($K178),$K178="{{*}}"),"",",{{"&amp;$K178&amp;"}}")))</f>
        <v>ROOM_CLUB_EXEC_MEET_ROOM_TIME_LIMIT|MEETING_ROOM_MULTI_HR=5035</v>
      </c>
      <c r="O178" s="209">
        <f t="shared" ca="1" si="2"/>
        <v>5035</v>
      </c>
      <c r="P178" s="198" t="str">
        <f ca="1">IF(ISBLANK($A178),
IF(ISBLANK(OFFSET($A178,-1,0)),
IF(ISBLANK(OFFSET($A178,-2,0)),
IF(ISBLANK(OFFSET($A178,-3,0)),
IF(ISBLANK(OFFSET($A178,-4,0)),
IF(ISBLANK(OFFSET($A178,-5,0)),
IF(ISBLANK(OFFSET($A178,-6,0)),
IF(ISBLANK(OFFSET($A178,-7,0)),
IF(ISBLANK(OFFSET($A178,-8,0)),
IF(ISBLANK(OFFSET($A178,-9,0)),
IF(ISBLANK(OFFSET($A178,-10,0)),
IF(ISBLANK(OFFSET($A178,-11,0)),
IF(ISBLANK(OFFSET($A178,-12,0)),
"test",
OFFSET($A178,-12,0)),
OFFSET($A178,-11,0)),
OFFSET($A178,-10,0)),
OFFSET($A178,-9,0)),
OFFSET($A178,-8,0)),
OFFSET($A178,-7,0)),
OFFSET($A178,-6,0)),
OFFSET($A178,-5,0)),
OFFSET($A178,-4,0)),
OFFSET($A178,-3,0)),
OFFSET($A178,-2,0)),
OFFSET($A178,-1,0)),
$A178)</f>
        <v>ROOM_CLUB_EXEC_MEET_ROOM_TIME_LIMIT</v>
      </c>
    </row>
    <row r="179" spans="1:16" ht="30" x14ac:dyDescent="0.2">
      <c r="A179" s="230" t="s">
        <v>1346</v>
      </c>
      <c r="B179" s="230" t="s">
        <v>1354</v>
      </c>
      <c r="C179" s="190" t="s">
        <v>220</v>
      </c>
      <c r="D179" s="226" t="s">
        <v>53</v>
      </c>
      <c r="E179" s="133"/>
      <c r="G179" s="135">
        <v>74</v>
      </c>
      <c r="H179" s="135" t="s">
        <v>1268</v>
      </c>
      <c r="I179" s="133">
        <v>5032</v>
      </c>
      <c r="J179" s="133" t="s">
        <v>1288</v>
      </c>
      <c r="N179" s="198" t="str">
        <f ca="1">IF(LEN($A179&amp;$D179)&lt;2,"",IF(ISBLANK($I179),"",$P179&amp;IF(ISBLANK($D179),"","|"&amp;IF(RIGHT($D179)=",",LEFT($D179,LEN($D179)-1),IF(RIGHT($D179,2)=", ",LEFT($D179,LEN($D179)-2),$D179)))&amp;"="&amp;$I179&amp;IF(OR(ISBLANK($K179),$K179="{{*}}"),"",",{{"&amp;$K179&amp;"}}")))</f>
        <v>ROOM_CLUB_EXEC_BREAKFAST|BREAKFAST=5032</v>
      </c>
      <c r="O179" s="209">
        <f t="shared" ca="1" si="2"/>
        <v>5032</v>
      </c>
      <c r="P179" s="198" t="str">
        <f ca="1">IF(ISBLANK($A179),
IF(ISBLANK(OFFSET($A179,-1,0)),
IF(ISBLANK(OFFSET($A179,-2,0)),
IF(ISBLANK(OFFSET($A179,-3,0)),
IF(ISBLANK(OFFSET($A179,-4,0)),
IF(ISBLANK(OFFSET($A179,-5,0)),
IF(ISBLANK(OFFSET($A179,-6,0)),
IF(ISBLANK(OFFSET($A179,-7,0)),
IF(ISBLANK(OFFSET($A179,-8,0)),
IF(ISBLANK(OFFSET($A179,-9,0)),
IF(ISBLANK(OFFSET($A179,-10,0)),
IF(ISBLANK(OFFSET($A179,-11,0)),
IF(ISBLANK(OFFSET($A179,-12,0)),
"test",
OFFSET($A179,-12,0)),
OFFSET($A179,-11,0)),
OFFSET($A179,-10,0)),
OFFSET($A179,-9,0)),
OFFSET($A179,-8,0)),
OFFSET($A179,-7,0)),
OFFSET($A179,-6,0)),
OFFSET($A179,-5,0)),
OFFSET($A179,-4,0)),
OFFSET($A179,-3,0)),
OFFSET($A179,-2,0)),
OFFSET($A179,-1,0)),
$A179)</f>
        <v>ROOM_CLUB_EXEC_BREAKFAST</v>
      </c>
    </row>
    <row r="180" spans="1:16" ht="30" x14ac:dyDescent="0.2">
      <c r="A180" s="228" t="s">
        <v>1347</v>
      </c>
      <c r="B180" s="228" t="s">
        <v>1355</v>
      </c>
      <c r="C180" s="222" t="s">
        <v>220</v>
      </c>
      <c r="D180" s="227" t="s">
        <v>1351</v>
      </c>
      <c r="E180" s="268" t="s">
        <v>1356</v>
      </c>
      <c r="G180" s="136">
        <v>74</v>
      </c>
      <c r="H180" s="136" t="s">
        <v>1268</v>
      </c>
      <c r="I180" s="117">
        <v>5060</v>
      </c>
      <c r="J180" s="117" t="s">
        <v>1296</v>
      </c>
      <c r="N180" s="198" t="str">
        <f ca="1">IF(LEN($A180&amp;$D180)&lt;2,"",IF(ISBLANK($I180),"",$P180&amp;IF(ISBLANK($D180),"","|"&amp;IF(RIGHT($D180)=",",LEFT($D180,LEN($D180)-1),IF(RIGHT($D180,2)=", ",LEFT($D180,LEN($D180)-2),$D180)))&amp;"="&amp;$I180&amp;IF(OR(ISBLANK($K180),$K180="{{*}}"),"",",{{"&amp;$K180&amp;"}}")))</f>
        <v>ROOM_CLUB_EXEC_BREAKFAST_TYPE|BREAKFAST_BUFFET=5060</v>
      </c>
      <c r="O180" s="209">
        <f t="shared" ca="1" si="2"/>
        <v>5060</v>
      </c>
      <c r="P180" s="198" t="str">
        <f ca="1">IF(ISBLANK($A180),
IF(ISBLANK(OFFSET($A180,-1,0)),
IF(ISBLANK(OFFSET($A180,-2,0)),
IF(ISBLANK(OFFSET($A180,-3,0)),
IF(ISBLANK(OFFSET($A180,-4,0)),
IF(ISBLANK(OFFSET($A180,-5,0)),
IF(ISBLANK(OFFSET($A180,-6,0)),
IF(ISBLANK(OFFSET($A180,-7,0)),
IF(ISBLANK(OFFSET($A180,-8,0)),
IF(ISBLANK(OFFSET($A180,-9,0)),
IF(ISBLANK(OFFSET($A180,-10,0)),
IF(ISBLANK(OFFSET($A180,-11,0)),
IF(ISBLANK(OFFSET($A180,-12,0)),
"test",
OFFSET($A180,-12,0)),
OFFSET($A180,-11,0)),
OFFSET($A180,-10,0)),
OFFSET($A180,-9,0)),
OFFSET($A180,-8,0)),
OFFSET($A180,-7,0)),
OFFSET($A180,-6,0)),
OFFSET($A180,-5,0)),
OFFSET($A180,-4,0)),
OFFSET($A180,-3,0)),
OFFSET($A180,-2,0)),
OFFSET($A180,-1,0)),
$A180)</f>
        <v>ROOM_CLUB_EXEC_BREAKFAST_TYPE</v>
      </c>
    </row>
    <row r="181" spans="1:16" x14ac:dyDescent="0.2">
      <c r="A181" s="228"/>
      <c r="B181" s="228"/>
      <c r="C181" s="228"/>
      <c r="D181" s="227" t="s">
        <v>1352</v>
      </c>
      <c r="E181" s="268"/>
      <c r="G181" s="136">
        <v>74</v>
      </c>
      <c r="H181" s="136" t="s">
        <v>1268</v>
      </c>
      <c r="I181" s="117">
        <v>5033</v>
      </c>
      <c r="J181" s="117" t="s">
        <v>1297</v>
      </c>
      <c r="N181" s="198" t="str">
        <f ca="1">IF(LEN($A181&amp;$D181)&lt;2,"",IF(ISBLANK($I181),"",$P181&amp;IF(ISBLANK($D181),"","|"&amp;IF(RIGHT($D181)=",",LEFT($D181,LEN($D181)-1),IF(RIGHT($D181,2)=", ",LEFT($D181,LEN($D181)-2),$D181)))&amp;"="&amp;$I181&amp;IF(OR(ISBLANK($K181),$K181="{{*}}"),"",",{{"&amp;$K181&amp;"}}")))</f>
        <v>ROOM_CLUB_EXEC_BREAKFAST_TYPE|BREAKFAST_CONTINENTAL=5033</v>
      </c>
      <c r="O181" s="209">
        <f t="shared" ca="1" si="2"/>
        <v>5033</v>
      </c>
      <c r="P181" s="198" t="str">
        <f ca="1">IF(ISBLANK($A181),
IF(ISBLANK(OFFSET($A181,-1,0)),
IF(ISBLANK(OFFSET($A181,-2,0)),
IF(ISBLANK(OFFSET($A181,-3,0)),
IF(ISBLANK(OFFSET($A181,-4,0)),
IF(ISBLANK(OFFSET($A181,-5,0)),
IF(ISBLANK(OFFSET($A181,-6,0)),
IF(ISBLANK(OFFSET($A181,-7,0)),
IF(ISBLANK(OFFSET($A181,-8,0)),
IF(ISBLANK(OFFSET($A181,-9,0)),
IF(ISBLANK(OFFSET($A181,-10,0)),
IF(ISBLANK(OFFSET($A181,-11,0)),
IF(ISBLANK(OFFSET($A181,-12,0)),
"test",
OFFSET($A181,-12,0)),
OFFSET($A181,-11,0)),
OFFSET($A181,-10,0)),
OFFSET($A181,-9,0)),
OFFSET($A181,-8,0)),
OFFSET($A181,-7,0)),
OFFSET($A181,-6,0)),
OFFSET($A181,-5,0)),
OFFSET($A181,-4,0)),
OFFSET($A181,-3,0)),
OFFSET($A181,-2,0)),
OFFSET($A181,-1,0)),
$A181)</f>
        <v>ROOM_CLUB_EXEC_BREAKFAST_TYPE</v>
      </c>
    </row>
    <row r="182" spans="1:16" x14ac:dyDescent="0.2">
      <c r="A182" s="228"/>
      <c r="B182" s="228"/>
      <c r="C182" s="228"/>
      <c r="D182" s="227" t="s">
        <v>1353</v>
      </c>
      <c r="E182" s="268"/>
      <c r="G182" s="136">
        <v>74</v>
      </c>
      <c r="H182" s="136" t="s">
        <v>1268</v>
      </c>
      <c r="I182" s="117">
        <v>5061</v>
      </c>
      <c r="J182" s="117" t="s">
        <v>1298</v>
      </c>
      <c r="N182" s="198" t="str">
        <f ca="1">IF(LEN($A182&amp;$D182)&lt;2,"",IF(ISBLANK($I182),"",$P182&amp;IF(ISBLANK($D182),"","|"&amp;IF(RIGHT($D182)=",",LEFT($D182,LEN($D182)-1),IF(RIGHT($D182,2)=", ",LEFT($D182,LEN($D182)-2),$D182)))&amp;"="&amp;$I182&amp;IF(OR(ISBLANK($K182),$K182="{{*}}"),"",",{{"&amp;$K182&amp;"}}")))</f>
        <v>ROOM_CLUB_EXEC_BREAKFAST_TYPE|BREAKFAST_COOKED=5061</v>
      </c>
      <c r="O182" s="209">
        <f t="shared" ca="1" si="2"/>
        <v>5061</v>
      </c>
      <c r="P182" s="198" t="str">
        <f ca="1">IF(ISBLANK($A182),
IF(ISBLANK(OFFSET($A182,-1,0)),
IF(ISBLANK(OFFSET($A182,-2,0)),
IF(ISBLANK(OFFSET($A182,-3,0)),
IF(ISBLANK(OFFSET($A182,-4,0)),
IF(ISBLANK(OFFSET($A182,-5,0)),
IF(ISBLANK(OFFSET($A182,-6,0)),
IF(ISBLANK(OFFSET($A182,-7,0)),
IF(ISBLANK(OFFSET($A182,-8,0)),
IF(ISBLANK(OFFSET($A182,-9,0)),
IF(ISBLANK(OFFSET($A182,-10,0)),
IF(ISBLANK(OFFSET($A182,-11,0)),
IF(ISBLANK(OFFSET($A182,-12,0)),
"test",
OFFSET($A182,-12,0)),
OFFSET($A182,-11,0)),
OFFSET($A182,-10,0)),
OFFSET($A182,-9,0)),
OFFSET($A182,-8,0)),
OFFSET($A182,-7,0)),
OFFSET($A182,-6,0)),
OFFSET($A182,-5,0)),
OFFSET($A182,-4,0)),
OFFSET($A182,-3,0)),
OFFSET($A182,-2,0)),
OFFSET($A182,-1,0)),
$A182)</f>
        <v>ROOM_CLUB_EXEC_BREAKFAST_TYPE</v>
      </c>
    </row>
    <row r="183" spans="1:16" x14ac:dyDescent="0.2">
      <c r="A183" s="228"/>
      <c r="B183" s="228"/>
      <c r="C183" s="228"/>
      <c r="D183" s="227" t="s">
        <v>1357</v>
      </c>
      <c r="E183" s="268"/>
      <c r="G183" s="136">
        <v>74</v>
      </c>
      <c r="H183" s="136" t="s">
        <v>1268</v>
      </c>
      <c r="I183" s="117">
        <v>5062</v>
      </c>
      <c r="J183" s="117" t="s">
        <v>1299</v>
      </c>
      <c r="N183" s="198" t="str">
        <f ca="1">IF(LEN($A183&amp;$D183)&lt;2,"",IF(ISBLANK($I183),"",$P183&amp;IF(ISBLANK($D183),"","|"&amp;IF(RIGHT($D183)=",",LEFT($D183,LEN($D183)-1),IF(RIGHT($D183,2)=", ",LEFT($D183,LEN($D183)-2),$D183)))&amp;"="&amp;$I183&amp;IF(OR(ISBLANK($K183),$K183="{{*}}"),"",",{{"&amp;$K183&amp;"}}")))</f>
        <v>ROOM_CLUB_EXEC_BREAKFAST_TYPE|BREAKFAST_ENGLISH=5062</v>
      </c>
      <c r="O183" s="209">
        <f t="shared" ca="1" si="2"/>
        <v>5062</v>
      </c>
      <c r="P183" s="198" t="str">
        <f ca="1">IF(ISBLANK($A183),
IF(ISBLANK(OFFSET($A183,-1,0)),
IF(ISBLANK(OFFSET($A183,-2,0)),
IF(ISBLANK(OFFSET($A183,-3,0)),
IF(ISBLANK(OFFSET($A183,-4,0)),
IF(ISBLANK(OFFSET($A183,-5,0)),
IF(ISBLANK(OFFSET($A183,-6,0)),
IF(ISBLANK(OFFSET($A183,-7,0)),
IF(ISBLANK(OFFSET($A183,-8,0)),
IF(ISBLANK(OFFSET($A183,-9,0)),
IF(ISBLANK(OFFSET($A183,-10,0)),
IF(ISBLANK(OFFSET($A183,-11,0)),
IF(ISBLANK(OFFSET($A183,-12,0)),
"test",
OFFSET($A183,-12,0)),
OFFSET($A183,-11,0)),
OFFSET($A183,-10,0)),
OFFSET($A183,-9,0)),
OFFSET($A183,-8,0)),
OFFSET($A183,-7,0)),
OFFSET($A183,-6,0)),
OFFSET($A183,-5,0)),
OFFSET($A183,-4,0)),
OFFSET($A183,-3,0)),
OFFSET($A183,-2,0)),
OFFSET($A183,-1,0)),
$A183)</f>
        <v>ROOM_CLUB_EXEC_BREAKFAST_TYPE</v>
      </c>
    </row>
    <row r="184" spans="1:16" x14ac:dyDescent="0.2">
      <c r="A184" s="228"/>
      <c r="B184" s="228"/>
      <c r="C184" s="228"/>
      <c r="D184" s="227" t="s">
        <v>1358</v>
      </c>
      <c r="E184" s="268"/>
      <c r="G184" s="136">
        <v>74</v>
      </c>
      <c r="H184" s="136" t="s">
        <v>1268</v>
      </c>
      <c r="I184" s="134">
        <v>5063</v>
      </c>
      <c r="J184" s="134" t="s">
        <v>1300</v>
      </c>
      <c r="N184" s="198" t="str">
        <f ca="1">IF(LEN($A184&amp;$D184)&lt;2,"",IF(ISBLANK($I184),"",$P184&amp;IF(ISBLANK($D184),"","|"&amp;IF(RIGHT($D184)=",",LEFT($D184,LEN($D184)-1),IF(RIGHT($D184,2)=", ",LEFT($D184,LEN($D184)-2),$D184)))&amp;"="&amp;$I184&amp;IF(OR(ISBLANK($K184),$K184="{{*}}"),"",",{{"&amp;$K184&amp;"}}")))</f>
        <v>ROOM_CLUB_EXEC_BREAKFAST_TYPE|BREAKFAST_FULL=5063</v>
      </c>
      <c r="O184" s="209">
        <f t="shared" ca="1" si="2"/>
        <v>5063</v>
      </c>
      <c r="P184" s="198" t="str">
        <f ca="1">IF(ISBLANK($A184),
IF(ISBLANK(OFFSET($A184,-1,0)),
IF(ISBLANK(OFFSET($A184,-2,0)),
IF(ISBLANK(OFFSET($A184,-3,0)),
IF(ISBLANK(OFFSET($A184,-4,0)),
IF(ISBLANK(OFFSET($A184,-5,0)),
IF(ISBLANK(OFFSET($A184,-6,0)),
IF(ISBLANK(OFFSET($A184,-7,0)),
IF(ISBLANK(OFFSET($A184,-8,0)),
IF(ISBLANK(OFFSET($A184,-9,0)),
IF(ISBLANK(OFFSET($A184,-10,0)),
IF(ISBLANK(OFFSET($A184,-11,0)),
IF(ISBLANK(OFFSET($A184,-12,0)),
"test",
OFFSET($A184,-12,0)),
OFFSET($A184,-11,0)),
OFFSET($A184,-10,0)),
OFFSET($A184,-9,0)),
OFFSET($A184,-8,0)),
OFFSET($A184,-7,0)),
OFFSET($A184,-6,0)),
OFFSET($A184,-5,0)),
OFFSET($A184,-4,0)),
OFFSET($A184,-3,0)),
OFFSET($A184,-2,0)),
OFFSET($A184,-1,0)),
$A184)</f>
        <v>ROOM_CLUB_EXEC_BREAKFAST_TYPE</v>
      </c>
    </row>
    <row r="185" spans="1:16" ht="30" x14ac:dyDescent="0.2">
      <c r="A185" s="230" t="s">
        <v>1359</v>
      </c>
      <c r="B185" s="230" t="s">
        <v>1366</v>
      </c>
      <c r="C185" s="190" t="s">
        <v>220</v>
      </c>
      <c r="D185" s="226" t="s">
        <v>1360</v>
      </c>
      <c r="E185" s="133"/>
      <c r="G185" s="135">
        <v>74</v>
      </c>
      <c r="H185" s="135" t="s">
        <v>1268</v>
      </c>
      <c r="I185" s="133">
        <v>5037</v>
      </c>
      <c r="J185" s="133" t="s">
        <v>1289</v>
      </c>
      <c r="N185" s="198" t="str">
        <f ca="1">IF(LEN($A185&amp;$D185)&lt;2,"",IF(ISBLANK($I185),"",$P185&amp;IF(ISBLANK($D185),"","|"&amp;IF(RIGHT($D185)=",",LEFT($D185,LEN($D185)-1),IF(RIGHT($D185,2)=", ",LEFT($D185,LEN($D185)-2),$D185)))&amp;"="&amp;$I185&amp;IF(OR(ISBLANK($K185),$K185="{{*}}"),"",",{{"&amp;$K185&amp;"}}")))</f>
        <v>ROOM_CLUB_EXEC_REFRESHMENTS|LIGHT_REFRESHMENTS=5037</v>
      </c>
      <c r="O185" s="209">
        <f t="shared" ca="1" si="2"/>
        <v>5037</v>
      </c>
      <c r="P185" s="198" t="str">
        <f ca="1">IF(ISBLANK($A185),
IF(ISBLANK(OFFSET($A185,-1,0)),
IF(ISBLANK(OFFSET($A185,-2,0)),
IF(ISBLANK(OFFSET($A185,-3,0)),
IF(ISBLANK(OFFSET($A185,-4,0)),
IF(ISBLANK(OFFSET($A185,-5,0)),
IF(ISBLANK(OFFSET($A185,-6,0)),
IF(ISBLANK(OFFSET($A185,-7,0)),
IF(ISBLANK(OFFSET($A185,-8,0)),
IF(ISBLANK(OFFSET($A185,-9,0)),
IF(ISBLANK(OFFSET($A185,-10,0)),
IF(ISBLANK(OFFSET($A185,-11,0)),
IF(ISBLANK(OFFSET($A185,-12,0)),
"test",
OFFSET($A185,-12,0)),
OFFSET($A185,-11,0)),
OFFSET($A185,-10,0)),
OFFSET($A185,-9,0)),
OFFSET($A185,-8,0)),
OFFSET($A185,-7,0)),
OFFSET($A185,-6,0)),
OFFSET($A185,-5,0)),
OFFSET($A185,-4,0)),
OFFSET($A185,-3,0)),
OFFSET($A185,-2,0)),
OFFSET($A185,-1,0)),
$A185)</f>
        <v>ROOM_CLUB_EXEC_REFRESHMENTS</v>
      </c>
    </row>
    <row r="186" spans="1:16" ht="30" x14ac:dyDescent="0.2">
      <c r="A186" s="228" t="s">
        <v>1361</v>
      </c>
      <c r="B186" s="228" t="s">
        <v>1362</v>
      </c>
      <c r="C186" s="222" t="s">
        <v>220</v>
      </c>
      <c r="D186" s="227" t="s">
        <v>1367</v>
      </c>
      <c r="G186" s="136">
        <v>74</v>
      </c>
      <c r="H186" s="136" t="s">
        <v>1268</v>
      </c>
      <c r="I186" s="117">
        <v>5043</v>
      </c>
      <c r="J186" s="117" t="s">
        <v>1290</v>
      </c>
      <c r="N186" s="198" t="str">
        <f ca="1">IF(LEN($A186&amp;$D186)&lt;2,"",IF(ISBLANK($I186),"",$P186&amp;IF(ISBLANK($D186),"","|"&amp;IF(RIGHT($D186)=",",LEFT($D186,LEN($D186)-1),IF(RIGHT($D186,2)=", ",LEFT($D186,LEN($D186)-2),$D186)))&amp;"="&amp;$I186&amp;IF(OR(ISBLANK($K186),$K186="{{*}}"),"",",{{"&amp;$K186&amp;"}}")))</f>
        <v>ROOM_CLUB_EXEC_LOUNGE_INTERNET|INTERNET_ACCESS=5043</v>
      </c>
      <c r="O186" s="209">
        <f t="shared" ca="1" si="2"/>
        <v>5043</v>
      </c>
      <c r="P186" s="198" t="str">
        <f ca="1">IF(ISBLANK($A186),
IF(ISBLANK(OFFSET($A186,-1,0)),
IF(ISBLANK(OFFSET($A186,-2,0)),
IF(ISBLANK(OFFSET($A186,-3,0)),
IF(ISBLANK(OFFSET($A186,-4,0)),
IF(ISBLANK(OFFSET($A186,-5,0)),
IF(ISBLANK(OFFSET($A186,-6,0)),
IF(ISBLANK(OFFSET($A186,-7,0)),
IF(ISBLANK(OFFSET($A186,-8,0)),
IF(ISBLANK(OFFSET($A186,-9,0)),
IF(ISBLANK(OFFSET($A186,-10,0)),
IF(ISBLANK(OFFSET($A186,-11,0)),
IF(ISBLANK(OFFSET($A186,-12,0)),
"test",
OFFSET($A186,-12,0)),
OFFSET($A186,-11,0)),
OFFSET($A186,-10,0)),
OFFSET($A186,-9,0)),
OFFSET($A186,-8,0)),
OFFSET($A186,-7,0)),
OFFSET($A186,-6,0)),
OFFSET($A186,-5,0)),
OFFSET($A186,-4,0)),
OFFSET($A186,-3,0)),
OFFSET($A186,-2,0)),
OFFSET($A186,-1,0)),
$A186)</f>
        <v>ROOM_CLUB_EXEC_LOUNGE_INTERNET</v>
      </c>
    </row>
    <row r="187" spans="1:16" x14ac:dyDescent="0.2">
      <c r="A187" s="230" t="s">
        <v>1368</v>
      </c>
      <c r="B187" s="230" t="s">
        <v>1369</v>
      </c>
      <c r="C187" s="190" t="s">
        <v>220</v>
      </c>
      <c r="D187" s="226" t="s">
        <v>1370</v>
      </c>
      <c r="E187" s="133"/>
      <c r="G187" s="135">
        <v>74</v>
      </c>
      <c r="H187" s="135" t="s">
        <v>1268</v>
      </c>
      <c r="I187" s="133">
        <v>5038</v>
      </c>
      <c r="J187" s="133" t="s">
        <v>1291</v>
      </c>
      <c r="N187" s="198" t="str">
        <f ca="1">IF(LEN($A187&amp;$D187)&lt;2,"",IF(ISBLANK($I187),"",$P187&amp;IF(ISBLANK($D187),"","|"&amp;IF(RIGHT($D187)=",",LEFT($D187,LEN($D187)-1),IF(RIGHT($D187,2)=", ",LEFT($D187,LEN($D187)-2),$D187)))&amp;"="&amp;$I187&amp;IF(OR(ISBLANK($K187),$K187="{{*}}"),"",",{{"&amp;$K187&amp;"}}")))</f>
        <v>ROOM_CLUB_EXEC_LUNCH|LUNCH_RECEPTION=5038</v>
      </c>
      <c r="O187" s="209">
        <f t="shared" ca="1" si="2"/>
        <v>5038</v>
      </c>
      <c r="P187" s="198" t="str">
        <f ca="1">IF(ISBLANK($A187),
IF(ISBLANK(OFFSET($A187,-1,0)),
IF(ISBLANK(OFFSET($A187,-2,0)),
IF(ISBLANK(OFFSET($A187,-3,0)),
IF(ISBLANK(OFFSET($A187,-4,0)),
IF(ISBLANK(OFFSET($A187,-5,0)),
IF(ISBLANK(OFFSET($A187,-6,0)),
IF(ISBLANK(OFFSET($A187,-7,0)),
IF(ISBLANK(OFFSET($A187,-8,0)),
IF(ISBLANK(OFFSET($A187,-9,0)),
IF(ISBLANK(OFFSET($A187,-10,0)),
IF(ISBLANK(OFFSET($A187,-11,0)),
IF(ISBLANK(OFFSET($A187,-12,0)),
"test",
OFFSET($A187,-12,0)),
OFFSET($A187,-11,0)),
OFFSET($A187,-10,0)),
OFFSET($A187,-9,0)),
OFFSET($A187,-8,0)),
OFFSET($A187,-7,0)),
OFFSET($A187,-6,0)),
OFFSET($A187,-5,0)),
OFFSET($A187,-4,0)),
OFFSET($A187,-3,0)),
OFFSET($A187,-2,0)),
OFFSET($A187,-1,0)),
$A187)</f>
        <v>ROOM_CLUB_EXEC_LUNCH</v>
      </c>
    </row>
    <row r="188" spans="1:16" ht="30" x14ac:dyDescent="0.2">
      <c r="A188" s="228" t="s">
        <v>1371</v>
      </c>
      <c r="B188" s="228" t="s">
        <v>1372</v>
      </c>
      <c r="C188" s="222" t="s">
        <v>220</v>
      </c>
      <c r="D188" s="227" t="s">
        <v>1373</v>
      </c>
      <c r="G188" s="136">
        <v>74</v>
      </c>
      <c r="H188" s="136" t="s">
        <v>1268</v>
      </c>
      <c r="I188" s="117">
        <v>5036</v>
      </c>
      <c r="J188" s="117" t="s">
        <v>1294</v>
      </c>
      <c r="N188" s="198" t="str">
        <f ca="1">IF(LEN($A188&amp;$D188)&lt;2,"",IF(ISBLANK($I188),"",$P188&amp;IF(ISBLANK($D188),"","|"&amp;IF(RIGHT($D188)=",",LEFT($D188,LEN($D188)-1),IF(RIGHT($D188,2)=", ",LEFT($D188,LEN($D188)-2),$D188)))&amp;"="&amp;$I188&amp;IF(OR(ISBLANK($K188),$K188="{{*}}"),"",",{{"&amp;$K188&amp;"}}")))</f>
        <v>ROOM_CLUB_EXEC_SEPARATE_CHECKIN|SEPARATE_CHECKIN=5036</v>
      </c>
      <c r="O188" s="209">
        <f t="shared" ca="1" si="2"/>
        <v>5036</v>
      </c>
      <c r="P188" s="198" t="str">
        <f ca="1">IF(ISBLANK($A188),
IF(ISBLANK(OFFSET($A188,-1,0)),
IF(ISBLANK(OFFSET($A188,-2,0)),
IF(ISBLANK(OFFSET($A188,-3,0)),
IF(ISBLANK(OFFSET($A188,-4,0)),
IF(ISBLANK(OFFSET($A188,-5,0)),
IF(ISBLANK(OFFSET($A188,-6,0)),
IF(ISBLANK(OFFSET($A188,-7,0)),
IF(ISBLANK(OFFSET($A188,-8,0)),
IF(ISBLANK(OFFSET($A188,-9,0)),
IF(ISBLANK(OFFSET($A188,-10,0)),
IF(ISBLANK(OFFSET($A188,-11,0)),
IF(ISBLANK(OFFSET($A188,-12,0)),
"test",
OFFSET($A188,-12,0)),
OFFSET($A188,-11,0)),
OFFSET($A188,-10,0)),
OFFSET($A188,-9,0)),
OFFSET($A188,-8,0)),
OFFSET($A188,-7,0)),
OFFSET($A188,-6,0)),
OFFSET($A188,-5,0)),
OFFSET($A188,-4,0)),
OFFSET($A188,-3,0)),
OFFSET($A188,-2,0)),
OFFSET($A188,-1,0)),
$A188)</f>
        <v>ROOM_CLUB_EXEC_SEPARATE_CHECKIN</v>
      </c>
    </row>
    <row r="189" spans="1:16" x14ac:dyDescent="0.2">
      <c r="A189" s="230" t="s">
        <v>1374</v>
      </c>
      <c r="B189" s="230" t="s">
        <v>1375</v>
      </c>
      <c r="C189" s="190" t="s">
        <v>220</v>
      </c>
      <c r="D189" s="226" t="s">
        <v>1376</v>
      </c>
      <c r="E189" s="133"/>
      <c r="G189" s="135">
        <v>74</v>
      </c>
      <c r="H189" s="135" t="s">
        <v>1268</v>
      </c>
      <c r="I189" s="133">
        <v>5044</v>
      </c>
      <c r="J189" s="133" t="s">
        <v>1295</v>
      </c>
      <c r="N189" s="198" t="str">
        <f ca="1">IF(LEN($A189&amp;$D189)&lt;2,"",IF(ISBLANK($I189),"",$P189&amp;IF(ISBLANK($D189),"","|"&amp;IF(RIGHT($D189)=",",LEFT($D189,LEN($D189)-1),IF(RIGHT($D189,2)=", ",LEFT($D189,LEN($D189)-2),$D189)))&amp;"="&amp;$I189&amp;IF(OR(ISBLANK($K189),$K189="{{*}}"),"",",{{"&amp;$K189&amp;"}}")))</f>
        <v>ROOM_CLUB_EXEC_DINNER|DINNER_RECEPTION=5044</v>
      </c>
      <c r="O189" s="209">
        <f t="shared" ca="1" si="2"/>
        <v>5044</v>
      </c>
      <c r="P189" s="198" t="str">
        <f ca="1">IF(ISBLANK($A189),
IF(ISBLANK(OFFSET($A189,-1,0)),
IF(ISBLANK(OFFSET($A189,-2,0)),
IF(ISBLANK(OFFSET($A189,-3,0)),
IF(ISBLANK(OFFSET($A189,-4,0)),
IF(ISBLANK(OFFSET($A189,-5,0)),
IF(ISBLANK(OFFSET($A189,-6,0)),
IF(ISBLANK(OFFSET($A189,-7,0)),
IF(ISBLANK(OFFSET($A189,-8,0)),
IF(ISBLANK(OFFSET($A189,-9,0)),
IF(ISBLANK(OFFSET($A189,-10,0)),
IF(ISBLANK(OFFSET($A189,-11,0)),
IF(ISBLANK(OFFSET($A189,-12,0)),
"test",
OFFSET($A189,-12,0)),
OFFSET($A189,-11,0)),
OFFSET($A189,-10,0)),
OFFSET($A189,-9,0)),
OFFSET($A189,-8,0)),
OFFSET($A189,-7,0)),
OFFSET($A189,-6,0)),
OFFSET($A189,-5,0)),
OFFSET($A189,-4,0)),
OFFSET($A189,-3,0)),
OFFSET($A189,-2,0)),
OFFSET($A189,-1,0)),
$A189)</f>
        <v>ROOM_CLUB_EXEC_DINNER</v>
      </c>
    </row>
    <row r="190" spans="1:16" x14ac:dyDescent="0.2">
      <c r="A190" s="58"/>
      <c r="D190" s="224"/>
      <c r="G190" s="136"/>
      <c r="N190" s="198" t="str">
        <f>IF(LEN($A190&amp;$D190)&lt;2,"",IF(ISBLANK($I190),"",$P190&amp;IF(ISBLANK($D190),"","|"&amp;IF(RIGHT($D190)=",",LEFT($D190,LEN($D190)-1),IF(RIGHT($D190,2)=", ",LEFT($D190,LEN($D190)-2),$D190)))&amp;"="&amp;$I190&amp;IF(OR(ISBLANK($K190),$K190="{{*}}"),"",",{{"&amp;$K190&amp;"}}")))</f>
        <v/>
      </c>
      <c r="O190" s="209">
        <f t="shared" si="2"/>
        <v>0</v>
      </c>
      <c r="P190" s="198" t="str">
        <f ca="1">IF(ISBLANK($A190),
IF(ISBLANK(OFFSET($A190,-1,0)),
IF(ISBLANK(OFFSET($A190,-2,0)),
IF(ISBLANK(OFFSET($A190,-3,0)),
IF(ISBLANK(OFFSET($A190,-4,0)),
IF(ISBLANK(OFFSET($A190,-5,0)),
IF(ISBLANK(OFFSET($A190,-6,0)),
IF(ISBLANK(OFFSET($A190,-7,0)),
IF(ISBLANK(OFFSET($A190,-8,0)),
IF(ISBLANK(OFFSET($A190,-9,0)),
IF(ISBLANK(OFFSET($A190,-10,0)),
IF(ISBLANK(OFFSET($A190,-11,0)),
IF(ISBLANK(OFFSET($A190,-12,0)),
"test",
OFFSET($A190,-12,0)),
OFFSET($A190,-11,0)),
OFFSET($A190,-10,0)),
OFFSET($A190,-9,0)),
OFFSET($A190,-8,0)),
OFFSET($A190,-7,0)),
OFFSET($A190,-6,0)),
OFFSET($A190,-5,0)),
OFFSET($A190,-4,0)),
OFFSET($A190,-3,0)),
OFFSET($A190,-2,0)),
OFFSET($A190,-1,0)),
$A190)</f>
        <v>ROOM_CLUB_EXEC_DINNER</v>
      </c>
    </row>
    <row r="191" spans="1:16" x14ac:dyDescent="0.2">
      <c r="A191" s="58"/>
      <c r="D191" s="224"/>
      <c r="G191" s="136"/>
      <c r="N191" s="198" t="str">
        <f>IF(LEN($A191&amp;$D191)&lt;2,"",IF(ISBLANK($I191),"",$P191&amp;IF(ISBLANK($D191),"","|"&amp;IF(RIGHT($D191)=",",LEFT($D191,LEN($D191)-1),IF(RIGHT($D191,2)=", ",LEFT($D191,LEN($D191)-2),$D191)))&amp;"="&amp;$I191&amp;IF(OR(ISBLANK($K191),$K191="{{*}}"),"",",{{"&amp;$K191&amp;"}}")))</f>
        <v/>
      </c>
      <c r="O191" s="209">
        <f t="shared" si="2"/>
        <v>0</v>
      </c>
      <c r="P191" s="198" t="str">
        <f ca="1">IF(ISBLANK($A191),
IF(ISBLANK(OFFSET($A191,-1,0)),
IF(ISBLANK(OFFSET($A191,-2,0)),
IF(ISBLANK(OFFSET($A191,-3,0)),
IF(ISBLANK(OFFSET($A191,-4,0)),
IF(ISBLANK(OFFSET($A191,-5,0)),
IF(ISBLANK(OFFSET($A191,-6,0)),
IF(ISBLANK(OFFSET($A191,-7,0)),
IF(ISBLANK(OFFSET($A191,-8,0)),
IF(ISBLANK(OFFSET($A191,-9,0)),
IF(ISBLANK(OFFSET($A191,-10,0)),
IF(ISBLANK(OFFSET($A191,-11,0)),
IF(ISBLANK(OFFSET($A191,-12,0)),
"test",
OFFSET($A191,-12,0)),
OFFSET($A191,-11,0)),
OFFSET($A191,-10,0)),
OFFSET($A191,-9,0)),
OFFSET($A191,-8,0)),
OFFSET($A191,-7,0)),
OFFSET($A191,-6,0)),
OFFSET($A191,-5,0)),
OFFSET($A191,-4,0)),
OFFSET($A191,-3,0)),
OFFSET($A191,-2,0)),
OFFSET($A191,-1,0)),
$A191)</f>
        <v>ROOM_CLUB_EXEC_DINNER</v>
      </c>
    </row>
    <row r="192" spans="1:16" x14ac:dyDescent="0.2">
      <c r="A192" s="84" t="s">
        <v>0</v>
      </c>
      <c r="B192" s="84" t="s">
        <v>1</v>
      </c>
      <c r="C192" s="84"/>
      <c r="D192" s="64" t="s">
        <v>2</v>
      </c>
      <c r="E192" s="64" t="s">
        <v>3</v>
      </c>
      <c r="G192" s="70" t="s">
        <v>985</v>
      </c>
      <c r="H192" s="64" t="s">
        <v>986</v>
      </c>
      <c r="I192" s="64" t="s">
        <v>1081</v>
      </c>
      <c r="J192" s="64" t="s">
        <v>1082</v>
      </c>
      <c r="N192" s="198"/>
      <c r="O192" s="209" t="str">
        <f t="shared" si="2"/>
        <v/>
      </c>
      <c r="P192" s="198" t="str">
        <f ca="1">IF(ISBLANK($A192),
IF(ISBLANK(OFFSET($A192,-1,0)),
IF(ISBLANK(OFFSET($A192,-2,0)),
IF(ISBLANK(OFFSET($A192,-3,0)),
IF(ISBLANK(OFFSET($A192,-4,0)),
IF(ISBLANK(OFFSET($A192,-5,0)),
IF(ISBLANK(OFFSET($A192,-6,0)),
IF(ISBLANK(OFFSET($A192,-7,0)),
IF(ISBLANK(OFFSET($A192,-8,0)),
IF(ISBLANK(OFFSET($A192,-9,0)),
IF(ISBLANK(OFFSET($A192,-10,0)),
IF(ISBLANK(OFFSET($A192,-11,0)),
IF(ISBLANK(OFFSET($A192,-12,0)),
"test",
OFFSET($A192,-12,0)),
OFFSET($A192,-11,0)),
OFFSET($A192,-10,0)),
OFFSET($A192,-9,0)),
OFFSET($A192,-8,0)),
OFFSET($A192,-7,0)),
OFFSET($A192,-6,0)),
OFFSET($A192,-5,0)),
OFFSET($A192,-4,0)),
OFFSET($A192,-3,0)),
OFFSET($A192,-2,0)),
OFFSET($A192,-1,0)),
$A192)</f>
        <v>Code</v>
      </c>
    </row>
    <row r="193" spans="1:16" x14ac:dyDescent="0.2">
      <c r="A193" s="230" t="s">
        <v>1396</v>
      </c>
      <c r="B193" s="230" t="s">
        <v>1397</v>
      </c>
      <c r="C193" s="190" t="s">
        <v>221</v>
      </c>
      <c r="D193" s="225"/>
      <c r="E193" s="133"/>
      <c r="G193" s="135">
        <v>74</v>
      </c>
      <c r="H193" s="135" t="s">
        <v>1268</v>
      </c>
      <c r="I193" s="133">
        <v>4128</v>
      </c>
      <c r="J193" s="133" t="s">
        <v>1320</v>
      </c>
      <c r="N193" s="198" t="str">
        <f ca="1">IF(LEN($A193&amp;$D193)&lt;2,"",IF(ISBLANK($I193),"",$P193&amp;IF(ISBLANK($D193),"","|"&amp;IF(RIGHT($D193)=",",LEFT($D193,LEN($D193)-1),IF(RIGHT($D193,2)=", ",LEFT($D193,LEN($D193)-2),$D193)))&amp;"="&amp;$I193&amp;IF(OR(ISBLANK($K193),$K193="{{*}}"),"",",{{"&amp;$K193&amp;"}}")))</f>
        <v>ROOM_VIEW_BEACH=4128</v>
      </c>
      <c r="O193" s="209">
        <f t="shared" ca="1" si="2"/>
        <v>4128</v>
      </c>
      <c r="P193" s="198" t="str">
        <f ca="1">IF(ISBLANK($A193),
IF(ISBLANK(OFFSET($A193,-1,0)),
IF(ISBLANK(OFFSET($A193,-2,0)),
IF(ISBLANK(OFFSET($A193,-3,0)),
IF(ISBLANK(OFFSET($A193,-4,0)),
IF(ISBLANK(OFFSET($A193,-5,0)),
IF(ISBLANK(OFFSET($A193,-6,0)),
IF(ISBLANK(OFFSET($A193,-7,0)),
IF(ISBLANK(OFFSET($A193,-8,0)),
IF(ISBLANK(OFFSET($A193,-9,0)),
IF(ISBLANK(OFFSET($A193,-10,0)),
IF(ISBLANK(OFFSET($A193,-11,0)),
IF(ISBLANK(OFFSET($A193,-12,0)),
"test",
OFFSET($A193,-12,0)),
OFFSET($A193,-11,0)),
OFFSET($A193,-10,0)),
OFFSET($A193,-9,0)),
OFFSET($A193,-8,0)),
OFFSET($A193,-7,0)),
OFFSET($A193,-6,0)),
OFFSET($A193,-5,0)),
OFFSET($A193,-4,0)),
OFFSET($A193,-3,0)),
OFFSET($A193,-2,0)),
OFFSET($A193,-1,0)),
$A193)</f>
        <v>ROOM_VIEW_BEACH</v>
      </c>
    </row>
    <row r="194" spans="1:16" x14ac:dyDescent="0.2">
      <c r="A194" s="228" t="s">
        <v>1398</v>
      </c>
      <c r="B194" s="228" t="s">
        <v>1412</v>
      </c>
      <c r="C194" s="222" t="s">
        <v>221</v>
      </c>
      <c r="D194" s="224"/>
      <c r="G194" s="136">
        <v>74</v>
      </c>
      <c r="H194" s="136" t="s">
        <v>1268</v>
      </c>
      <c r="I194" s="117">
        <v>4134</v>
      </c>
      <c r="J194" s="117" t="s">
        <v>1321</v>
      </c>
      <c r="N194" s="198" t="str">
        <f ca="1">IF(LEN($A194&amp;$D194)&lt;2,"",IF(ISBLANK($I194),"",$P194&amp;IF(ISBLANK($D194),"","|"&amp;IF(RIGHT($D194)=",",LEFT($D194,LEN($D194)-1),IF(RIGHT($D194,2)=", ",LEFT($D194,LEN($D194)-2),$D194)))&amp;"="&amp;$I194&amp;IF(OR(ISBLANK($K194),$K194="{{*}}"),"",",{{"&amp;$K194&amp;"}}")))</f>
        <v>ROOM_VIEW_CITY=4134</v>
      </c>
      <c r="O194" s="209">
        <f t="shared" ca="1" si="2"/>
        <v>4134</v>
      </c>
      <c r="P194" s="198" t="str">
        <f ca="1">IF(ISBLANK($A194),
IF(ISBLANK(OFFSET($A194,-1,0)),
IF(ISBLANK(OFFSET($A194,-2,0)),
IF(ISBLANK(OFFSET($A194,-3,0)),
IF(ISBLANK(OFFSET($A194,-4,0)),
IF(ISBLANK(OFFSET($A194,-5,0)),
IF(ISBLANK(OFFSET($A194,-6,0)),
IF(ISBLANK(OFFSET($A194,-7,0)),
IF(ISBLANK(OFFSET($A194,-8,0)),
IF(ISBLANK(OFFSET($A194,-9,0)),
IF(ISBLANK(OFFSET($A194,-10,0)),
IF(ISBLANK(OFFSET($A194,-11,0)),
IF(ISBLANK(OFFSET($A194,-12,0)),
"test",
OFFSET($A194,-12,0)),
OFFSET($A194,-11,0)),
OFFSET($A194,-10,0)),
OFFSET($A194,-9,0)),
OFFSET($A194,-8,0)),
OFFSET($A194,-7,0)),
OFFSET($A194,-6,0)),
OFFSET($A194,-5,0)),
OFFSET($A194,-4,0)),
OFFSET($A194,-3,0)),
OFFSET($A194,-2,0)),
OFFSET($A194,-1,0)),
$A194)</f>
        <v>ROOM_VIEW_CITY</v>
      </c>
    </row>
    <row r="195" spans="1:16" x14ac:dyDescent="0.2">
      <c r="A195" s="230" t="s">
        <v>1399</v>
      </c>
      <c r="B195" s="230" t="s">
        <v>1413</v>
      </c>
      <c r="C195" s="190" t="s">
        <v>221</v>
      </c>
      <c r="D195" s="225"/>
      <c r="E195" s="133"/>
      <c r="G195" s="135">
        <v>74</v>
      </c>
      <c r="H195" s="135" t="s">
        <v>1268</v>
      </c>
      <c r="I195" s="133">
        <v>4146</v>
      </c>
      <c r="J195" s="133" t="s">
        <v>1322</v>
      </c>
      <c r="N195" s="198" t="str">
        <f ca="1">IF(LEN($A195&amp;$D195)&lt;2,"",IF(ISBLANK($I195),"",$P195&amp;IF(ISBLANK($D195),"","|"&amp;IF(RIGHT($D195)=",",LEFT($D195,LEN($D195)-1),IF(RIGHT($D195,2)=", ",LEFT($D195,LEN($D195)-2),$D195)))&amp;"="&amp;$I195&amp;IF(OR(ISBLANK($K195),$K195="{{*}}"),"",",{{"&amp;$K195&amp;"}}")))</f>
        <v>ROOM_VIEW_COURTYARD=4146</v>
      </c>
      <c r="O195" s="209">
        <f t="shared" ca="1" si="2"/>
        <v>4146</v>
      </c>
      <c r="P195" s="198" t="str">
        <f ca="1">IF(ISBLANK($A195),
IF(ISBLANK(OFFSET($A195,-1,0)),
IF(ISBLANK(OFFSET($A195,-2,0)),
IF(ISBLANK(OFFSET($A195,-3,0)),
IF(ISBLANK(OFFSET($A195,-4,0)),
IF(ISBLANK(OFFSET($A195,-5,0)),
IF(ISBLANK(OFFSET($A195,-6,0)),
IF(ISBLANK(OFFSET($A195,-7,0)),
IF(ISBLANK(OFFSET($A195,-8,0)),
IF(ISBLANK(OFFSET($A195,-9,0)),
IF(ISBLANK(OFFSET($A195,-10,0)),
IF(ISBLANK(OFFSET($A195,-11,0)),
IF(ISBLANK(OFFSET($A195,-12,0)),
"test",
OFFSET($A195,-12,0)),
OFFSET($A195,-11,0)),
OFFSET($A195,-10,0)),
OFFSET($A195,-9,0)),
OFFSET($A195,-8,0)),
OFFSET($A195,-7,0)),
OFFSET($A195,-6,0)),
OFFSET($A195,-5,0)),
OFFSET($A195,-4,0)),
OFFSET($A195,-3,0)),
OFFSET($A195,-2,0)),
OFFSET($A195,-1,0)),
$A195)</f>
        <v>ROOM_VIEW_COURTYARD</v>
      </c>
    </row>
    <row r="196" spans="1:16" x14ac:dyDescent="0.2">
      <c r="A196" s="228" t="s">
        <v>1400</v>
      </c>
      <c r="B196" s="228" t="s">
        <v>1414</v>
      </c>
      <c r="C196" s="222" t="s">
        <v>221</v>
      </c>
      <c r="D196" s="224"/>
      <c r="G196" s="136">
        <v>74</v>
      </c>
      <c r="H196" s="136" t="s">
        <v>1268</v>
      </c>
      <c r="I196" s="117">
        <v>4151</v>
      </c>
      <c r="J196" s="117" t="s">
        <v>1323</v>
      </c>
      <c r="N196" s="198" t="str">
        <f ca="1">IF(LEN($A196&amp;$D196)&lt;2,"",IF(ISBLANK($I196),"",$P196&amp;IF(ISBLANK($D196),"","|"&amp;IF(RIGHT($D196)=",",LEFT($D196,LEN($D196)-1),IF(RIGHT($D196,2)=", ",LEFT($D196,LEN($D196)-2),$D196)))&amp;"="&amp;$I196&amp;IF(OR(ISBLANK($K196),$K196="{{*}}"),"",",{{"&amp;$K196&amp;"}}")))</f>
        <v>ROOM_VIEW_DESERT=4151</v>
      </c>
      <c r="O196" s="209">
        <f t="shared" ca="1" si="2"/>
        <v>4151</v>
      </c>
      <c r="P196" s="198" t="str">
        <f ca="1">IF(ISBLANK($A196),
IF(ISBLANK(OFFSET($A196,-1,0)),
IF(ISBLANK(OFFSET($A196,-2,0)),
IF(ISBLANK(OFFSET($A196,-3,0)),
IF(ISBLANK(OFFSET($A196,-4,0)),
IF(ISBLANK(OFFSET($A196,-5,0)),
IF(ISBLANK(OFFSET($A196,-6,0)),
IF(ISBLANK(OFFSET($A196,-7,0)),
IF(ISBLANK(OFFSET($A196,-8,0)),
IF(ISBLANK(OFFSET($A196,-9,0)),
IF(ISBLANK(OFFSET($A196,-10,0)),
IF(ISBLANK(OFFSET($A196,-11,0)),
IF(ISBLANK(OFFSET($A196,-12,0)),
"test",
OFFSET($A196,-12,0)),
OFFSET($A196,-11,0)),
OFFSET($A196,-10,0)),
OFFSET($A196,-9,0)),
OFFSET($A196,-8,0)),
OFFSET($A196,-7,0)),
OFFSET($A196,-6,0)),
OFFSET($A196,-5,0)),
OFFSET($A196,-4,0)),
OFFSET($A196,-3,0)),
OFFSET($A196,-2,0)),
OFFSET($A196,-1,0)),
$A196)</f>
        <v>ROOM_VIEW_DESERT</v>
      </c>
    </row>
    <row r="197" spans="1:16" x14ac:dyDescent="0.2">
      <c r="A197" s="230" t="s">
        <v>1401</v>
      </c>
      <c r="B197" s="230" t="s">
        <v>1415</v>
      </c>
      <c r="C197" s="190" t="s">
        <v>221</v>
      </c>
      <c r="D197" s="225"/>
      <c r="E197" s="133"/>
      <c r="G197" s="135">
        <v>74</v>
      </c>
      <c r="H197" s="135" t="s">
        <v>1268</v>
      </c>
      <c r="I197" s="133">
        <v>4185</v>
      </c>
      <c r="J197" s="133" t="s">
        <v>1324</v>
      </c>
      <c r="N197" s="198" t="str">
        <f ca="1">IF(LEN($A197&amp;$D197)&lt;2,"",IF(ISBLANK($I197),"",$P197&amp;IF(ISBLANK($D197),"","|"&amp;IF(RIGHT($D197)=",",LEFT($D197,LEN($D197)-1),IF(RIGHT($D197,2)=", ",LEFT($D197,LEN($D197)-2),$D197)))&amp;"="&amp;$I197&amp;IF(OR(ISBLANK($K197),$K197="{{*}}"),"",",{{"&amp;$K197&amp;"}}")))</f>
        <v>ROOM_VIEW_GARDEN=4185</v>
      </c>
      <c r="O197" s="209">
        <f t="shared" ref="O197:O216" ca="1" si="3">IF(ISBLANK(N197),"",$I197)</f>
        <v>4185</v>
      </c>
      <c r="P197" s="198" t="str">
        <f ca="1">IF(ISBLANK($A197),
IF(ISBLANK(OFFSET($A197,-1,0)),
IF(ISBLANK(OFFSET($A197,-2,0)),
IF(ISBLANK(OFFSET($A197,-3,0)),
IF(ISBLANK(OFFSET($A197,-4,0)),
IF(ISBLANK(OFFSET($A197,-5,0)),
IF(ISBLANK(OFFSET($A197,-6,0)),
IF(ISBLANK(OFFSET($A197,-7,0)),
IF(ISBLANK(OFFSET($A197,-8,0)),
IF(ISBLANK(OFFSET($A197,-9,0)),
IF(ISBLANK(OFFSET($A197,-10,0)),
IF(ISBLANK(OFFSET($A197,-11,0)),
IF(ISBLANK(OFFSET($A197,-12,0)),
"test",
OFFSET($A197,-12,0)),
OFFSET($A197,-11,0)),
OFFSET($A197,-10,0)),
OFFSET($A197,-9,0)),
OFFSET($A197,-8,0)),
OFFSET($A197,-7,0)),
OFFSET($A197,-6,0)),
OFFSET($A197,-5,0)),
OFFSET($A197,-4,0)),
OFFSET($A197,-3,0)),
OFFSET($A197,-2,0)),
OFFSET($A197,-1,0)),
$A197)</f>
        <v>ROOM_VIEW_GARDEN</v>
      </c>
    </row>
    <row r="198" spans="1:16" x14ac:dyDescent="0.2">
      <c r="A198" s="228" t="s">
        <v>1402</v>
      </c>
      <c r="B198" s="228" t="s">
        <v>1416</v>
      </c>
      <c r="C198" s="222" t="s">
        <v>221</v>
      </c>
      <c r="D198" s="224"/>
      <c r="G198" s="136">
        <v>74</v>
      </c>
      <c r="H198" s="136" t="s">
        <v>1268</v>
      </c>
      <c r="I198" s="117">
        <v>4186</v>
      </c>
      <c r="J198" s="117" t="s">
        <v>1325</v>
      </c>
      <c r="N198" s="198" t="str">
        <f ca="1">IF(LEN($A198&amp;$D198)&lt;2,"",IF(ISBLANK($I198),"",$P198&amp;IF(ISBLANK($D198),"","|"&amp;IF(RIGHT($D198)=",",LEFT($D198,LEN($D198)-1),IF(RIGHT($D198,2)=", ",LEFT($D198,LEN($D198)-2),$D198)))&amp;"="&amp;$I198&amp;IF(OR(ISBLANK($K198),$K198="{{*}}"),"",",{{"&amp;$K198&amp;"}}")))</f>
        <v>ROOM_VIEW_GOLF=4186</v>
      </c>
      <c r="O198" s="209">
        <f t="shared" ca="1" si="3"/>
        <v>4186</v>
      </c>
      <c r="P198" s="198" t="str">
        <f ca="1">IF(ISBLANK($A198),
IF(ISBLANK(OFFSET($A198,-1,0)),
IF(ISBLANK(OFFSET($A198,-2,0)),
IF(ISBLANK(OFFSET($A198,-3,0)),
IF(ISBLANK(OFFSET($A198,-4,0)),
IF(ISBLANK(OFFSET($A198,-5,0)),
IF(ISBLANK(OFFSET($A198,-6,0)),
IF(ISBLANK(OFFSET($A198,-7,0)),
IF(ISBLANK(OFFSET($A198,-8,0)),
IF(ISBLANK(OFFSET($A198,-9,0)),
IF(ISBLANK(OFFSET($A198,-10,0)),
IF(ISBLANK(OFFSET($A198,-11,0)),
IF(ISBLANK(OFFSET($A198,-12,0)),
"test",
OFFSET($A198,-12,0)),
OFFSET($A198,-11,0)),
OFFSET($A198,-10,0)),
OFFSET($A198,-9,0)),
OFFSET($A198,-8,0)),
OFFSET($A198,-7,0)),
OFFSET($A198,-6,0)),
OFFSET($A198,-5,0)),
OFFSET($A198,-4,0)),
OFFSET($A198,-3,0)),
OFFSET($A198,-2,0)),
OFFSET($A198,-1,0)),
$A198)</f>
        <v>ROOM_VIEW_GOLF</v>
      </c>
    </row>
    <row r="199" spans="1:16" x14ac:dyDescent="0.2">
      <c r="A199" s="230" t="s">
        <v>1403</v>
      </c>
      <c r="B199" s="230" t="s">
        <v>1417</v>
      </c>
      <c r="C199" s="190" t="s">
        <v>221</v>
      </c>
      <c r="D199" s="225"/>
      <c r="E199" s="133"/>
      <c r="G199" s="135">
        <v>74</v>
      </c>
      <c r="H199" s="135" t="s">
        <v>1268</v>
      </c>
      <c r="I199" s="133">
        <v>4211</v>
      </c>
      <c r="J199" s="133" t="s">
        <v>1326</v>
      </c>
      <c r="N199" s="198" t="str">
        <f ca="1">IF(LEN($A199&amp;$D199)&lt;2,"",IF(ISBLANK($I199),"",$P199&amp;IF(ISBLANK($D199),"","|"&amp;IF(RIGHT($D199)=",",LEFT($D199,LEN($D199)-1),IF(RIGHT($D199,2)=", ",LEFT($D199,LEN($D199)-2),$D199)))&amp;"="&amp;$I199&amp;IF(OR(ISBLANK($K199),$K199="{{*}}"),"",",{{"&amp;$K199&amp;"}}")))</f>
        <v>ROOM_VIEW_LAKE=4211</v>
      </c>
      <c r="O199" s="209">
        <f t="shared" ca="1" si="3"/>
        <v>4211</v>
      </c>
      <c r="P199" s="198" t="str">
        <f ca="1">IF(ISBLANK($A199),
IF(ISBLANK(OFFSET($A199,-1,0)),
IF(ISBLANK(OFFSET($A199,-2,0)),
IF(ISBLANK(OFFSET($A199,-3,0)),
IF(ISBLANK(OFFSET($A199,-4,0)),
IF(ISBLANK(OFFSET($A199,-5,0)),
IF(ISBLANK(OFFSET($A199,-6,0)),
IF(ISBLANK(OFFSET($A199,-7,0)),
IF(ISBLANK(OFFSET($A199,-8,0)),
IF(ISBLANK(OFFSET($A199,-9,0)),
IF(ISBLANK(OFFSET($A199,-10,0)),
IF(ISBLANK(OFFSET($A199,-11,0)),
IF(ISBLANK(OFFSET($A199,-12,0)),
"test",
OFFSET($A199,-12,0)),
OFFSET($A199,-11,0)),
OFFSET($A199,-10,0)),
OFFSET($A199,-9,0)),
OFFSET($A199,-8,0)),
OFFSET($A199,-7,0)),
OFFSET($A199,-6,0)),
OFFSET($A199,-5,0)),
OFFSET($A199,-4,0)),
OFFSET($A199,-3,0)),
OFFSET($A199,-2,0)),
OFFSET($A199,-1,0)),
$A199)</f>
        <v>ROOM_VIEW_LAKE</v>
      </c>
    </row>
    <row r="200" spans="1:16" x14ac:dyDescent="0.2">
      <c r="A200" s="228" t="s">
        <v>1404</v>
      </c>
      <c r="B200" s="228" t="s">
        <v>1418</v>
      </c>
      <c r="C200" s="222" t="s">
        <v>221</v>
      </c>
      <c r="D200" s="224"/>
      <c r="G200" s="136">
        <v>74</v>
      </c>
      <c r="H200" s="136" t="s">
        <v>1268</v>
      </c>
      <c r="I200" s="117">
        <v>4219</v>
      </c>
      <c r="J200" s="117" t="s">
        <v>1327</v>
      </c>
      <c r="N200" s="198" t="str">
        <f ca="1">IF(LEN($A200&amp;$D200)&lt;2,"",IF(ISBLANK($I200),"",$P200&amp;IF(ISBLANK($D200),"","|"&amp;IF(RIGHT($D200)=",",LEFT($D200,LEN($D200)-1),IF(RIGHT($D200,2)=", ",LEFT($D200,LEN($D200)-2),$D200)))&amp;"="&amp;$I200&amp;IF(OR(ISBLANK($K200),$K200="{{*}}"),"",",{{"&amp;$K200&amp;"}}")))</f>
        <v>ROOM_VIEW_MOUNTAIN=4219</v>
      </c>
      <c r="O200" s="209">
        <f t="shared" ca="1" si="3"/>
        <v>4219</v>
      </c>
      <c r="P200" s="198" t="str">
        <f ca="1">IF(ISBLANK($A200),
IF(ISBLANK(OFFSET($A200,-1,0)),
IF(ISBLANK(OFFSET($A200,-2,0)),
IF(ISBLANK(OFFSET($A200,-3,0)),
IF(ISBLANK(OFFSET($A200,-4,0)),
IF(ISBLANK(OFFSET($A200,-5,0)),
IF(ISBLANK(OFFSET($A200,-6,0)),
IF(ISBLANK(OFFSET($A200,-7,0)),
IF(ISBLANK(OFFSET($A200,-8,0)),
IF(ISBLANK(OFFSET($A200,-9,0)),
IF(ISBLANK(OFFSET($A200,-10,0)),
IF(ISBLANK(OFFSET($A200,-11,0)),
IF(ISBLANK(OFFSET($A200,-12,0)),
"test",
OFFSET($A200,-12,0)),
OFFSET($A200,-11,0)),
OFFSET($A200,-10,0)),
OFFSET($A200,-9,0)),
OFFSET($A200,-8,0)),
OFFSET($A200,-7,0)),
OFFSET($A200,-6,0)),
OFFSET($A200,-5,0)),
OFFSET($A200,-4,0)),
OFFSET($A200,-3,0)),
OFFSET($A200,-2,0)),
OFFSET($A200,-1,0)),
$A200)</f>
        <v>ROOM_VIEW_MOUNTAIN</v>
      </c>
    </row>
    <row r="201" spans="1:16" x14ac:dyDescent="0.2">
      <c r="A201" s="230" t="s">
        <v>1405</v>
      </c>
      <c r="B201" s="230" t="s">
        <v>1419</v>
      </c>
      <c r="C201" s="190" t="s">
        <v>221</v>
      </c>
      <c r="D201" s="225"/>
      <c r="E201" s="133"/>
      <c r="G201" s="135">
        <v>74</v>
      </c>
      <c r="H201" s="135" t="s">
        <v>1268</v>
      </c>
      <c r="I201" s="133">
        <v>4101</v>
      </c>
      <c r="J201" s="133" t="s">
        <v>1328</v>
      </c>
      <c r="N201" s="198" t="str">
        <f ca="1">IF(LEN($A201&amp;$D201)&lt;2,"",IF(ISBLANK($I201),"",$P201&amp;IF(ISBLANK($D201),"","|"&amp;IF(RIGHT($D201)=",",LEFT($D201,LEN($D201)-1),IF(RIGHT($D201,2)=", ",LEFT($D201,LEN($D201)-2),$D201)))&amp;"="&amp;$I201&amp;IF(OR(ISBLANK($K201),$K201="{{*}}"),"",",{{"&amp;$K201&amp;"}}")))</f>
        <v>ROOM_VIEW_OCEAN=4101</v>
      </c>
      <c r="O201" s="209">
        <f t="shared" ca="1" si="3"/>
        <v>4101</v>
      </c>
      <c r="P201" s="198" t="str">
        <f ca="1">IF(ISBLANK($A201),
IF(ISBLANK(OFFSET($A201,-1,0)),
IF(ISBLANK(OFFSET($A201,-2,0)),
IF(ISBLANK(OFFSET($A201,-3,0)),
IF(ISBLANK(OFFSET($A201,-4,0)),
IF(ISBLANK(OFFSET($A201,-5,0)),
IF(ISBLANK(OFFSET($A201,-6,0)),
IF(ISBLANK(OFFSET($A201,-7,0)),
IF(ISBLANK(OFFSET($A201,-8,0)),
IF(ISBLANK(OFFSET($A201,-9,0)),
IF(ISBLANK(OFFSET($A201,-10,0)),
IF(ISBLANK(OFFSET($A201,-11,0)),
IF(ISBLANK(OFFSET($A201,-12,0)),
"test",
OFFSET($A201,-12,0)),
OFFSET($A201,-11,0)),
OFFSET($A201,-10,0)),
OFFSET($A201,-9,0)),
OFFSET($A201,-8,0)),
OFFSET($A201,-7,0)),
OFFSET($A201,-6,0)),
OFFSET($A201,-5,0)),
OFFSET($A201,-4,0)),
OFFSET($A201,-3,0)),
OFFSET($A201,-2,0)),
OFFSET($A201,-1,0)),
$A201)</f>
        <v>ROOM_VIEW_OCEAN</v>
      </c>
    </row>
    <row r="202" spans="1:16" ht="30" x14ac:dyDescent="0.2">
      <c r="A202" s="228" t="s">
        <v>1406</v>
      </c>
      <c r="B202" s="228" t="s">
        <v>1420</v>
      </c>
      <c r="C202" s="222" t="s">
        <v>221</v>
      </c>
      <c r="D202" s="224"/>
      <c r="G202" s="136">
        <v>74</v>
      </c>
      <c r="H202" s="136" t="s">
        <v>1268</v>
      </c>
      <c r="I202" s="117">
        <v>4105</v>
      </c>
      <c r="J202" s="117" t="s">
        <v>1329</v>
      </c>
      <c r="N202" s="198" t="str">
        <f ca="1">IF(LEN($A202&amp;$D202)&lt;2,"",IF(ISBLANK($I202),"",$P202&amp;IF(ISBLANK($D202),"","|"&amp;IF(RIGHT($D202)=",",LEFT($D202,LEN($D202)-1),IF(RIGHT($D202,2)=", ",LEFT($D202,LEN($D202)-2),$D202)))&amp;"="&amp;$I202&amp;IF(OR(ISBLANK($K202),$K202="{{*}}"),"",",{{"&amp;$K202&amp;"}}")))</f>
        <v>ROOM_VIEW_PARTIAL_OCEAN=4105</v>
      </c>
      <c r="O202" s="209">
        <f t="shared" ca="1" si="3"/>
        <v>4105</v>
      </c>
      <c r="P202" s="198" t="str">
        <f ca="1">IF(ISBLANK($A202),
IF(ISBLANK(OFFSET($A202,-1,0)),
IF(ISBLANK(OFFSET($A202,-2,0)),
IF(ISBLANK(OFFSET($A202,-3,0)),
IF(ISBLANK(OFFSET($A202,-4,0)),
IF(ISBLANK(OFFSET($A202,-5,0)),
IF(ISBLANK(OFFSET($A202,-6,0)),
IF(ISBLANK(OFFSET($A202,-7,0)),
IF(ISBLANK(OFFSET($A202,-8,0)),
IF(ISBLANK(OFFSET($A202,-9,0)),
IF(ISBLANK(OFFSET($A202,-10,0)),
IF(ISBLANK(OFFSET($A202,-11,0)),
IF(ISBLANK(OFFSET($A202,-12,0)),
"test",
OFFSET($A202,-12,0)),
OFFSET($A202,-11,0)),
OFFSET($A202,-10,0)),
OFFSET($A202,-9,0)),
OFFSET($A202,-8,0)),
OFFSET($A202,-7,0)),
OFFSET($A202,-6,0)),
OFFSET($A202,-5,0)),
OFFSET($A202,-4,0)),
OFFSET($A202,-3,0)),
OFFSET($A202,-2,0)),
OFFSET($A202,-1,0)),
$A202)</f>
        <v>ROOM_VIEW_PARTIAL_OCEAN</v>
      </c>
    </row>
    <row r="203" spans="1:16" x14ac:dyDescent="0.2">
      <c r="A203" s="230" t="s">
        <v>1407</v>
      </c>
      <c r="B203" s="230" t="s">
        <v>1421</v>
      </c>
      <c r="C203" s="190" t="s">
        <v>221</v>
      </c>
      <c r="D203" s="225"/>
      <c r="E203" s="133"/>
      <c r="G203" s="135">
        <v>74</v>
      </c>
      <c r="H203" s="135" t="s">
        <v>1268</v>
      </c>
      <c r="I203" s="133">
        <v>1073742613</v>
      </c>
      <c r="J203" s="133" t="s">
        <v>1330</v>
      </c>
      <c r="N203" s="198" t="str">
        <f ca="1">IF(LEN($A203&amp;$D203)&lt;2,"",IF(ISBLANK($I203),"",$P203&amp;IF(ISBLANK($D203),"","|"&amp;IF(RIGHT($D203)=",",LEFT($D203,LEN($D203)-1),IF(RIGHT($D203,2)=", ",LEFT($D203,LEN($D203)-2),$D203)))&amp;"="&amp;$I203&amp;IF(OR(ISBLANK($K203),$K203="{{*}}"),"",",{{"&amp;$K203&amp;"}}")))</f>
        <v>ROOM_VIEW_PARTIAL_SEA=1073742613</v>
      </c>
      <c r="O203" s="209">
        <f t="shared" ca="1" si="3"/>
        <v>1073742613</v>
      </c>
      <c r="P203" s="198" t="str">
        <f ca="1">IF(ISBLANK($A203),
IF(ISBLANK(OFFSET($A203,-1,0)),
IF(ISBLANK(OFFSET($A203,-2,0)),
IF(ISBLANK(OFFSET($A203,-3,0)),
IF(ISBLANK(OFFSET($A203,-4,0)),
IF(ISBLANK(OFFSET($A203,-5,0)),
IF(ISBLANK(OFFSET($A203,-6,0)),
IF(ISBLANK(OFFSET($A203,-7,0)),
IF(ISBLANK(OFFSET($A203,-8,0)),
IF(ISBLANK(OFFSET($A203,-9,0)),
IF(ISBLANK(OFFSET($A203,-10,0)),
IF(ISBLANK(OFFSET($A203,-11,0)),
IF(ISBLANK(OFFSET($A203,-12,0)),
"test",
OFFSET($A203,-12,0)),
OFFSET($A203,-11,0)),
OFFSET($A203,-10,0)),
OFFSET($A203,-9,0)),
OFFSET($A203,-8,0)),
OFFSET($A203,-7,0)),
OFFSET($A203,-6,0)),
OFFSET($A203,-5,0)),
OFFSET($A203,-4,0)),
OFFSET($A203,-3,0)),
OFFSET($A203,-2,0)),
OFFSET($A203,-1,0)),
$A203)</f>
        <v>ROOM_VIEW_PARTIAL_SEA</v>
      </c>
    </row>
    <row r="204" spans="1:16" x14ac:dyDescent="0.2">
      <c r="A204" s="228" t="s">
        <v>1408</v>
      </c>
      <c r="B204" s="228" t="s">
        <v>1422</v>
      </c>
      <c r="C204" s="222" t="s">
        <v>221</v>
      </c>
      <c r="D204" s="224"/>
      <c r="G204" s="136">
        <v>74</v>
      </c>
      <c r="H204" s="136" t="s">
        <v>1268</v>
      </c>
      <c r="I204" s="117">
        <v>4230</v>
      </c>
      <c r="J204" s="117" t="s">
        <v>1331</v>
      </c>
      <c r="N204" s="198" t="str">
        <f ca="1">IF(LEN($A204&amp;$D204)&lt;2,"",IF(ISBLANK($I204),"",$P204&amp;IF(ISBLANK($D204),"","|"&amp;IF(RIGHT($D204)=",",LEFT($D204,LEN($D204)-1),IF(RIGHT($D204,2)=", ",LEFT($D204,LEN($D204)-2),$D204)))&amp;"="&amp;$I204&amp;IF(OR(ISBLANK($K204),$K204="{{*}}"),"",",{{"&amp;$K204&amp;"}}")))</f>
        <v>ROOM_VIEW_POOL=4230</v>
      </c>
      <c r="O204" s="209">
        <f t="shared" ca="1" si="3"/>
        <v>4230</v>
      </c>
      <c r="P204" s="198" t="str">
        <f ca="1">IF(ISBLANK($A204),
IF(ISBLANK(OFFSET($A204,-1,0)),
IF(ISBLANK(OFFSET($A204,-2,0)),
IF(ISBLANK(OFFSET($A204,-3,0)),
IF(ISBLANK(OFFSET($A204,-4,0)),
IF(ISBLANK(OFFSET($A204,-5,0)),
IF(ISBLANK(OFFSET($A204,-6,0)),
IF(ISBLANK(OFFSET($A204,-7,0)),
IF(ISBLANK(OFFSET($A204,-8,0)),
IF(ISBLANK(OFFSET($A204,-9,0)),
IF(ISBLANK(OFFSET($A204,-10,0)),
IF(ISBLANK(OFFSET($A204,-11,0)),
IF(ISBLANK(OFFSET($A204,-12,0)),
"test",
OFFSET($A204,-12,0)),
OFFSET($A204,-11,0)),
OFFSET($A204,-10,0)),
OFFSET($A204,-9,0)),
OFFSET($A204,-8,0)),
OFFSET($A204,-7,0)),
OFFSET($A204,-6,0)),
OFFSET($A204,-5,0)),
OFFSET($A204,-4,0)),
OFFSET($A204,-3,0)),
OFFSET($A204,-2,0)),
OFFSET($A204,-1,0)),
$A204)</f>
        <v>ROOM_VIEW_POOL</v>
      </c>
    </row>
    <row r="205" spans="1:16" x14ac:dyDescent="0.2">
      <c r="A205" s="230" t="s">
        <v>1409</v>
      </c>
      <c r="B205" s="230" t="s">
        <v>1423</v>
      </c>
      <c r="C205" s="190" t="s">
        <v>221</v>
      </c>
      <c r="D205" s="225"/>
      <c r="E205" s="133"/>
      <c r="G205" s="135">
        <v>74</v>
      </c>
      <c r="H205" s="135" t="s">
        <v>1268</v>
      </c>
      <c r="I205" s="133">
        <v>4306</v>
      </c>
      <c r="J205" s="133" t="s">
        <v>1332</v>
      </c>
      <c r="N205" s="198" t="str">
        <f ca="1">IF(LEN($A205&amp;$D205)&lt;2,"",IF(ISBLANK($I205),"",$P205&amp;IF(ISBLANK($D205),"","|"&amp;IF(RIGHT($D205)=",",LEFT($D205,LEN($D205)-1),IF(RIGHT($D205,2)=", ",LEFT($D205,LEN($D205)-2),$D205)))&amp;"="&amp;$I205&amp;IF(OR(ISBLANK($K205),$K205="{{*}}"),"",",{{"&amp;$K205&amp;"}}")))</f>
        <v>ROOM_VIEW_RIVER=4306</v>
      </c>
      <c r="O205" s="209">
        <f t="shared" ca="1" si="3"/>
        <v>4306</v>
      </c>
      <c r="P205" s="198" t="str">
        <f ca="1">IF(ISBLANK($A205),
IF(ISBLANK(OFFSET($A205,-1,0)),
IF(ISBLANK(OFFSET($A205,-2,0)),
IF(ISBLANK(OFFSET($A205,-3,0)),
IF(ISBLANK(OFFSET($A205,-4,0)),
IF(ISBLANK(OFFSET($A205,-5,0)),
IF(ISBLANK(OFFSET($A205,-6,0)),
IF(ISBLANK(OFFSET($A205,-7,0)),
IF(ISBLANK(OFFSET($A205,-8,0)),
IF(ISBLANK(OFFSET($A205,-9,0)),
IF(ISBLANK(OFFSET($A205,-10,0)),
IF(ISBLANK(OFFSET($A205,-11,0)),
IF(ISBLANK(OFFSET($A205,-12,0)),
"test",
OFFSET($A205,-12,0)),
OFFSET($A205,-11,0)),
OFFSET($A205,-10,0)),
OFFSET($A205,-9,0)),
OFFSET($A205,-8,0)),
OFFSET($A205,-7,0)),
OFFSET($A205,-6,0)),
OFFSET($A205,-5,0)),
OFFSET($A205,-4,0)),
OFFSET($A205,-3,0)),
OFFSET($A205,-2,0)),
OFFSET($A205,-1,0)),
$A205)</f>
        <v>ROOM_VIEW_RIVER</v>
      </c>
    </row>
    <row r="206" spans="1:16" x14ac:dyDescent="0.2">
      <c r="A206" s="228" t="s">
        <v>1410</v>
      </c>
      <c r="B206" s="228" t="s">
        <v>1424</v>
      </c>
      <c r="C206" s="222" t="s">
        <v>221</v>
      </c>
      <c r="D206" s="224"/>
      <c r="G206" s="136">
        <v>74</v>
      </c>
      <c r="H206" s="136" t="s">
        <v>1268</v>
      </c>
      <c r="I206" s="117">
        <v>4309</v>
      </c>
      <c r="J206" s="117" t="s">
        <v>1333</v>
      </c>
      <c r="N206" s="198" t="str">
        <f ca="1">IF(LEN($A206&amp;$D206)&lt;2,"",IF(ISBLANK($I206),"",$P206&amp;IF(ISBLANK($D206),"","|"&amp;IF(RIGHT($D206)=",",LEFT($D206,LEN($D206)-1),IF(RIGHT($D206,2)=", ",LEFT($D206,LEN($D206)-2),$D206)))&amp;"="&amp;$I206&amp;IF(OR(ISBLANK($K206),$K206="{{*}}"),"",",{{"&amp;$K206&amp;"}}")))</f>
        <v>ROOM_VIEW_SEA=4309</v>
      </c>
      <c r="O206" s="209">
        <f t="shared" ca="1" si="3"/>
        <v>4309</v>
      </c>
      <c r="P206" s="198" t="str">
        <f ca="1">IF(ISBLANK($A206),
IF(ISBLANK(OFFSET($A206,-1,0)),
IF(ISBLANK(OFFSET($A206,-2,0)),
IF(ISBLANK(OFFSET($A206,-3,0)),
IF(ISBLANK(OFFSET($A206,-4,0)),
IF(ISBLANK(OFFSET($A206,-5,0)),
IF(ISBLANK(OFFSET($A206,-6,0)),
IF(ISBLANK(OFFSET($A206,-7,0)),
IF(ISBLANK(OFFSET($A206,-8,0)),
IF(ISBLANK(OFFSET($A206,-9,0)),
IF(ISBLANK(OFFSET($A206,-10,0)),
IF(ISBLANK(OFFSET($A206,-11,0)),
IF(ISBLANK(OFFSET($A206,-12,0)),
"test",
OFFSET($A206,-12,0)),
OFFSET($A206,-11,0)),
OFFSET($A206,-10,0)),
OFFSET($A206,-9,0)),
OFFSET($A206,-8,0)),
OFFSET($A206,-7,0)),
OFFSET($A206,-6,0)),
OFFSET($A206,-5,0)),
OFFSET($A206,-4,0)),
OFFSET($A206,-3,0)),
OFFSET($A206,-2,0)),
OFFSET($A206,-1,0)),
$A206)</f>
        <v>ROOM_VIEW_SEA</v>
      </c>
    </row>
    <row r="207" spans="1:16" x14ac:dyDescent="0.2">
      <c r="A207" s="230" t="s">
        <v>1411</v>
      </c>
      <c r="B207" s="230" t="s">
        <v>1425</v>
      </c>
      <c r="C207" s="190" t="s">
        <v>221</v>
      </c>
      <c r="D207" s="225"/>
      <c r="E207" s="133"/>
      <c r="G207" s="135">
        <v>74</v>
      </c>
      <c r="H207" s="135" t="s">
        <v>1268</v>
      </c>
      <c r="I207" s="133">
        <v>4340</v>
      </c>
      <c r="J207" s="133" t="s">
        <v>1334</v>
      </c>
      <c r="N207" s="198" t="str">
        <f ca="1">IF(LEN($A207&amp;$D207)&lt;2,"",IF(ISBLANK($I207),"",$P207&amp;IF(ISBLANK($D207),"","|"&amp;IF(RIGHT($D207)=",",LEFT($D207,LEN($D207)-1),IF(RIGHT($D207,2)=", ",LEFT($D207,LEN($D207)-2),$D207)))&amp;"="&amp;$I207&amp;IF(OR(ISBLANK($K207),$K207="{{*}}"),"",",{{"&amp;$K207&amp;"}}")))</f>
        <v>ROOM_VIEW_WATER=4340</v>
      </c>
      <c r="O207" s="209">
        <f t="shared" ca="1" si="3"/>
        <v>4340</v>
      </c>
      <c r="P207" s="198" t="str">
        <f ca="1">IF(ISBLANK($A207),
IF(ISBLANK(OFFSET($A207,-1,0)),
IF(ISBLANK(OFFSET($A207,-2,0)),
IF(ISBLANK(OFFSET($A207,-3,0)),
IF(ISBLANK(OFFSET($A207,-4,0)),
IF(ISBLANK(OFFSET($A207,-5,0)),
IF(ISBLANK(OFFSET($A207,-6,0)),
IF(ISBLANK(OFFSET($A207,-7,0)),
IF(ISBLANK(OFFSET($A207,-8,0)),
IF(ISBLANK(OFFSET($A207,-9,0)),
IF(ISBLANK(OFFSET($A207,-10,0)),
IF(ISBLANK(OFFSET($A207,-11,0)),
IF(ISBLANK(OFFSET($A207,-12,0)),
"test",
OFFSET($A207,-12,0)),
OFFSET($A207,-11,0)),
OFFSET($A207,-10,0)),
OFFSET($A207,-9,0)),
OFFSET($A207,-8,0)),
OFFSET($A207,-7,0)),
OFFSET($A207,-6,0)),
OFFSET($A207,-5,0)),
OFFSET($A207,-4,0)),
OFFSET($A207,-3,0)),
OFFSET($A207,-2,0)),
OFFSET($A207,-1,0)),
$A207)</f>
        <v>ROOM_VIEW_WATER</v>
      </c>
    </row>
    <row r="208" spans="1:16" x14ac:dyDescent="0.2">
      <c r="A208" s="58"/>
      <c r="D208" s="224"/>
      <c r="G208" s="136"/>
      <c r="N208" s="198" t="str">
        <f>IF(LEN($A208&amp;$D208)&lt;2,"",IF(ISBLANK($I208),"",$P208&amp;IF(ISBLANK($D208),"","|"&amp;IF(RIGHT($D208)=",",LEFT($D208,LEN($D208)-1),IF(RIGHT($D208,2)=", ",LEFT($D208,LEN($D208)-2),$D208)))&amp;"="&amp;$I208&amp;IF(OR(ISBLANK($K208),$K208="{{*}}"),"",",{{"&amp;$K208&amp;"}}")))</f>
        <v/>
      </c>
      <c r="O208" s="209">
        <f t="shared" si="3"/>
        <v>0</v>
      </c>
      <c r="P208" s="198" t="str">
        <f ca="1">IF(ISBLANK($A208),
IF(ISBLANK(OFFSET($A208,-1,0)),
IF(ISBLANK(OFFSET($A208,-2,0)),
IF(ISBLANK(OFFSET($A208,-3,0)),
IF(ISBLANK(OFFSET($A208,-4,0)),
IF(ISBLANK(OFFSET($A208,-5,0)),
IF(ISBLANK(OFFSET($A208,-6,0)),
IF(ISBLANK(OFFSET($A208,-7,0)),
IF(ISBLANK(OFFSET($A208,-8,0)),
IF(ISBLANK(OFFSET($A208,-9,0)),
IF(ISBLANK(OFFSET($A208,-10,0)),
IF(ISBLANK(OFFSET($A208,-11,0)),
IF(ISBLANK(OFFSET($A208,-12,0)),
"test",
OFFSET($A208,-12,0)),
OFFSET($A208,-11,0)),
OFFSET($A208,-10,0)),
OFFSET($A208,-9,0)),
OFFSET($A208,-8,0)),
OFFSET($A208,-7,0)),
OFFSET($A208,-6,0)),
OFFSET($A208,-5,0)),
OFFSET($A208,-4,0)),
OFFSET($A208,-3,0)),
OFFSET($A208,-2,0)),
OFFSET($A208,-1,0)),
$A208)</f>
        <v>ROOM_VIEW_WATER</v>
      </c>
    </row>
    <row r="209" spans="1:16" x14ac:dyDescent="0.2">
      <c r="A209" s="58"/>
      <c r="D209" s="224"/>
      <c r="G209" s="136"/>
      <c r="N209" s="198" t="str">
        <f>IF(LEN($A209&amp;$D209)&lt;2,"",IF(ISBLANK($I209),"",$P209&amp;IF(ISBLANK($D209),"","|"&amp;IF(RIGHT($D209)=",",LEFT($D209,LEN($D209)-1),IF(RIGHT($D209,2)=", ",LEFT($D209,LEN($D209)-2),$D209)))&amp;"="&amp;$I209&amp;IF(OR(ISBLANK($K209),$K209="{{*}}"),"",",{{"&amp;$K209&amp;"}}")))</f>
        <v/>
      </c>
      <c r="O209" s="209">
        <f t="shared" si="3"/>
        <v>0</v>
      </c>
      <c r="P209" s="198" t="str">
        <f ca="1">IF(ISBLANK($A209),
IF(ISBLANK(OFFSET($A209,-1,0)),
IF(ISBLANK(OFFSET($A209,-2,0)),
IF(ISBLANK(OFFSET($A209,-3,0)),
IF(ISBLANK(OFFSET($A209,-4,0)),
IF(ISBLANK(OFFSET($A209,-5,0)),
IF(ISBLANK(OFFSET($A209,-6,0)),
IF(ISBLANK(OFFSET($A209,-7,0)),
IF(ISBLANK(OFFSET($A209,-8,0)),
IF(ISBLANK(OFFSET($A209,-9,0)),
IF(ISBLANK(OFFSET($A209,-10,0)),
IF(ISBLANK(OFFSET($A209,-11,0)),
IF(ISBLANK(OFFSET($A209,-12,0)),
"test",
OFFSET($A209,-12,0)),
OFFSET($A209,-11,0)),
OFFSET($A209,-10,0)),
OFFSET($A209,-9,0)),
OFFSET($A209,-8,0)),
OFFSET($A209,-7,0)),
OFFSET($A209,-6,0)),
OFFSET($A209,-5,0)),
OFFSET($A209,-4,0)),
OFFSET($A209,-3,0)),
OFFSET($A209,-2,0)),
OFFSET($A209,-1,0)),
$A209)</f>
        <v>ROOM_VIEW_WATER</v>
      </c>
    </row>
    <row r="210" spans="1:16" x14ac:dyDescent="0.2">
      <c r="A210" s="84" t="s">
        <v>0</v>
      </c>
      <c r="B210" s="84" t="s">
        <v>1</v>
      </c>
      <c r="C210" s="84"/>
      <c r="D210" s="64" t="s">
        <v>2</v>
      </c>
      <c r="E210" s="64" t="s">
        <v>3</v>
      </c>
      <c r="G210" s="70" t="s">
        <v>985</v>
      </c>
      <c r="H210" s="64" t="s">
        <v>986</v>
      </c>
      <c r="I210" s="64" t="s">
        <v>1081</v>
      </c>
      <c r="J210" s="64" t="s">
        <v>1082</v>
      </c>
      <c r="K210" s="146" t="s">
        <v>578</v>
      </c>
      <c r="N210" s="198"/>
      <c r="O210" s="209" t="str">
        <f t="shared" si="3"/>
        <v/>
      </c>
      <c r="P210" s="198" t="str">
        <f ca="1">IF(ISBLANK($A210),
IF(ISBLANK(OFFSET($A210,-1,0)),
IF(ISBLANK(OFFSET($A210,-2,0)),
IF(ISBLANK(OFFSET($A210,-3,0)),
IF(ISBLANK(OFFSET($A210,-4,0)),
IF(ISBLANK(OFFSET($A210,-5,0)),
IF(ISBLANK(OFFSET($A210,-6,0)),
IF(ISBLANK(OFFSET($A210,-7,0)),
IF(ISBLANK(OFFSET($A210,-8,0)),
IF(ISBLANK(OFFSET($A210,-9,0)),
IF(ISBLANK(OFFSET($A210,-10,0)),
IF(ISBLANK(OFFSET($A210,-11,0)),
IF(ISBLANK(OFFSET($A210,-12,0)),
"test",
OFFSET($A210,-12,0)),
OFFSET($A210,-11,0)),
OFFSET($A210,-10,0)),
OFFSET($A210,-9,0)),
OFFSET($A210,-8,0)),
OFFSET($A210,-7,0)),
OFFSET($A210,-6,0)),
OFFSET($A210,-5,0)),
OFFSET($A210,-4,0)),
OFFSET($A210,-3,0)),
OFFSET($A210,-2,0)),
OFFSET($A210,-1,0)),
$A210)</f>
        <v>Code</v>
      </c>
    </row>
    <row r="211" spans="1:16" ht="30" x14ac:dyDescent="0.2">
      <c r="A211" s="230" t="s">
        <v>1439</v>
      </c>
      <c r="B211" s="230" t="s">
        <v>1440</v>
      </c>
      <c r="C211" s="190" t="s">
        <v>220</v>
      </c>
      <c r="D211" s="226" t="s">
        <v>1442</v>
      </c>
      <c r="E211" s="193" t="s">
        <v>1779</v>
      </c>
      <c r="G211" s="182">
        <v>74</v>
      </c>
      <c r="H211" s="182" t="s">
        <v>1268</v>
      </c>
      <c r="I211" s="184">
        <v>4418</v>
      </c>
      <c r="J211" s="184" t="s">
        <v>1308</v>
      </c>
      <c r="K211" s="139"/>
      <c r="N211" s="198" t="str">
        <f ca="1">IF(LEN($A211&amp;$D211)&lt;2,"",IF(ISBLANK($I211),"",$P211&amp;IF(ISBLANK($D211),"","|"&amp;IF(RIGHT($D211)=",",LEFT($D211,LEN($D211)-1),IF(RIGHT($D211,2)=", ",LEFT($D211,LEN($D211)-2),$D211)))&amp;"="&amp;$I211&amp;IF(OR(ISBLANK($K211),$K211="{{*}}"),"",",{{"&amp;$K211&amp;"}}")))</f>
        <v>ROOM_RECENT_RENOVATION|RECENT_RENO_MONTH=4418</v>
      </c>
      <c r="O211" s="209">
        <f t="shared" ca="1" si="3"/>
        <v>4418</v>
      </c>
      <c r="P211" s="198" t="str">
        <f ca="1">IF(ISBLANK($A211),
IF(ISBLANK(OFFSET($A211,-1,0)),
IF(ISBLANK(OFFSET($A211,-2,0)),
IF(ISBLANK(OFFSET($A211,-3,0)),
IF(ISBLANK(OFFSET($A211,-4,0)),
IF(ISBLANK(OFFSET($A211,-5,0)),
IF(ISBLANK(OFFSET($A211,-6,0)),
IF(ISBLANK(OFFSET($A211,-7,0)),
IF(ISBLANK(OFFSET($A211,-8,0)),
IF(ISBLANK(OFFSET($A211,-9,0)),
IF(ISBLANK(OFFSET($A211,-10,0)),
IF(ISBLANK(OFFSET($A211,-11,0)),
IF(ISBLANK(OFFSET($A211,-12,0)),
"test",
OFFSET($A211,-12,0)),
OFFSET($A211,-11,0)),
OFFSET($A211,-10,0)),
OFFSET($A211,-9,0)),
OFFSET($A211,-8,0)),
OFFSET($A211,-7,0)),
OFFSET($A211,-6,0)),
OFFSET($A211,-5,0)),
OFFSET($A211,-4,0)),
OFFSET($A211,-3,0)),
OFFSET($A211,-2,0)),
OFFSET($A211,-1,0)),
$A211)</f>
        <v>ROOM_RECENT_RENOVATION</v>
      </c>
    </row>
    <row r="212" spans="1:16" x14ac:dyDescent="0.2">
      <c r="A212" s="230"/>
      <c r="B212" s="230" t="s">
        <v>1441</v>
      </c>
      <c r="C212" s="230"/>
      <c r="D212" s="226" t="s">
        <v>1443</v>
      </c>
      <c r="E212" s="193" t="s">
        <v>1780</v>
      </c>
      <c r="G212" s="135">
        <v>74</v>
      </c>
      <c r="H212" s="135" t="s">
        <v>1268</v>
      </c>
      <c r="I212" s="133">
        <v>4419</v>
      </c>
      <c r="J212" s="133" t="s">
        <v>1309</v>
      </c>
      <c r="K212" s="139"/>
      <c r="N212" s="198" t="str">
        <f ca="1">IF(LEN($A212&amp;$D212)&lt;2,"",IF(ISBLANK($I212),"",$P212&amp;IF(ISBLANK($D212),"","|"&amp;IF(RIGHT($D212)=",",LEFT($D212,LEN($D212)-1),IF(RIGHT($D212,2)=", ",LEFT($D212,LEN($D212)-2),$D212)))&amp;"="&amp;$I212&amp;IF(OR(ISBLANK($K212),$K212="{{*}}"),"",",{{"&amp;$K212&amp;"}}")))</f>
        <v>ROOM_RECENT_RENOVATION|RECENT_RENO_YEAR=4419</v>
      </c>
      <c r="O212" s="209">
        <f t="shared" ca="1" si="3"/>
        <v>4419</v>
      </c>
      <c r="P212" s="198" t="str">
        <f ca="1">IF(ISBLANK($A212),
IF(ISBLANK(OFFSET($A212,-1,0)),
IF(ISBLANK(OFFSET($A212,-2,0)),
IF(ISBLANK(OFFSET($A212,-3,0)),
IF(ISBLANK(OFFSET($A212,-4,0)),
IF(ISBLANK(OFFSET($A212,-5,0)),
IF(ISBLANK(OFFSET($A212,-6,0)),
IF(ISBLANK(OFFSET($A212,-7,0)),
IF(ISBLANK(OFFSET($A212,-8,0)),
IF(ISBLANK(OFFSET($A212,-9,0)),
IF(ISBLANK(OFFSET($A212,-10,0)),
IF(ISBLANK(OFFSET($A212,-11,0)),
IF(ISBLANK(OFFSET($A212,-12,0)),
"test",
OFFSET($A212,-12,0)),
OFFSET($A212,-11,0)),
OFFSET($A212,-10,0)),
OFFSET($A212,-9,0)),
OFFSET($A212,-8,0)),
OFFSET($A212,-7,0)),
OFFSET($A212,-6,0)),
OFFSET($A212,-5,0)),
OFFSET($A212,-4,0)),
OFFSET($A212,-3,0)),
OFFSET($A212,-2,0)),
OFFSET($A212,-1,0)),
$A212)</f>
        <v>ROOM_RECENT_RENOVATION</v>
      </c>
    </row>
    <row r="213" spans="1:16" ht="45" x14ac:dyDescent="0.2">
      <c r="A213" s="228" t="s">
        <v>1444</v>
      </c>
      <c r="B213" s="228" t="s">
        <v>1449</v>
      </c>
      <c r="C213" s="222" t="s">
        <v>221</v>
      </c>
      <c r="D213" s="224"/>
      <c r="G213" s="136">
        <v>74</v>
      </c>
      <c r="H213" s="136" t="s">
        <v>1268</v>
      </c>
      <c r="I213" s="117">
        <v>2837</v>
      </c>
      <c r="J213" s="117" t="s">
        <v>1312</v>
      </c>
      <c r="N213" s="198" t="str">
        <f ca="1">IF(LEN($A213&amp;$D213)&lt;2,"",IF(ISBLANK($I213),"",$P213&amp;IF(ISBLANK($D213),"","|"&amp;IF(RIGHT($D213)=",",LEFT($D213,LEN($D213)-1),IF(RIGHT($D213,2)=", ",LEFT($D213,LEN($D213)-2),$D213)))&amp;"="&amp;$I213&amp;IF(OR(ISBLANK($K213),$K213="{{*}}"),"",",{{"&amp;$K213&amp;"}}")))</f>
        <v>ROOM_LIMITED_FACILITY_ACCESS=2837</v>
      </c>
      <c r="O213" s="209">
        <f t="shared" ca="1" si="3"/>
        <v>2837</v>
      </c>
      <c r="P213" s="198" t="str">
        <f ca="1">IF(ISBLANK($A213),
IF(ISBLANK(OFFSET($A213,-1,0)),
IF(ISBLANK(OFFSET($A213,-2,0)),
IF(ISBLANK(OFFSET($A213,-3,0)),
IF(ISBLANK(OFFSET($A213,-4,0)),
IF(ISBLANK(OFFSET($A213,-5,0)),
IF(ISBLANK(OFFSET($A213,-6,0)),
IF(ISBLANK(OFFSET($A213,-7,0)),
IF(ISBLANK(OFFSET($A213,-8,0)),
IF(ISBLANK(OFFSET($A213,-9,0)),
IF(ISBLANK(OFFSET($A213,-10,0)),
IF(ISBLANK(OFFSET($A213,-11,0)),
IF(ISBLANK(OFFSET($A213,-12,0)),
"test",
OFFSET($A213,-12,0)),
OFFSET($A213,-11,0)),
OFFSET($A213,-10,0)),
OFFSET($A213,-9,0)),
OFFSET($A213,-8,0)),
OFFSET($A213,-7,0)),
OFFSET($A213,-6,0)),
OFFSET($A213,-5,0)),
OFFSET($A213,-4,0)),
OFFSET($A213,-3,0)),
OFFSET($A213,-2,0)),
OFFSET($A213,-1,0)),
$A213)</f>
        <v>ROOM_LIMITED_FACILITY_ACCESS</v>
      </c>
    </row>
    <row r="214" spans="1:16" x14ac:dyDescent="0.2">
      <c r="A214" s="230" t="s">
        <v>1445</v>
      </c>
      <c r="B214" s="230" t="s">
        <v>1446</v>
      </c>
      <c r="C214" s="190" t="s">
        <v>221</v>
      </c>
      <c r="D214" s="225"/>
      <c r="E214" s="133"/>
      <c r="G214" s="150">
        <v>74</v>
      </c>
      <c r="H214" s="133" t="s">
        <v>1268</v>
      </c>
      <c r="I214" s="133">
        <v>5118</v>
      </c>
      <c r="J214" s="133" t="s">
        <v>1314</v>
      </c>
      <c r="N214" s="198" t="str">
        <f ca="1">IF(LEN($A214&amp;$D214)&lt;2,"",IF(ISBLANK($I214),"",$P214&amp;IF(ISBLANK($D214),"","|"&amp;IF(RIGHT($D214)=",",LEFT($D214,LEN($D214)-1),IF(RIGHT($D214,2)=", ",LEFT($D214,LEN($D214)-2),$D214)))&amp;"="&amp;$I214&amp;IF(OR(ISBLANK($K214),$K214="{{*}}"),"",",{{"&amp;$K214&amp;"}}")))</f>
        <v>ROOM_NOISE_DISCLAIMER=5118</v>
      </c>
      <c r="O214" s="209">
        <f t="shared" ca="1" si="3"/>
        <v>5118</v>
      </c>
      <c r="P214" s="198" t="str">
        <f ca="1">IF(ISBLANK($A214),
IF(ISBLANK(OFFSET($A214,-1,0)),
IF(ISBLANK(OFFSET($A214,-2,0)),
IF(ISBLANK(OFFSET($A214,-3,0)),
IF(ISBLANK(OFFSET($A214,-4,0)),
IF(ISBLANK(OFFSET($A214,-5,0)),
IF(ISBLANK(OFFSET($A214,-6,0)),
IF(ISBLANK(OFFSET($A214,-7,0)),
IF(ISBLANK(OFFSET($A214,-8,0)),
IF(ISBLANK(OFFSET($A214,-9,0)),
IF(ISBLANK(OFFSET($A214,-10,0)),
IF(ISBLANK(OFFSET($A214,-11,0)),
IF(ISBLANK(OFFSET($A214,-12,0)),
"test",
OFFSET($A214,-12,0)),
OFFSET($A214,-11,0)),
OFFSET($A214,-10,0)),
OFFSET($A214,-9,0)),
OFFSET($A214,-8,0)),
OFFSET($A214,-7,0)),
OFFSET($A214,-6,0)),
OFFSET($A214,-5,0)),
OFFSET($A214,-4,0)),
OFFSET($A214,-3,0)),
OFFSET($A214,-2,0)),
OFFSET($A214,-1,0)),
$A214)</f>
        <v>ROOM_NOISE_DISCLAIMER</v>
      </c>
    </row>
    <row r="215" spans="1:16" ht="30" x14ac:dyDescent="0.2">
      <c r="A215" s="228" t="s">
        <v>1447</v>
      </c>
      <c r="B215" s="228" t="s">
        <v>1448</v>
      </c>
      <c r="C215" s="222" t="s">
        <v>221</v>
      </c>
      <c r="D215" s="224"/>
      <c r="G215" s="136">
        <v>74</v>
      </c>
      <c r="H215" s="136" t="s">
        <v>1268</v>
      </c>
      <c r="I215" s="134">
        <v>3982</v>
      </c>
      <c r="J215" s="134" t="s">
        <v>1319</v>
      </c>
      <c r="N215" s="198" t="str">
        <f ca="1">IF(LEN($A215&amp;$D215)&lt;2,"",IF(ISBLANK($I215),"",$P215&amp;IF(ISBLANK($D215),"","|"&amp;IF(RIGHT($D215)=",",LEFT($D215,LEN($D215)-1),IF(RIGHT($D215,2)=", ",LEFT($D215,LEN($D215)-2),$D215)))&amp;"="&amp;$I215&amp;IF(OR(ISBLANK($K215),$K215="{{*}}"),"",",{{"&amp;$K215&amp;"}}")))</f>
        <v>ROOM_RUN_OF_HOUSE=3982</v>
      </c>
      <c r="O215" s="209">
        <f t="shared" ca="1" si="3"/>
        <v>3982</v>
      </c>
      <c r="P215" s="198" t="str">
        <f ca="1">IF(ISBLANK($A215),
IF(ISBLANK(OFFSET($A215,-1,0)),
IF(ISBLANK(OFFSET($A215,-2,0)),
IF(ISBLANK(OFFSET($A215,-3,0)),
IF(ISBLANK(OFFSET($A215,-4,0)),
IF(ISBLANK(OFFSET($A215,-5,0)),
IF(ISBLANK(OFFSET($A215,-6,0)),
IF(ISBLANK(OFFSET($A215,-7,0)),
IF(ISBLANK(OFFSET($A215,-8,0)),
IF(ISBLANK(OFFSET($A215,-9,0)),
IF(ISBLANK(OFFSET($A215,-10,0)),
IF(ISBLANK(OFFSET($A215,-11,0)),
IF(ISBLANK(OFFSET($A215,-12,0)),
"test",
OFFSET($A215,-12,0)),
OFFSET($A215,-11,0)),
OFFSET($A215,-10,0)),
OFFSET($A215,-9,0)),
OFFSET($A215,-8,0)),
OFFSET($A215,-7,0)),
OFFSET($A215,-6,0)),
OFFSET($A215,-5,0)),
OFFSET($A215,-4,0)),
OFFSET($A215,-3,0)),
OFFSET($A215,-2,0)),
OFFSET($A215,-1,0)),
$A215)</f>
        <v>ROOM_RUN_OF_HOUSE</v>
      </c>
    </row>
    <row r="216" spans="1:16" x14ac:dyDescent="0.2">
      <c r="A216" s="230" t="s">
        <v>1450</v>
      </c>
      <c r="B216" s="230" t="s">
        <v>1315</v>
      </c>
      <c r="C216" s="190" t="s">
        <v>221</v>
      </c>
      <c r="D216" s="225"/>
      <c r="E216" s="133"/>
      <c r="G216" s="135">
        <v>74</v>
      </c>
      <c r="H216" s="135" t="s">
        <v>1268</v>
      </c>
      <c r="I216" s="133">
        <v>4090</v>
      </c>
      <c r="J216" s="133" t="s">
        <v>1315</v>
      </c>
      <c r="N216" s="198" t="str">
        <f ca="1">IF(LEN($A216&amp;$D216)&lt;2,"",IF(ISBLANK($I216),"",$P216&amp;IF(ISBLANK($D216),"","|"&amp;IF(RIGHT($D216)=",",LEFT($D216,LEN($D216)-1),IF(RIGHT($D216,2)=", ",LEFT($D216,LEN($D216)-2),$D216)))&amp;"="&amp;$I216&amp;IF(OR(ISBLANK($K216),$K216="{{*}}"),"",",{{"&amp;$K216&amp;"}}")))</f>
        <v>ROOM_PET_FRIENDLY=4090</v>
      </c>
      <c r="O216" s="209">
        <f t="shared" ca="1" si="3"/>
        <v>4090</v>
      </c>
      <c r="P216" s="198" t="str">
        <f ca="1">IF(ISBLANK($A216),
IF(ISBLANK(OFFSET($A216,-1,0)),
IF(ISBLANK(OFFSET($A216,-2,0)),
IF(ISBLANK(OFFSET($A216,-3,0)),
IF(ISBLANK(OFFSET($A216,-4,0)),
IF(ISBLANK(OFFSET($A216,-5,0)),
IF(ISBLANK(OFFSET($A216,-6,0)),
IF(ISBLANK(OFFSET($A216,-7,0)),
IF(ISBLANK(OFFSET($A216,-8,0)),
IF(ISBLANK(OFFSET($A216,-9,0)),
IF(ISBLANK(OFFSET($A216,-10,0)),
IF(ISBLANK(OFFSET($A216,-11,0)),
IF(ISBLANK(OFFSET($A216,-12,0)),
"test",
OFFSET($A216,-12,0)),
OFFSET($A216,-11,0)),
OFFSET($A216,-10,0)),
OFFSET($A216,-9,0)),
OFFSET($A216,-8,0)),
OFFSET($A216,-7,0)),
OFFSET($A216,-6,0)),
OFFSET($A216,-5,0)),
OFFSET($A216,-4,0)),
OFFSET($A216,-3,0)),
OFFSET($A216,-2,0)),
OFFSET($A216,-1,0)),
$A216)</f>
        <v>ROOM_PET_FRIENDLY</v>
      </c>
    </row>
    <row r="217" spans="1:16" x14ac:dyDescent="0.2">
      <c r="A217" s="117"/>
      <c r="F217" s="117"/>
      <c r="G217" s="136"/>
    </row>
    <row r="218" spans="1:16" x14ac:dyDescent="0.2">
      <c r="A218" s="117"/>
      <c r="F218" s="117"/>
      <c r="G218" s="136"/>
    </row>
    <row r="219" spans="1:16" x14ac:dyDescent="0.2">
      <c r="A219" s="117"/>
      <c r="F219" s="117"/>
      <c r="G219" s="136"/>
    </row>
    <row r="220" spans="1:16" x14ac:dyDescent="0.2">
      <c r="A220" s="117"/>
      <c r="F220" s="117"/>
      <c r="G220" s="136"/>
    </row>
    <row r="221" spans="1:16" x14ac:dyDescent="0.2">
      <c r="A221" s="117"/>
      <c r="F221" s="117"/>
      <c r="G221" s="136"/>
    </row>
    <row r="222" spans="1:16" x14ac:dyDescent="0.2">
      <c r="A222" s="117"/>
      <c r="F222" s="117"/>
      <c r="G222" s="136"/>
    </row>
    <row r="223" spans="1:16" x14ac:dyDescent="0.2">
      <c r="A223" s="117"/>
      <c r="F223" s="117"/>
      <c r="G223" s="136"/>
    </row>
    <row r="224" spans="1:16" x14ac:dyDescent="0.2">
      <c r="A224" s="117"/>
      <c r="F224" s="117"/>
      <c r="G224" s="136"/>
    </row>
    <row r="225" spans="1:10" x14ac:dyDescent="0.2">
      <c r="A225" s="117"/>
      <c r="F225" s="117"/>
      <c r="G225" s="136"/>
    </row>
    <row r="226" spans="1:10" x14ac:dyDescent="0.2">
      <c r="A226" s="117"/>
      <c r="F226" s="117"/>
      <c r="G226" s="136"/>
    </row>
    <row r="227" spans="1:10" x14ac:dyDescent="0.2">
      <c r="A227" s="117"/>
      <c r="F227" s="117"/>
      <c r="G227" s="136"/>
    </row>
    <row r="228" spans="1:10" x14ac:dyDescent="0.2">
      <c r="A228" s="117"/>
      <c r="F228" s="117"/>
      <c r="G228" s="136"/>
    </row>
    <row r="229" spans="1:10" x14ac:dyDescent="0.2">
      <c r="A229" s="117"/>
      <c r="F229" s="117"/>
      <c r="G229" s="136"/>
    </row>
    <row r="230" spans="1:10" x14ac:dyDescent="0.2">
      <c r="A230" s="117"/>
      <c r="F230" s="117"/>
      <c r="G230" s="142"/>
      <c r="H230" s="143"/>
      <c r="I230" s="57"/>
      <c r="J230" s="57"/>
    </row>
    <row r="231" spans="1:10" x14ac:dyDescent="0.2">
      <c r="A231" s="129"/>
      <c r="G231" s="142"/>
      <c r="H231" s="143"/>
      <c r="I231" s="57"/>
      <c r="J231" s="57"/>
    </row>
    <row r="232" spans="1:10" x14ac:dyDescent="0.2">
      <c r="A232" s="129"/>
      <c r="G232" s="142"/>
      <c r="H232" s="143"/>
      <c r="I232" s="57"/>
      <c r="J232" s="57"/>
    </row>
    <row r="233" spans="1:10" x14ac:dyDescent="0.2">
      <c r="A233" s="129"/>
      <c r="G233" s="142"/>
      <c r="H233" s="143"/>
      <c r="I233" s="57"/>
      <c r="J233" s="57"/>
    </row>
    <row r="234" spans="1:10" x14ac:dyDescent="0.2">
      <c r="A234" s="129"/>
      <c r="G234" s="142"/>
      <c r="H234" s="143"/>
      <c r="I234" s="57"/>
      <c r="J234" s="57"/>
    </row>
    <row r="235" spans="1:10" x14ac:dyDescent="0.2">
      <c r="A235" s="129"/>
      <c r="G235" s="142"/>
      <c r="H235" s="143"/>
      <c r="I235" s="57"/>
      <c r="J235" s="57"/>
    </row>
    <row r="236" spans="1:10" x14ac:dyDescent="0.2">
      <c r="A236" s="129"/>
      <c r="G236" s="142"/>
      <c r="H236" s="143"/>
      <c r="I236" s="57"/>
      <c r="J236" s="57"/>
    </row>
    <row r="237" spans="1:10" x14ac:dyDescent="0.2">
      <c r="A237" s="129"/>
      <c r="G237" s="142"/>
      <c r="H237" s="143"/>
      <c r="I237" s="57"/>
      <c r="J237" s="57"/>
    </row>
    <row r="238" spans="1:10" x14ac:dyDescent="0.2">
      <c r="A238" s="129"/>
      <c r="G238" s="142"/>
      <c r="H238" s="143"/>
      <c r="I238" s="57"/>
      <c r="J238" s="57"/>
    </row>
    <row r="239" spans="1:10" x14ac:dyDescent="0.2">
      <c r="A239" s="129"/>
      <c r="G239" s="142"/>
      <c r="H239" s="143"/>
      <c r="I239" s="57"/>
      <c r="J239" s="57"/>
    </row>
    <row r="240" spans="1:10" x14ac:dyDescent="0.2">
      <c r="A240" s="129"/>
      <c r="G240" s="142"/>
      <c r="H240" s="143"/>
      <c r="I240" s="57"/>
      <c r="J240" s="57"/>
    </row>
    <row r="241" spans="1:10" x14ac:dyDescent="0.2">
      <c r="A241" s="129"/>
      <c r="G241" s="142"/>
      <c r="H241" s="143"/>
      <c r="I241" s="57"/>
      <c r="J241" s="57"/>
    </row>
    <row r="242" spans="1:10" x14ac:dyDescent="0.2">
      <c r="A242" s="129"/>
      <c r="G242" s="142"/>
      <c r="H242" s="143"/>
      <c r="I242" s="57"/>
      <c r="J242" s="57"/>
    </row>
    <row r="243" spans="1:10" x14ac:dyDescent="0.2">
      <c r="A243" s="129"/>
      <c r="G243" s="142"/>
      <c r="H243" s="143"/>
      <c r="I243" s="57"/>
      <c r="J243" s="57"/>
    </row>
    <row r="244" spans="1:10" x14ac:dyDescent="0.2">
      <c r="A244" s="129"/>
      <c r="G244" s="142"/>
      <c r="H244" s="143"/>
      <c r="I244" s="57"/>
      <c r="J244" s="57"/>
    </row>
    <row r="245" spans="1:10" x14ac:dyDescent="0.2">
      <c r="A245" s="129"/>
      <c r="G245" s="142"/>
      <c r="H245" s="143"/>
      <c r="I245" s="57"/>
      <c r="J245" s="57"/>
    </row>
    <row r="246" spans="1:10" x14ac:dyDescent="0.2">
      <c r="A246" s="129"/>
      <c r="G246" s="142"/>
      <c r="H246" s="143"/>
      <c r="I246" s="57"/>
      <c r="J246" s="57"/>
    </row>
    <row r="247" spans="1:10" x14ac:dyDescent="0.2">
      <c r="A247" s="129"/>
      <c r="G247" s="142"/>
      <c r="H247" s="143"/>
      <c r="I247" s="57"/>
      <c r="J247" s="57"/>
    </row>
    <row r="248" spans="1:10" x14ac:dyDescent="0.2">
      <c r="A248" s="129"/>
      <c r="G248" s="142"/>
      <c r="H248" s="143"/>
      <c r="I248" s="57"/>
      <c r="J248" s="57"/>
    </row>
    <row r="249" spans="1:10" x14ac:dyDescent="0.2">
      <c r="A249" s="129"/>
      <c r="G249" s="142"/>
      <c r="H249" s="143"/>
      <c r="I249" s="57"/>
      <c r="J249" s="57"/>
    </row>
    <row r="250" spans="1:10" x14ac:dyDescent="0.2">
      <c r="A250" s="129"/>
      <c r="G250" s="142"/>
      <c r="H250" s="143"/>
      <c r="I250" s="57"/>
      <c r="J250" s="57"/>
    </row>
    <row r="251" spans="1:10" x14ac:dyDescent="0.2">
      <c r="A251" s="129"/>
      <c r="G251" s="142"/>
      <c r="H251" s="143"/>
      <c r="I251" s="57"/>
      <c r="J251" s="57"/>
    </row>
    <row r="252" spans="1:10" x14ac:dyDescent="0.2">
      <c r="A252" s="129"/>
      <c r="G252" s="142"/>
      <c r="H252" s="143"/>
      <c r="I252" s="57"/>
      <c r="J252" s="57"/>
    </row>
    <row r="253" spans="1:10" x14ac:dyDescent="0.2">
      <c r="A253" s="129"/>
      <c r="G253" s="142"/>
      <c r="H253" s="143"/>
      <c r="I253" s="57"/>
      <c r="J253" s="57"/>
    </row>
    <row r="254" spans="1:10" x14ac:dyDescent="0.2">
      <c r="A254" s="129"/>
      <c r="G254" s="142"/>
      <c r="H254" s="143"/>
      <c r="I254" s="57"/>
      <c r="J254" s="57"/>
    </row>
    <row r="255" spans="1:10" x14ac:dyDescent="0.2">
      <c r="A255" s="129"/>
      <c r="G255" s="142"/>
      <c r="H255" s="143"/>
      <c r="I255" s="57"/>
      <c r="J255" s="57"/>
    </row>
    <row r="256" spans="1:10" x14ac:dyDescent="0.2">
      <c r="A256" s="129"/>
      <c r="G256" s="142"/>
      <c r="H256" s="143"/>
      <c r="I256" s="57"/>
      <c r="J256" s="57"/>
    </row>
    <row r="257" spans="1:10" x14ac:dyDescent="0.2">
      <c r="A257" s="129"/>
      <c r="G257" s="142"/>
      <c r="H257" s="143"/>
      <c r="I257" s="57"/>
      <c r="J257" s="57"/>
    </row>
    <row r="258" spans="1:10" x14ac:dyDescent="0.2">
      <c r="A258" s="129"/>
      <c r="G258" s="142"/>
      <c r="H258" s="143"/>
      <c r="I258" s="57"/>
      <c r="J258" s="57"/>
    </row>
    <row r="259" spans="1:10" x14ac:dyDescent="0.2">
      <c r="A259" s="129"/>
      <c r="G259" s="142"/>
      <c r="H259" s="143"/>
      <c r="I259" s="57"/>
      <c r="J259" s="57"/>
    </row>
    <row r="260" spans="1:10" x14ac:dyDescent="0.2">
      <c r="A260" s="129"/>
      <c r="G260" s="142"/>
      <c r="H260" s="143"/>
      <c r="I260" s="57"/>
      <c r="J260" s="57"/>
    </row>
    <row r="261" spans="1:10" x14ac:dyDescent="0.2">
      <c r="A261" s="129"/>
      <c r="G261" s="142"/>
      <c r="H261" s="143"/>
      <c r="I261" s="57"/>
      <c r="J261" s="57"/>
    </row>
    <row r="262" spans="1:10" x14ac:dyDescent="0.2">
      <c r="A262" s="129"/>
      <c r="G262" s="142"/>
      <c r="H262" s="143"/>
      <c r="I262" s="57"/>
      <c r="J262" s="57"/>
    </row>
    <row r="263" spans="1:10" x14ac:dyDescent="0.2">
      <c r="A263" s="129"/>
      <c r="G263" s="142"/>
      <c r="H263" s="143"/>
      <c r="I263" s="57"/>
      <c r="J263" s="57"/>
    </row>
    <row r="264" spans="1:10" x14ac:dyDescent="0.2">
      <c r="A264" s="129"/>
      <c r="G264" s="142"/>
      <c r="H264" s="143"/>
      <c r="I264" s="57"/>
      <c r="J264" s="57"/>
    </row>
    <row r="265" spans="1:10" x14ac:dyDescent="0.2">
      <c r="A265" s="129"/>
      <c r="G265" s="142"/>
      <c r="H265" s="143"/>
      <c r="I265" s="57"/>
      <c r="J265" s="57"/>
    </row>
    <row r="266" spans="1:10" x14ac:dyDescent="0.2">
      <c r="A266" s="129"/>
      <c r="G266" s="142"/>
      <c r="H266" s="143"/>
      <c r="I266" s="57"/>
      <c r="J266" s="57"/>
    </row>
    <row r="267" spans="1:10" x14ac:dyDescent="0.2">
      <c r="A267" s="129"/>
      <c r="G267" s="142"/>
      <c r="H267" s="143"/>
      <c r="I267" s="57"/>
      <c r="J267" s="57"/>
    </row>
    <row r="268" spans="1:10" x14ac:dyDescent="0.2">
      <c r="A268" s="129"/>
      <c r="G268" s="142"/>
      <c r="H268" s="143"/>
      <c r="I268" s="57"/>
      <c r="J268" s="57"/>
    </row>
    <row r="269" spans="1:10" x14ac:dyDescent="0.2">
      <c r="A269" s="129"/>
      <c r="G269" s="142"/>
      <c r="H269" s="143"/>
      <c r="I269" s="57"/>
      <c r="J269" s="57"/>
    </row>
    <row r="270" spans="1:10" x14ac:dyDescent="0.2">
      <c r="A270" s="129"/>
      <c r="G270" s="142"/>
      <c r="H270" s="143"/>
      <c r="I270" s="57"/>
      <c r="J270" s="57"/>
    </row>
    <row r="271" spans="1:10" x14ac:dyDescent="0.2">
      <c r="A271" s="129"/>
      <c r="G271" s="142"/>
      <c r="H271" s="143"/>
      <c r="I271" s="57"/>
      <c r="J271" s="57"/>
    </row>
    <row r="272" spans="1:10" x14ac:dyDescent="0.2">
      <c r="A272" s="129"/>
      <c r="G272" s="142"/>
      <c r="H272" s="143"/>
      <c r="I272" s="57"/>
      <c r="J272" s="57"/>
    </row>
    <row r="273" spans="1:10" x14ac:dyDescent="0.2">
      <c r="A273" s="129"/>
      <c r="G273" s="142"/>
      <c r="H273" s="143"/>
      <c r="I273" s="57"/>
      <c r="J273" s="57"/>
    </row>
    <row r="274" spans="1:10" x14ac:dyDescent="0.2">
      <c r="A274" s="129"/>
      <c r="G274" s="142"/>
      <c r="H274" s="143"/>
      <c r="I274" s="57"/>
      <c r="J274" s="57"/>
    </row>
    <row r="275" spans="1:10" x14ac:dyDescent="0.2">
      <c r="A275" s="129"/>
      <c r="G275" s="142"/>
      <c r="H275" s="143"/>
      <c r="I275" s="57"/>
      <c r="J275" s="57"/>
    </row>
    <row r="276" spans="1:10" x14ac:dyDescent="0.2">
      <c r="A276" s="129"/>
      <c r="G276" s="142"/>
      <c r="H276" s="143"/>
      <c r="I276" s="57"/>
      <c r="J276" s="57"/>
    </row>
    <row r="277" spans="1:10" x14ac:dyDescent="0.2">
      <c r="A277" s="129"/>
      <c r="G277" s="142"/>
      <c r="H277" s="143"/>
      <c r="I277" s="57"/>
      <c r="J277" s="57"/>
    </row>
    <row r="278" spans="1:10" x14ac:dyDescent="0.2">
      <c r="A278" s="129"/>
      <c r="G278" s="142"/>
      <c r="H278" s="143"/>
      <c r="I278" s="57"/>
      <c r="J278" s="57"/>
    </row>
    <row r="279" spans="1:10" x14ac:dyDescent="0.2">
      <c r="A279" s="129"/>
      <c r="G279" s="142"/>
      <c r="H279" s="143"/>
      <c r="I279" s="57"/>
      <c r="J279" s="57"/>
    </row>
    <row r="280" spans="1:10" x14ac:dyDescent="0.2">
      <c r="A280" s="129"/>
      <c r="G280" s="142"/>
      <c r="H280" s="143"/>
      <c r="I280" s="57"/>
      <c r="J280" s="57"/>
    </row>
    <row r="281" spans="1:10" x14ac:dyDescent="0.2">
      <c r="A281" s="129"/>
      <c r="G281" s="142"/>
      <c r="H281" s="143"/>
      <c r="I281" s="57"/>
      <c r="J281" s="57"/>
    </row>
    <row r="282" spans="1:10" x14ac:dyDescent="0.2">
      <c r="A282" s="129"/>
      <c r="G282" s="142"/>
      <c r="H282" s="143"/>
      <c r="I282" s="57"/>
      <c r="J282" s="57"/>
    </row>
    <row r="283" spans="1:10" x14ac:dyDescent="0.2">
      <c r="A283" s="129"/>
      <c r="G283" s="142"/>
      <c r="H283" s="143"/>
      <c r="I283" s="57"/>
      <c r="J283" s="57"/>
    </row>
    <row r="284" spans="1:10" x14ac:dyDescent="0.2">
      <c r="A284" s="129"/>
      <c r="G284" s="142"/>
      <c r="H284" s="143"/>
      <c r="I284" s="57"/>
      <c r="J284" s="57"/>
    </row>
    <row r="285" spans="1:10" x14ac:dyDescent="0.2">
      <c r="A285" s="129"/>
      <c r="G285" s="142"/>
      <c r="H285" s="143"/>
      <c r="I285" s="57"/>
      <c r="J285" s="57"/>
    </row>
    <row r="286" spans="1:10" x14ac:dyDescent="0.2">
      <c r="A286" s="129"/>
      <c r="G286" s="142"/>
      <c r="H286" s="143"/>
      <c r="I286" s="57"/>
      <c r="J286" s="57"/>
    </row>
    <row r="287" spans="1:10" x14ac:dyDescent="0.2">
      <c r="A287" s="129"/>
      <c r="G287" s="142"/>
      <c r="H287" s="143"/>
      <c r="I287" s="57"/>
      <c r="J287" s="57"/>
    </row>
    <row r="288" spans="1:10" x14ac:dyDescent="0.2">
      <c r="A288" s="129"/>
      <c r="G288" s="142"/>
      <c r="H288" s="143"/>
      <c r="I288" s="57"/>
      <c r="J288" s="57"/>
    </row>
    <row r="289" spans="1:10" x14ac:dyDescent="0.2">
      <c r="A289" s="129"/>
      <c r="G289" s="142"/>
      <c r="H289" s="143"/>
      <c r="I289" s="57"/>
      <c r="J289" s="57"/>
    </row>
    <row r="290" spans="1:10" x14ac:dyDescent="0.2">
      <c r="A290" s="129"/>
      <c r="G290" s="142"/>
      <c r="H290" s="143"/>
      <c r="I290" s="57"/>
      <c r="J290" s="57"/>
    </row>
    <row r="291" spans="1:10" x14ac:dyDescent="0.2">
      <c r="A291" s="129"/>
      <c r="G291" s="142"/>
      <c r="H291" s="143"/>
      <c r="I291" s="57"/>
      <c r="J291" s="57"/>
    </row>
    <row r="292" spans="1:10" x14ac:dyDescent="0.2">
      <c r="A292" s="129"/>
      <c r="G292" s="142"/>
      <c r="H292" s="143"/>
      <c r="I292" s="57"/>
      <c r="J292" s="57"/>
    </row>
    <row r="293" spans="1:10" x14ac:dyDescent="0.2">
      <c r="A293" s="129"/>
      <c r="G293" s="142"/>
      <c r="H293" s="143"/>
      <c r="I293" s="57"/>
      <c r="J293" s="57"/>
    </row>
    <row r="294" spans="1:10" x14ac:dyDescent="0.2">
      <c r="A294" s="129"/>
      <c r="G294" s="142"/>
      <c r="H294" s="143"/>
      <c r="I294" s="57"/>
      <c r="J294" s="57"/>
    </row>
    <row r="295" spans="1:10" x14ac:dyDescent="0.2">
      <c r="A295" s="129"/>
      <c r="G295" s="142"/>
      <c r="H295" s="143"/>
      <c r="I295" s="57"/>
      <c r="J295" s="57"/>
    </row>
    <row r="296" spans="1:10" x14ac:dyDescent="0.2">
      <c r="A296" s="129"/>
      <c r="G296" s="142"/>
      <c r="H296" s="143"/>
      <c r="I296" s="57"/>
      <c r="J296" s="57"/>
    </row>
    <row r="297" spans="1:10" x14ac:dyDescent="0.2">
      <c r="A297" s="129"/>
      <c r="G297" s="142"/>
      <c r="H297" s="143"/>
      <c r="I297" s="57"/>
      <c r="J297" s="57"/>
    </row>
    <row r="298" spans="1:10" x14ac:dyDescent="0.2">
      <c r="A298" s="129"/>
      <c r="G298" s="142"/>
      <c r="H298" s="143"/>
      <c r="I298" s="57"/>
      <c r="J298" s="57"/>
    </row>
    <row r="299" spans="1:10" x14ac:dyDescent="0.2">
      <c r="A299" s="129"/>
      <c r="G299" s="142"/>
      <c r="H299" s="143"/>
      <c r="I299" s="57"/>
      <c r="J299" s="57"/>
    </row>
    <row r="300" spans="1:10" x14ac:dyDescent="0.2">
      <c r="A300" s="129"/>
      <c r="G300" s="142"/>
      <c r="H300" s="143"/>
      <c r="I300" s="57"/>
      <c r="J300" s="57"/>
    </row>
    <row r="301" spans="1:10" x14ac:dyDescent="0.2">
      <c r="A301" s="129"/>
      <c r="G301" s="142"/>
      <c r="H301" s="143"/>
      <c r="I301" s="57"/>
      <c r="J301" s="57"/>
    </row>
    <row r="302" spans="1:10" x14ac:dyDescent="0.2">
      <c r="A302" s="129"/>
      <c r="G302" s="142"/>
      <c r="H302" s="143"/>
      <c r="I302" s="57"/>
      <c r="J302" s="57"/>
    </row>
    <row r="303" spans="1:10" x14ac:dyDescent="0.2">
      <c r="A303" s="129"/>
      <c r="G303" s="142"/>
      <c r="H303" s="143"/>
      <c r="I303" s="57"/>
      <c r="J303" s="57"/>
    </row>
    <row r="304" spans="1:10" x14ac:dyDescent="0.2">
      <c r="A304" s="129"/>
      <c r="G304" s="142"/>
      <c r="H304" s="143"/>
      <c r="I304" s="57"/>
      <c r="J304" s="57"/>
    </row>
    <row r="305" spans="1:10" x14ac:dyDescent="0.2">
      <c r="A305" s="129"/>
      <c r="G305" s="142"/>
      <c r="H305" s="143"/>
      <c r="I305" s="57"/>
      <c r="J305" s="57"/>
    </row>
    <row r="306" spans="1:10" x14ac:dyDescent="0.2">
      <c r="A306" s="129"/>
      <c r="G306" s="142"/>
      <c r="H306" s="143"/>
      <c r="I306" s="57"/>
      <c r="J306" s="57"/>
    </row>
    <row r="307" spans="1:10" x14ac:dyDescent="0.2">
      <c r="A307" s="129"/>
      <c r="G307" s="142"/>
      <c r="H307" s="143"/>
      <c r="I307" s="57"/>
      <c r="J307" s="57"/>
    </row>
    <row r="308" spans="1:10" x14ac:dyDescent="0.2">
      <c r="A308" s="129"/>
      <c r="G308" s="142"/>
      <c r="H308" s="143"/>
      <c r="I308" s="57"/>
      <c r="J308" s="57"/>
    </row>
    <row r="309" spans="1:10" x14ac:dyDescent="0.2">
      <c r="A309" s="129"/>
      <c r="G309" s="142"/>
      <c r="H309" s="143"/>
      <c r="I309" s="57"/>
      <c r="J309" s="57"/>
    </row>
    <row r="310" spans="1:10" x14ac:dyDescent="0.2">
      <c r="A310" s="129"/>
      <c r="G310" s="142"/>
      <c r="H310" s="143"/>
      <c r="I310" s="57"/>
      <c r="J310" s="57"/>
    </row>
    <row r="311" spans="1:10" x14ac:dyDescent="0.2">
      <c r="A311" s="129"/>
      <c r="G311" s="142"/>
      <c r="H311" s="143"/>
      <c r="I311" s="57"/>
      <c r="J311" s="57"/>
    </row>
    <row r="312" spans="1:10" x14ac:dyDescent="0.2">
      <c r="A312" s="129"/>
      <c r="G312" s="142"/>
      <c r="H312" s="143"/>
      <c r="I312" s="57"/>
      <c r="J312" s="57"/>
    </row>
    <row r="313" spans="1:10" x14ac:dyDescent="0.2">
      <c r="A313" s="129"/>
      <c r="G313" s="142"/>
      <c r="H313" s="143"/>
      <c r="I313" s="57"/>
      <c r="J313" s="57"/>
    </row>
    <row r="314" spans="1:10" x14ac:dyDescent="0.2">
      <c r="A314" s="129"/>
      <c r="G314" s="142"/>
      <c r="H314" s="143"/>
      <c r="I314" s="57"/>
      <c r="J314" s="57"/>
    </row>
    <row r="315" spans="1:10" x14ac:dyDescent="0.2">
      <c r="A315" s="129"/>
      <c r="G315" s="142"/>
      <c r="H315" s="143"/>
      <c r="I315" s="57"/>
      <c r="J315" s="57"/>
    </row>
    <row r="316" spans="1:10" x14ac:dyDescent="0.2">
      <c r="A316" s="129"/>
      <c r="G316" s="142"/>
      <c r="H316" s="143"/>
      <c r="I316" s="57"/>
      <c r="J316" s="57"/>
    </row>
    <row r="317" spans="1:10" x14ac:dyDescent="0.2">
      <c r="A317" s="129"/>
      <c r="G317" s="142"/>
      <c r="H317" s="143"/>
      <c r="I317" s="57"/>
      <c r="J317" s="57"/>
    </row>
    <row r="318" spans="1:10" x14ac:dyDescent="0.2">
      <c r="A318" s="129"/>
      <c r="G318" s="142"/>
      <c r="H318" s="143"/>
      <c r="I318" s="57"/>
      <c r="J318" s="57"/>
    </row>
    <row r="319" spans="1:10" x14ac:dyDescent="0.2">
      <c r="A319" s="129"/>
      <c r="G319" s="142"/>
      <c r="H319" s="143"/>
      <c r="I319" s="57"/>
      <c r="J319" s="57"/>
    </row>
    <row r="320" spans="1:10" x14ac:dyDescent="0.2">
      <c r="A320" s="129"/>
      <c r="G320" s="142"/>
      <c r="H320" s="143"/>
      <c r="I320" s="57"/>
      <c r="J320" s="57"/>
    </row>
    <row r="321" spans="1:10" x14ac:dyDescent="0.2">
      <c r="A321" s="129"/>
      <c r="G321" s="142"/>
      <c r="H321" s="143"/>
      <c r="I321" s="57"/>
      <c r="J321" s="57"/>
    </row>
    <row r="322" spans="1:10" x14ac:dyDescent="0.2">
      <c r="A322" s="129"/>
      <c r="G322" s="142"/>
      <c r="H322" s="143"/>
      <c r="I322" s="57"/>
      <c r="J322" s="57"/>
    </row>
    <row r="323" spans="1:10" x14ac:dyDescent="0.2">
      <c r="A323" s="129"/>
      <c r="G323" s="142"/>
      <c r="H323" s="143"/>
      <c r="I323" s="57"/>
      <c r="J323" s="57"/>
    </row>
    <row r="324" spans="1:10" x14ac:dyDescent="0.2">
      <c r="A324" s="129"/>
      <c r="G324" s="142"/>
      <c r="H324" s="143"/>
      <c r="I324" s="57"/>
      <c r="J324" s="57"/>
    </row>
    <row r="325" spans="1:10" x14ac:dyDescent="0.2">
      <c r="A325" s="129"/>
      <c r="G325" s="142"/>
      <c r="H325" s="143"/>
      <c r="I325" s="57"/>
      <c r="J325" s="57"/>
    </row>
    <row r="326" spans="1:10" x14ac:dyDescent="0.2">
      <c r="A326" s="129"/>
      <c r="G326" s="142"/>
      <c r="H326" s="143"/>
      <c r="I326" s="57"/>
      <c r="J326" s="57"/>
    </row>
    <row r="327" spans="1:10" x14ac:dyDescent="0.2">
      <c r="A327" s="129"/>
      <c r="G327" s="142"/>
      <c r="H327" s="143"/>
      <c r="I327" s="57"/>
      <c r="J327" s="57"/>
    </row>
    <row r="328" spans="1:10" x14ac:dyDescent="0.2">
      <c r="A328" s="129"/>
      <c r="G328" s="142"/>
      <c r="H328" s="143"/>
      <c r="I328" s="57"/>
      <c r="J328" s="57"/>
    </row>
    <row r="329" spans="1:10" x14ac:dyDescent="0.2">
      <c r="A329" s="129"/>
      <c r="G329" s="142"/>
      <c r="H329" s="143"/>
      <c r="I329" s="57"/>
      <c r="J329" s="57"/>
    </row>
    <row r="330" spans="1:10" x14ac:dyDescent="0.2">
      <c r="A330" s="129"/>
      <c r="G330" s="142"/>
      <c r="H330" s="143"/>
      <c r="I330" s="57"/>
      <c r="J330" s="57"/>
    </row>
    <row r="331" spans="1:10" x14ac:dyDescent="0.2">
      <c r="A331" s="129"/>
      <c r="G331" s="142"/>
      <c r="H331" s="143"/>
      <c r="I331" s="57"/>
      <c r="J331" s="57"/>
    </row>
    <row r="332" spans="1:10" x14ac:dyDescent="0.2">
      <c r="A332" s="129"/>
      <c r="G332" s="142"/>
      <c r="H332" s="143"/>
      <c r="I332" s="57"/>
      <c r="J332" s="57"/>
    </row>
    <row r="333" spans="1:10" x14ac:dyDescent="0.2">
      <c r="A333" s="129"/>
      <c r="G333" s="142"/>
      <c r="H333" s="143"/>
      <c r="I333" s="57"/>
      <c r="J333" s="57"/>
    </row>
    <row r="334" spans="1:10" x14ac:dyDescent="0.2">
      <c r="A334" s="129"/>
      <c r="G334" s="142"/>
      <c r="H334" s="143"/>
      <c r="I334" s="57"/>
      <c r="J334" s="57"/>
    </row>
    <row r="335" spans="1:10" x14ac:dyDescent="0.2">
      <c r="A335" s="129"/>
      <c r="G335" s="142"/>
      <c r="H335" s="143"/>
      <c r="I335" s="57"/>
      <c r="J335" s="57"/>
    </row>
    <row r="336" spans="1:10" x14ac:dyDescent="0.2">
      <c r="A336" s="129"/>
      <c r="G336" s="142"/>
      <c r="H336" s="143"/>
      <c r="I336" s="57"/>
      <c r="J336" s="57"/>
    </row>
    <row r="337" spans="1:10" x14ac:dyDescent="0.2">
      <c r="A337" s="129"/>
      <c r="G337" s="142"/>
      <c r="H337" s="143"/>
      <c r="I337" s="57"/>
      <c r="J337" s="57"/>
    </row>
    <row r="338" spans="1:10" x14ac:dyDescent="0.2">
      <c r="A338" s="129"/>
      <c r="G338" s="142"/>
      <c r="H338" s="143"/>
      <c r="I338" s="57"/>
      <c r="J338" s="57"/>
    </row>
    <row r="339" spans="1:10" x14ac:dyDescent="0.2">
      <c r="A339" s="129"/>
      <c r="G339" s="142"/>
      <c r="H339" s="143"/>
      <c r="I339" s="57"/>
      <c r="J339" s="57"/>
    </row>
    <row r="340" spans="1:10" x14ac:dyDescent="0.2">
      <c r="A340" s="129"/>
      <c r="G340" s="142"/>
      <c r="H340" s="143"/>
      <c r="I340" s="57"/>
      <c r="J340" s="57"/>
    </row>
    <row r="341" spans="1:10" x14ac:dyDescent="0.2">
      <c r="A341" s="129"/>
      <c r="G341" s="142"/>
      <c r="H341" s="143"/>
      <c r="I341" s="57"/>
      <c r="J341" s="57"/>
    </row>
    <row r="342" spans="1:10" x14ac:dyDescent="0.2">
      <c r="A342" s="129"/>
      <c r="G342" s="142"/>
      <c r="H342" s="143"/>
      <c r="I342" s="57"/>
      <c r="J342" s="57"/>
    </row>
    <row r="343" spans="1:10" x14ac:dyDescent="0.2">
      <c r="A343" s="129"/>
      <c r="G343" s="142"/>
      <c r="H343" s="143"/>
      <c r="I343" s="57"/>
      <c r="J343" s="57"/>
    </row>
    <row r="344" spans="1:10" x14ac:dyDescent="0.2">
      <c r="A344" s="129"/>
      <c r="G344" s="142"/>
      <c r="H344" s="143"/>
      <c r="I344" s="57"/>
      <c r="J344" s="57"/>
    </row>
    <row r="345" spans="1:10" x14ac:dyDescent="0.2">
      <c r="A345" s="129"/>
      <c r="G345" s="142"/>
      <c r="H345" s="143"/>
      <c r="I345" s="57"/>
      <c r="J345" s="57"/>
    </row>
    <row r="346" spans="1:10" x14ac:dyDescent="0.2">
      <c r="A346" s="129"/>
      <c r="G346" s="142"/>
      <c r="H346" s="143"/>
      <c r="I346" s="57"/>
      <c r="J346" s="57"/>
    </row>
    <row r="347" spans="1:10" x14ac:dyDescent="0.2">
      <c r="A347" s="129"/>
      <c r="G347" s="142"/>
      <c r="H347" s="143"/>
      <c r="I347" s="57"/>
      <c r="J347" s="57"/>
    </row>
    <row r="348" spans="1:10" x14ac:dyDescent="0.2">
      <c r="A348" s="129"/>
      <c r="G348" s="142"/>
      <c r="H348" s="143"/>
      <c r="I348" s="57"/>
      <c r="J348" s="57"/>
    </row>
    <row r="349" spans="1:10" x14ac:dyDescent="0.2">
      <c r="A349" s="129"/>
      <c r="G349" s="142"/>
      <c r="H349" s="143"/>
      <c r="I349" s="57"/>
      <c r="J349" s="57"/>
    </row>
    <row r="350" spans="1:10" x14ac:dyDescent="0.2">
      <c r="A350" s="129"/>
    </row>
    <row r="351" spans="1:10" x14ac:dyDescent="0.2">
      <c r="A351" s="129"/>
    </row>
  </sheetData>
  <mergeCells count="39">
    <mergeCell ref="E4:E5"/>
    <mergeCell ref="E6:E7"/>
    <mergeCell ref="E24:E26"/>
    <mergeCell ref="E8:E9"/>
    <mergeCell ref="E13:E17"/>
    <mergeCell ref="E19:E23"/>
    <mergeCell ref="E42:E44"/>
    <mergeCell ref="E31:E32"/>
    <mergeCell ref="E50:E52"/>
    <mergeCell ref="E39:E40"/>
    <mergeCell ref="E59:E61"/>
    <mergeCell ref="E45:E46"/>
    <mergeCell ref="E47:E49"/>
    <mergeCell ref="E174:E175"/>
    <mergeCell ref="E153:E154"/>
    <mergeCell ref="E155:E156"/>
    <mergeCell ref="E164:E166"/>
    <mergeCell ref="E34:E35"/>
    <mergeCell ref="E82:E84"/>
    <mergeCell ref="E85:E87"/>
    <mergeCell ref="E108:E109"/>
    <mergeCell ref="E172:E173"/>
    <mergeCell ref="E141:E142"/>
    <mergeCell ref="E135:E140"/>
    <mergeCell ref="E115:E122"/>
    <mergeCell ref="E97:E100"/>
    <mergeCell ref="E110:E111"/>
    <mergeCell ref="G89:G93"/>
    <mergeCell ref="E94:E95"/>
    <mergeCell ref="H89:H93"/>
    <mergeCell ref="I89:I93"/>
    <mergeCell ref="J89:J93"/>
    <mergeCell ref="E177:E178"/>
    <mergeCell ref="E180:E184"/>
    <mergeCell ref="E123:E124"/>
    <mergeCell ref="E77:E78"/>
    <mergeCell ref="E64:E68"/>
    <mergeCell ref="E69:E70"/>
    <mergeCell ref="E88:E9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zoomScale="110" zoomScaleNormal="110" zoomScalePageLayoutView="110" workbookViewId="0">
      <selection activeCell="G55" sqref="G55"/>
    </sheetView>
  </sheetViews>
  <sheetFormatPr baseColWidth="10" defaultColWidth="10.83203125" defaultRowHeight="15" x14ac:dyDescent="0.2"/>
  <cols>
    <col min="1" max="1" width="20.1640625" style="83" customWidth="1"/>
    <col min="2" max="2" width="25.33203125" style="83" customWidth="1"/>
    <col min="3" max="3" width="42.6640625" style="67" bestFit="1" customWidth="1"/>
    <col min="4" max="4" width="22.5" style="67" customWidth="1"/>
    <col min="5" max="5" width="11.5" style="67" hidden="1" customWidth="1"/>
    <col min="6" max="6" width="10.6640625" style="67" hidden="1" customWidth="1"/>
    <col min="7" max="7" width="20.83203125" style="221" bestFit="1" customWidth="1"/>
    <col min="8" max="8" width="31.5" style="67" customWidth="1"/>
    <col min="9" max="9" width="38.1640625" style="83" customWidth="1"/>
    <col min="10" max="10" width="50.6640625" style="72" hidden="1" customWidth="1"/>
    <col min="11" max="11" width="12.6640625" style="67" bestFit="1" customWidth="1"/>
    <col min="12" max="12" width="15.6640625" style="67" bestFit="1" customWidth="1"/>
    <col min="13" max="13" width="13.6640625" style="67" bestFit="1" customWidth="1"/>
    <col min="14" max="14" width="16.6640625" style="67" bestFit="1" customWidth="1"/>
    <col min="15" max="16384" width="10.83203125" style="67"/>
  </cols>
  <sheetData>
    <row r="1" spans="1:14" x14ac:dyDescent="0.2">
      <c r="A1" s="84" t="s">
        <v>818</v>
      </c>
    </row>
    <row r="2" spans="1:14" x14ac:dyDescent="0.2">
      <c r="A2" s="33" t="s">
        <v>0</v>
      </c>
      <c r="B2" s="33" t="s">
        <v>1</v>
      </c>
      <c r="C2" s="32" t="s">
        <v>585</v>
      </c>
      <c r="D2" s="32" t="s">
        <v>586</v>
      </c>
      <c r="E2" s="32" t="s">
        <v>587</v>
      </c>
      <c r="F2" s="32" t="s">
        <v>588</v>
      </c>
      <c r="G2" s="32" t="s">
        <v>2562</v>
      </c>
      <c r="H2" s="32" t="s">
        <v>2</v>
      </c>
      <c r="I2" s="33" t="s">
        <v>3</v>
      </c>
      <c r="J2" s="34" t="s">
        <v>820</v>
      </c>
      <c r="K2" s="86" t="s">
        <v>985</v>
      </c>
      <c r="L2" s="64" t="s">
        <v>986</v>
      </c>
      <c r="M2" s="64" t="s">
        <v>1081</v>
      </c>
      <c r="N2" s="64" t="s">
        <v>1082</v>
      </c>
    </row>
    <row r="3" spans="1:14" s="68" customFormat="1" x14ac:dyDescent="0.2">
      <c r="A3" s="273" t="s">
        <v>382</v>
      </c>
      <c r="B3" s="273" t="s">
        <v>383</v>
      </c>
      <c r="C3" s="73" t="s">
        <v>589</v>
      </c>
      <c r="D3" s="73" t="s">
        <v>592</v>
      </c>
      <c r="E3" s="73"/>
      <c r="F3" s="73"/>
      <c r="G3" s="73" t="s">
        <v>221</v>
      </c>
      <c r="H3" s="73"/>
      <c r="I3" s="74" t="s">
        <v>385</v>
      </c>
      <c r="J3" s="74" t="s">
        <v>819</v>
      </c>
    </row>
    <row r="4" spans="1:14" s="68" customFormat="1" x14ac:dyDescent="0.2">
      <c r="A4" s="273"/>
      <c r="B4" s="273"/>
      <c r="C4" s="73" t="s">
        <v>590</v>
      </c>
      <c r="D4" s="73" t="s">
        <v>593</v>
      </c>
      <c r="E4" s="73"/>
      <c r="F4" s="73"/>
      <c r="G4" s="73"/>
      <c r="H4" s="73"/>
      <c r="I4" s="74"/>
      <c r="J4" s="74"/>
    </row>
    <row r="5" spans="1:14" s="68" customFormat="1" x14ac:dyDescent="0.2">
      <c r="A5" s="273"/>
      <c r="B5" s="273"/>
      <c r="C5" s="73" t="s">
        <v>591</v>
      </c>
      <c r="D5" s="73" t="s">
        <v>595</v>
      </c>
      <c r="E5" s="73"/>
      <c r="F5" s="73"/>
      <c r="G5" s="73"/>
      <c r="H5" s="73"/>
      <c r="I5" s="85"/>
      <c r="J5" s="74"/>
    </row>
    <row r="6" spans="1:14" s="68" customFormat="1" x14ac:dyDescent="0.2">
      <c r="A6" s="273"/>
      <c r="B6" s="273"/>
      <c r="C6" s="73" t="s">
        <v>868</v>
      </c>
      <c r="D6" s="73"/>
      <c r="E6" s="73"/>
      <c r="F6" s="73"/>
      <c r="G6" s="73"/>
      <c r="H6" s="73"/>
      <c r="I6" s="85"/>
      <c r="J6" s="74"/>
    </row>
    <row r="7" spans="1:14" s="68" customFormat="1" x14ac:dyDescent="0.2">
      <c r="A7" s="273"/>
      <c r="B7" s="273"/>
      <c r="C7" s="73" t="s">
        <v>384</v>
      </c>
      <c r="D7" s="73"/>
      <c r="E7" s="73"/>
      <c r="F7" s="73"/>
      <c r="G7" s="73"/>
      <c r="H7" s="73"/>
      <c r="I7" s="85"/>
      <c r="J7" s="74"/>
    </row>
    <row r="8" spans="1:14" x14ac:dyDescent="0.2">
      <c r="A8" s="274" t="s">
        <v>387</v>
      </c>
      <c r="B8" s="274" t="s">
        <v>388</v>
      </c>
      <c r="C8" s="75" t="s">
        <v>590</v>
      </c>
      <c r="D8" s="75" t="s">
        <v>592</v>
      </c>
      <c r="E8" s="75"/>
      <c r="F8" s="75"/>
      <c r="G8" s="75" t="s">
        <v>221</v>
      </c>
      <c r="H8" s="75" t="s">
        <v>1728</v>
      </c>
      <c r="I8" s="76" t="s">
        <v>821</v>
      </c>
      <c r="J8" s="76"/>
    </row>
    <row r="9" spans="1:14" x14ac:dyDescent="0.2">
      <c r="A9" s="274"/>
      <c r="B9" s="274"/>
      <c r="C9" s="75" t="s">
        <v>591</v>
      </c>
      <c r="D9" s="75" t="s">
        <v>593</v>
      </c>
      <c r="E9" s="75"/>
      <c r="F9" s="75"/>
      <c r="G9" s="75"/>
      <c r="H9" s="75" t="s">
        <v>389</v>
      </c>
      <c r="I9" s="76"/>
      <c r="J9" s="76"/>
    </row>
    <row r="10" spans="1:14" x14ac:dyDescent="0.2">
      <c r="A10" s="274"/>
      <c r="B10" s="274"/>
      <c r="C10" s="75" t="s">
        <v>594</v>
      </c>
      <c r="D10" s="75" t="s">
        <v>595</v>
      </c>
      <c r="E10" s="75"/>
      <c r="F10" s="75"/>
      <c r="G10" s="75"/>
      <c r="H10" s="75"/>
      <c r="J10" s="76"/>
    </row>
    <row r="11" spans="1:14" s="68" customFormat="1" x14ac:dyDescent="0.2">
      <c r="A11" s="273" t="s">
        <v>395</v>
      </c>
      <c r="B11" s="273" t="s">
        <v>396</v>
      </c>
      <c r="C11" s="73" t="s">
        <v>589</v>
      </c>
      <c r="D11" s="73" t="s">
        <v>592</v>
      </c>
      <c r="E11" s="73"/>
      <c r="F11" s="73"/>
      <c r="G11" s="73" t="s">
        <v>221</v>
      </c>
      <c r="H11" s="73"/>
      <c r="I11" s="74" t="s">
        <v>385</v>
      </c>
      <c r="J11" s="74" t="s">
        <v>819</v>
      </c>
    </row>
    <row r="12" spans="1:14" s="68" customFormat="1" x14ac:dyDescent="0.2">
      <c r="A12" s="273"/>
      <c r="B12" s="273"/>
      <c r="C12" s="73" t="s">
        <v>590</v>
      </c>
      <c r="D12" s="73" t="s">
        <v>595</v>
      </c>
      <c r="E12" s="73"/>
      <c r="F12" s="73"/>
      <c r="G12" s="73"/>
      <c r="H12" s="73"/>
      <c r="I12" s="74"/>
      <c r="J12" s="74"/>
    </row>
    <row r="13" spans="1:14" s="68" customFormat="1" x14ac:dyDescent="0.2">
      <c r="A13" s="273"/>
      <c r="B13" s="273"/>
      <c r="C13" s="73" t="s">
        <v>591</v>
      </c>
      <c r="E13" s="73"/>
      <c r="F13" s="73"/>
      <c r="G13" s="73"/>
      <c r="H13" s="73"/>
      <c r="I13" s="85"/>
      <c r="J13" s="74"/>
    </row>
    <row r="14" spans="1:14" x14ac:dyDescent="0.2">
      <c r="A14" s="274" t="s">
        <v>397</v>
      </c>
      <c r="B14" s="274" t="s">
        <v>398</v>
      </c>
      <c r="C14" s="75" t="s">
        <v>589</v>
      </c>
      <c r="D14" s="75" t="s">
        <v>592</v>
      </c>
      <c r="E14" s="75"/>
      <c r="F14" s="75"/>
      <c r="G14" s="75" t="s">
        <v>221</v>
      </c>
      <c r="H14" s="75" t="s">
        <v>1729</v>
      </c>
      <c r="I14" s="76" t="s">
        <v>385</v>
      </c>
      <c r="J14" s="76"/>
    </row>
    <row r="15" spans="1:14" ht="28" x14ac:dyDescent="0.2">
      <c r="A15" s="274"/>
      <c r="B15" s="274"/>
      <c r="C15" s="75" t="s">
        <v>590</v>
      </c>
      <c r="D15" s="75" t="s">
        <v>593</v>
      </c>
      <c r="E15" s="75"/>
      <c r="F15" s="75"/>
      <c r="G15" s="75"/>
      <c r="H15" s="75" t="s">
        <v>1730</v>
      </c>
      <c r="I15" s="76" t="s">
        <v>386</v>
      </c>
      <c r="J15" s="76" t="s">
        <v>819</v>
      </c>
    </row>
    <row r="16" spans="1:14" x14ac:dyDescent="0.2">
      <c r="A16" s="274"/>
      <c r="B16" s="274"/>
      <c r="C16" s="75" t="s">
        <v>591</v>
      </c>
      <c r="D16" s="75" t="s">
        <v>595</v>
      </c>
      <c r="E16" s="75"/>
      <c r="F16" s="75"/>
      <c r="G16" s="75"/>
      <c r="H16" s="75" t="s">
        <v>1731</v>
      </c>
    </row>
    <row r="17" spans="1:10" x14ac:dyDescent="0.2">
      <c r="A17" s="274"/>
      <c r="B17" s="274"/>
      <c r="C17" s="75"/>
      <c r="D17" s="75"/>
      <c r="E17" s="75"/>
      <c r="F17" s="75"/>
      <c r="G17" s="75"/>
      <c r="H17" s="75" t="s">
        <v>1732</v>
      </c>
    </row>
    <row r="18" spans="1:10" x14ac:dyDescent="0.2">
      <c r="A18" s="274"/>
      <c r="B18" s="274"/>
      <c r="C18" s="75"/>
      <c r="D18" s="75"/>
      <c r="E18" s="75"/>
      <c r="F18" s="75"/>
      <c r="G18" s="75"/>
      <c r="H18" s="75" t="s">
        <v>1733</v>
      </c>
    </row>
    <row r="19" spans="1:10" x14ac:dyDescent="0.2">
      <c r="A19" s="274"/>
      <c r="B19" s="274"/>
      <c r="C19" s="75"/>
      <c r="D19" s="75"/>
      <c r="E19" s="75"/>
      <c r="F19" s="75"/>
      <c r="G19" s="75"/>
      <c r="H19" s="75" t="s">
        <v>1734</v>
      </c>
    </row>
    <row r="20" spans="1:10" x14ac:dyDescent="0.2">
      <c r="A20" s="274"/>
      <c r="B20" s="274"/>
      <c r="C20" s="75"/>
      <c r="D20" s="75"/>
      <c r="E20" s="75"/>
      <c r="F20" s="75"/>
      <c r="G20" s="75"/>
      <c r="H20" s="75" t="s">
        <v>1735</v>
      </c>
    </row>
    <row r="21" spans="1:10" x14ac:dyDescent="0.2">
      <c r="A21" s="274"/>
      <c r="B21" s="274"/>
      <c r="C21" s="75"/>
      <c r="D21" s="75"/>
      <c r="E21" s="75"/>
      <c r="F21" s="75"/>
      <c r="G21" s="75"/>
      <c r="H21" s="75" t="s">
        <v>1736</v>
      </c>
    </row>
    <row r="22" spans="1:10" x14ac:dyDescent="0.2">
      <c r="A22" s="274"/>
      <c r="B22" s="274"/>
      <c r="C22" s="75"/>
      <c r="D22" s="75"/>
      <c r="E22" s="75"/>
      <c r="F22" s="75"/>
      <c r="G22" s="75"/>
      <c r="H22" s="75" t="s">
        <v>1737</v>
      </c>
    </row>
    <row r="23" spans="1:10" x14ac:dyDescent="0.2">
      <c r="A23" s="274"/>
      <c r="B23" s="274"/>
      <c r="C23" s="75"/>
      <c r="D23" s="75"/>
      <c r="E23" s="75"/>
      <c r="F23" s="75"/>
      <c r="G23" s="75"/>
      <c r="H23" s="75" t="s">
        <v>399</v>
      </c>
    </row>
    <row r="24" spans="1:10" x14ac:dyDescent="0.2">
      <c r="A24" s="274"/>
      <c r="B24" s="274"/>
      <c r="C24" s="75"/>
      <c r="D24" s="75"/>
      <c r="E24" s="75"/>
      <c r="F24" s="75"/>
      <c r="G24" s="75"/>
      <c r="H24" s="77"/>
    </row>
    <row r="25" spans="1:10" s="68" customFormat="1" x14ac:dyDescent="0.2">
      <c r="A25" s="273" t="s">
        <v>400</v>
      </c>
      <c r="B25" s="273" t="s">
        <v>401</v>
      </c>
      <c r="C25" s="74" t="s">
        <v>590</v>
      </c>
      <c r="D25" s="73" t="s">
        <v>592</v>
      </c>
      <c r="E25" s="73"/>
      <c r="F25" s="73"/>
      <c r="G25" s="73" t="s">
        <v>221</v>
      </c>
      <c r="H25" s="73" t="s">
        <v>1728</v>
      </c>
      <c r="I25" s="74" t="s">
        <v>821</v>
      </c>
      <c r="J25" s="74"/>
    </row>
    <row r="26" spans="1:10" s="68" customFormat="1" x14ac:dyDescent="0.2">
      <c r="A26" s="273"/>
      <c r="B26" s="273"/>
      <c r="C26" s="73" t="s">
        <v>591</v>
      </c>
      <c r="D26" s="73" t="s">
        <v>593</v>
      </c>
      <c r="E26" s="73"/>
      <c r="F26" s="73"/>
      <c r="G26" s="73"/>
      <c r="H26" s="73" t="s">
        <v>389</v>
      </c>
      <c r="I26" s="74"/>
      <c r="J26" s="74"/>
    </row>
    <row r="27" spans="1:10" s="68" customFormat="1" x14ac:dyDescent="0.2">
      <c r="A27" s="273"/>
      <c r="B27" s="273"/>
      <c r="C27" s="73" t="s">
        <v>594</v>
      </c>
      <c r="D27" s="73" t="s">
        <v>595</v>
      </c>
      <c r="E27" s="73"/>
      <c r="F27" s="73"/>
      <c r="G27" s="73"/>
      <c r="H27" s="73"/>
      <c r="I27" s="85"/>
      <c r="J27" s="78"/>
    </row>
    <row r="28" spans="1:10" x14ac:dyDescent="0.2">
      <c r="A28" s="274" t="s">
        <v>402</v>
      </c>
      <c r="B28" s="274" t="s">
        <v>403</v>
      </c>
      <c r="C28" s="75" t="s">
        <v>590</v>
      </c>
      <c r="D28" s="75" t="s">
        <v>592</v>
      </c>
      <c r="E28" s="75"/>
      <c r="F28" s="75"/>
      <c r="G28" s="75" t="s">
        <v>221</v>
      </c>
      <c r="H28" s="75" t="s">
        <v>1728</v>
      </c>
      <c r="I28" s="76" t="s">
        <v>821</v>
      </c>
    </row>
    <row r="29" spans="1:10" x14ac:dyDescent="0.2">
      <c r="A29" s="274"/>
      <c r="B29" s="274"/>
      <c r="C29" s="75" t="s">
        <v>591</v>
      </c>
      <c r="D29" s="75" t="s">
        <v>593</v>
      </c>
      <c r="E29" s="75"/>
      <c r="F29" s="75"/>
      <c r="G29" s="75"/>
      <c r="H29" s="75" t="s">
        <v>389</v>
      </c>
      <c r="I29" s="76"/>
    </row>
    <row r="30" spans="1:10" x14ac:dyDescent="0.2">
      <c r="A30" s="274"/>
      <c r="B30" s="274"/>
      <c r="C30" s="75" t="s">
        <v>594</v>
      </c>
      <c r="D30" s="75" t="s">
        <v>595</v>
      </c>
      <c r="E30" s="75"/>
      <c r="F30" s="75"/>
      <c r="G30" s="75"/>
      <c r="H30" s="75"/>
    </row>
    <row r="31" spans="1:10" s="68" customFormat="1" x14ac:dyDescent="0.2">
      <c r="A31" s="273" t="s">
        <v>404</v>
      </c>
      <c r="B31" s="273" t="s">
        <v>405</v>
      </c>
      <c r="C31" s="73" t="s">
        <v>590</v>
      </c>
      <c r="D31" s="73"/>
      <c r="E31" s="73"/>
      <c r="F31" s="73"/>
      <c r="G31" s="73" t="s">
        <v>221</v>
      </c>
      <c r="H31" s="73" t="s">
        <v>1728</v>
      </c>
      <c r="I31" s="74" t="s">
        <v>821</v>
      </c>
      <c r="J31" s="78"/>
    </row>
    <row r="32" spans="1:10" s="68" customFormat="1" x14ac:dyDescent="0.2">
      <c r="A32" s="273"/>
      <c r="B32" s="273"/>
      <c r="C32" s="73" t="s">
        <v>594</v>
      </c>
      <c r="D32" s="73"/>
      <c r="E32" s="73"/>
      <c r="F32" s="73"/>
      <c r="G32" s="73"/>
      <c r="H32" s="73" t="s">
        <v>389</v>
      </c>
      <c r="I32" s="74"/>
      <c r="J32" s="78"/>
    </row>
    <row r="33" spans="1:10" ht="28" x14ac:dyDescent="0.2">
      <c r="A33" s="274" t="s">
        <v>406</v>
      </c>
      <c r="B33" s="274" t="s">
        <v>407</v>
      </c>
      <c r="C33" s="75" t="s">
        <v>590</v>
      </c>
      <c r="D33" s="75" t="s">
        <v>592</v>
      </c>
      <c r="E33" s="75"/>
      <c r="F33" s="75"/>
      <c r="G33" s="75" t="s">
        <v>221</v>
      </c>
      <c r="H33" s="75"/>
      <c r="I33" s="76" t="s">
        <v>386</v>
      </c>
    </row>
    <row r="34" spans="1:10" x14ac:dyDescent="0.2">
      <c r="A34" s="274"/>
      <c r="B34" s="274"/>
      <c r="C34" s="75" t="s">
        <v>591</v>
      </c>
      <c r="D34" s="75" t="s">
        <v>593</v>
      </c>
      <c r="E34" s="75"/>
      <c r="F34" s="75"/>
      <c r="G34" s="75"/>
      <c r="H34" s="75"/>
      <c r="I34" s="76" t="s">
        <v>821</v>
      </c>
    </row>
    <row r="35" spans="1:10" x14ac:dyDescent="0.2">
      <c r="A35" s="274"/>
      <c r="B35" s="274"/>
      <c r="C35" s="75"/>
      <c r="D35" s="75" t="s">
        <v>595</v>
      </c>
      <c r="E35" s="75"/>
      <c r="F35" s="75"/>
      <c r="G35" s="75"/>
      <c r="H35" s="75"/>
    </row>
    <row r="36" spans="1:10" s="68" customFormat="1" x14ac:dyDescent="0.2">
      <c r="A36" s="273" t="s">
        <v>390</v>
      </c>
      <c r="B36" s="273" t="s">
        <v>391</v>
      </c>
      <c r="C36" s="73" t="s">
        <v>590</v>
      </c>
      <c r="D36" s="73"/>
      <c r="E36" s="73"/>
      <c r="F36" s="73"/>
      <c r="G36" s="73" t="s">
        <v>221</v>
      </c>
      <c r="H36" s="73" t="s">
        <v>1728</v>
      </c>
      <c r="I36" s="74" t="s">
        <v>821</v>
      </c>
      <c r="J36" s="74"/>
    </row>
    <row r="37" spans="1:10" s="68" customFormat="1" x14ac:dyDescent="0.2">
      <c r="A37" s="273"/>
      <c r="B37" s="273"/>
      <c r="C37" s="73" t="s">
        <v>594</v>
      </c>
      <c r="D37" s="73"/>
      <c r="E37" s="73"/>
      <c r="F37" s="73"/>
      <c r="G37" s="73"/>
      <c r="H37" s="73" t="s">
        <v>389</v>
      </c>
      <c r="I37" s="85"/>
      <c r="J37" s="74"/>
    </row>
    <row r="38" spans="1:10" s="81" customFormat="1" x14ac:dyDescent="0.2">
      <c r="A38" s="275" t="s">
        <v>823</v>
      </c>
      <c r="B38" s="275" t="s">
        <v>408</v>
      </c>
      <c r="C38" s="79" t="s">
        <v>590</v>
      </c>
      <c r="D38" s="79"/>
      <c r="E38" s="79"/>
      <c r="F38" s="79"/>
      <c r="G38" s="79" t="s">
        <v>221</v>
      </c>
      <c r="H38" s="79" t="s">
        <v>1728</v>
      </c>
      <c r="I38" s="275" t="s">
        <v>821</v>
      </c>
      <c r="J38" s="80"/>
    </row>
    <row r="39" spans="1:10" s="81" customFormat="1" x14ac:dyDescent="0.2">
      <c r="A39" s="275"/>
      <c r="B39" s="275"/>
      <c r="C39" s="79" t="s">
        <v>594</v>
      </c>
      <c r="D39" s="79"/>
      <c r="E39" s="79"/>
      <c r="F39" s="79"/>
      <c r="G39" s="79"/>
      <c r="H39" s="79" t="s">
        <v>392</v>
      </c>
      <c r="I39" s="275"/>
      <c r="J39" s="80"/>
    </row>
    <row r="40" spans="1:10" s="68" customFormat="1" x14ac:dyDescent="0.2">
      <c r="A40" s="273" t="s">
        <v>393</v>
      </c>
      <c r="B40" s="273" t="s">
        <v>394</v>
      </c>
      <c r="C40" s="73" t="s">
        <v>590</v>
      </c>
      <c r="D40" s="73"/>
      <c r="E40" s="73"/>
      <c r="F40" s="73"/>
      <c r="G40" s="73" t="s">
        <v>221</v>
      </c>
      <c r="H40" s="73" t="s">
        <v>1728</v>
      </c>
      <c r="I40" s="74" t="s">
        <v>821</v>
      </c>
      <c r="J40" s="74"/>
    </row>
    <row r="41" spans="1:10" s="68" customFormat="1" x14ac:dyDescent="0.2">
      <c r="A41" s="273"/>
      <c r="B41" s="273"/>
      <c r="C41" s="73" t="s">
        <v>594</v>
      </c>
      <c r="D41" s="73"/>
      <c r="E41" s="73"/>
      <c r="F41" s="73"/>
      <c r="G41" s="73"/>
      <c r="H41" s="73" t="s">
        <v>389</v>
      </c>
      <c r="I41" s="74"/>
      <c r="J41" s="74"/>
    </row>
    <row r="42" spans="1:10" s="81" customFormat="1" x14ac:dyDescent="0.2">
      <c r="A42" s="275" t="s">
        <v>825</v>
      </c>
      <c r="B42" s="275" t="s">
        <v>817</v>
      </c>
      <c r="C42" s="79" t="s">
        <v>590</v>
      </c>
      <c r="D42" s="79"/>
      <c r="E42" s="79"/>
      <c r="F42" s="79"/>
      <c r="G42" s="79" t="s">
        <v>221</v>
      </c>
      <c r="H42" s="79" t="s">
        <v>1728</v>
      </c>
      <c r="I42" s="275" t="s">
        <v>821</v>
      </c>
      <c r="J42" s="80"/>
    </row>
    <row r="43" spans="1:10" s="81" customFormat="1" x14ac:dyDescent="0.2">
      <c r="A43" s="275"/>
      <c r="B43" s="275"/>
      <c r="C43" s="79" t="s">
        <v>594</v>
      </c>
      <c r="D43" s="79"/>
      <c r="E43" s="79"/>
      <c r="F43" s="79"/>
      <c r="G43" s="79"/>
      <c r="H43" s="79" t="s">
        <v>392</v>
      </c>
      <c r="I43" s="275"/>
      <c r="J43" s="80"/>
    </row>
    <row r="44" spans="1:10" s="68" customFormat="1" x14ac:dyDescent="0.2">
      <c r="A44" s="273" t="s">
        <v>824</v>
      </c>
      <c r="B44" s="273" t="s">
        <v>409</v>
      </c>
      <c r="C44" s="73" t="s">
        <v>590</v>
      </c>
      <c r="D44" s="73"/>
      <c r="E44" s="73"/>
      <c r="F44" s="73"/>
      <c r="G44" s="73" t="s">
        <v>221</v>
      </c>
      <c r="H44" s="73" t="s">
        <v>1728</v>
      </c>
      <c r="I44" s="273" t="s">
        <v>821</v>
      </c>
      <c r="J44" s="74"/>
    </row>
    <row r="45" spans="1:10" s="68" customFormat="1" x14ac:dyDescent="0.2">
      <c r="A45" s="273"/>
      <c r="B45" s="273"/>
      <c r="C45" s="73" t="s">
        <v>594</v>
      </c>
      <c r="D45" s="73"/>
      <c r="E45" s="73"/>
      <c r="F45" s="73"/>
      <c r="G45" s="73"/>
      <c r="H45" s="73" t="s">
        <v>392</v>
      </c>
      <c r="I45" s="273"/>
      <c r="J45" s="74"/>
    </row>
    <row r="46" spans="1:10" s="81" customFormat="1" x14ac:dyDescent="0.2">
      <c r="A46" s="275" t="s">
        <v>596</v>
      </c>
      <c r="B46" s="275" t="s">
        <v>410</v>
      </c>
      <c r="C46" s="79" t="s">
        <v>590</v>
      </c>
      <c r="D46" s="79"/>
      <c r="E46" s="79"/>
      <c r="F46" s="79"/>
      <c r="G46" s="79" t="s">
        <v>221</v>
      </c>
      <c r="H46" s="79" t="s">
        <v>1728</v>
      </c>
      <c r="I46" s="275" t="s">
        <v>822</v>
      </c>
      <c r="J46" s="82"/>
    </row>
    <row r="47" spans="1:10" s="81" customFormat="1" x14ac:dyDescent="0.2">
      <c r="A47" s="275"/>
      <c r="B47" s="275"/>
      <c r="C47" s="79" t="s">
        <v>594</v>
      </c>
      <c r="D47" s="79"/>
      <c r="E47" s="79"/>
      <c r="F47" s="79"/>
      <c r="G47" s="79"/>
      <c r="H47" s="79" t="s">
        <v>392</v>
      </c>
      <c r="I47" s="275"/>
      <c r="J47" s="82"/>
    </row>
    <row r="48" spans="1:10" s="68" customFormat="1" x14ac:dyDescent="0.2">
      <c r="A48" s="273" t="s">
        <v>597</v>
      </c>
      <c r="B48" s="273" t="s">
        <v>411</v>
      </c>
      <c r="C48" s="73" t="s">
        <v>589</v>
      </c>
      <c r="D48" s="73" t="s">
        <v>592</v>
      </c>
      <c r="E48" s="73"/>
      <c r="F48" s="73"/>
      <c r="G48" s="73" t="s">
        <v>221</v>
      </c>
      <c r="H48" s="73"/>
      <c r="I48" s="273" t="s">
        <v>385</v>
      </c>
      <c r="J48" s="78"/>
    </row>
    <row r="49" spans="1:10" s="68" customFormat="1" x14ac:dyDescent="0.2">
      <c r="A49" s="273"/>
      <c r="B49" s="273"/>
      <c r="C49" s="73" t="s">
        <v>590</v>
      </c>
      <c r="D49" s="73" t="s">
        <v>593</v>
      </c>
      <c r="E49" s="73"/>
      <c r="F49" s="73"/>
      <c r="G49" s="73"/>
      <c r="H49" s="73"/>
      <c r="I49" s="273"/>
      <c r="J49" s="78"/>
    </row>
    <row r="50" spans="1:10" s="68" customFormat="1" x14ac:dyDescent="0.2">
      <c r="A50" s="273"/>
      <c r="B50" s="273"/>
      <c r="C50" s="73" t="s">
        <v>591</v>
      </c>
      <c r="D50" s="73" t="s">
        <v>595</v>
      </c>
      <c r="E50" s="73"/>
      <c r="F50" s="73"/>
      <c r="G50" s="73"/>
      <c r="H50" s="73"/>
      <c r="I50" s="273"/>
      <c r="J50" s="78"/>
    </row>
    <row r="51" spans="1:10" s="81" customFormat="1" x14ac:dyDescent="0.2">
      <c r="A51" s="275" t="s">
        <v>598</v>
      </c>
      <c r="B51" s="275" t="s">
        <v>412</v>
      </c>
      <c r="C51" s="79" t="s">
        <v>589</v>
      </c>
      <c r="D51" s="79" t="s">
        <v>592</v>
      </c>
      <c r="E51" s="79"/>
      <c r="F51" s="79"/>
      <c r="G51" s="79" t="s">
        <v>221</v>
      </c>
      <c r="H51" s="79"/>
      <c r="I51" s="275" t="s">
        <v>385</v>
      </c>
      <c r="J51" s="82"/>
    </row>
    <row r="52" spans="1:10" s="81" customFormat="1" x14ac:dyDescent="0.2">
      <c r="A52" s="275"/>
      <c r="B52" s="275"/>
      <c r="C52" s="79" t="s">
        <v>590</v>
      </c>
      <c r="D52" s="79" t="s">
        <v>593</v>
      </c>
      <c r="E52" s="79"/>
      <c r="F52" s="79"/>
      <c r="G52" s="79"/>
      <c r="H52" s="79"/>
      <c r="I52" s="275"/>
      <c r="J52" s="82"/>
    </row>
    <row r="53" spans="1:10" s="81" customFormat="1" x14ac:dyDescent="0.2">
      <c r="A53" s="275"/>
      <c r="B53" s="275"/>
      <c r="C53" s="79" t="s">
        <v>591</v>
      </c>
      <c r="D53" s="79" t="s">
        <v>595</v>
      </c>
      <c r="E53" s="79"/>
      <c r="F53" s="79"/>
      <c r="G53" s="79"/>
      <c r="H53" s="79"/>
      <c r="I53" s="275"/>
      <c r="J53" s="82"/>
    </row>
    <row r="54" spans="1:10" s="68" customFormat="1" x14ac:dyDescent="0.2">
      <c r="A54" s="273" t="s">
        <v>599</v>
      </c>
      <c r="B54" s="273" t="s">
        <v>413</v>
      </c>
      <c r="C54" s="73" t="s">
        <v>590</v>
      </c>
      <c r="D54" s="73" t="s">
        <v>592</v>
      </c>
      <c r="E54" s="73"/>
      <c r="F54" s="73"/>
      <c r="G54" s="73" t="s">
        <v>221</v>
      </c>
      <c r="H54" s="73"/>
      <c r="I54" s="273" t="s">
        <v>821</v>
      </c>
      <c r="J54" s="78"/>
    </row>
    <row r="55" spans="1:10" s="68" customFormat="1" x14ac:dyDescent="0.2">
      <c r="A55" s="273"/>
      <c r="B55" s="273"/>
      <c r="C55" s="73" t="s">
        <v>591</v>
      </c>
      <c r="D55" s="73" t="s">
        <v>593</v>
      </c>
      <c r="E55" s="73"/>
      <c r="F55" s="73"/>
      <c r="G55" s="73"/>
      <c r="H55" s="73"/>
      <c r="I55" s="273"/>
      <c r="J55" s="78"/>
    </row>
    <row r="56" spans="1:10" s="68" customFormat="1" x14ac:dyDescent="0.2">
      <c r="A56" s="273"/>
      <c r="B56" s="273"/>
      <c r="D56" s="73" t="s">
        <v>595</v>
      </c>
      <c r="E56" s="73"/>
      <c r="F56" s="73"/>
      <c r="G56" s="73"/>
      <c r="H56" s="73"/>
      <c r="I56" s="273"/>
      <c r="J56" s="78"/>
    </row>
    <row r="57" spans="1:10" x14ac:dyDescent="0.2">
      <c r="C57" s="75"/>
      <c r="D57" s="75"/>
    </row>
    <row r="58" spans="1:10" x14ac:dyDescent="0.2">
      <c r="C58" s="75"/>
      <c r="D58" s="75"/>
    </row>
    <row r="59" spans="1:10" x14ac:dyDescent="0.2">
      <c r="C59" s="75"/>
      <c r="D59" s="75"/>
    </row>
    <row r="60" spans="1:10" x14ac:dyDescent="0.2">
      <c r="C60" s="75"/>
      <c r="D60" s="75"/>
    </row>
    <row r="61" spans="1:10" x14ac:dyDescent="0.2">
      <c r="C61" s="75"/>
      <c r="D61" s="75"/>
    </row>
  </sheetData>
  <autoFilter ref="A2:J61"/>
  <mergeCells count="41">
    <mergeCell ref="A42:A43"/>
    <mergeCell ref="B42:B43"/>
    <mergeCell ref="I42:I43"/>
    <mergeCell ref="A44:A45"/>
    <mergeCell ref="B44:B45"/>
    <mergeCell ref="I44:I45"/>
    <mergeCell ref="I38:I39"/>
    <mergeCell ref="B28:B30"/>
    <mergeCell ref="A31:A32"/>
    <mergeCell ref="B31:B32"/>
    <mergeCell ref="A25:A27"/>
    <mergeCell ref="B25:B27"/>
    <mergeCell ref="A28:A30"/>
    <mergeCell ref="A33:A35"/>
    <mergeCell ref="B33:B35"/>
    <mergeCell ref="A54:A56"/>
    <mergeCell ref="B54:B56"/>
    <mergeCell ref="I54:I56"/>
    <mergeCell ref="A46:A47"/>
    <mergeCell ref="B46:B47"/>
    <mergeCell ref="I46:I47"/>
    <mergeCell ref="A48:A50"/>
    <mergeCell ref="B48:B50"/>
    <mergeCell ref="I48:I50"/>
    <mergeCell ref="A51:A53"/>
    <mergeCell ref="B51:B53"/>
    <mergeCell ref="I51:I53"/>
    <mergeCell ref="A40:A41"/>
    <mergeCell ref="B40:B41"/>
    <mergeCell ref="A11:A13"/>
    <mergeCell ref="B11:B13"/>
    <mergeCell ref="B14:B24"/>
    <mergeCell ref="A14:A24"/>
    <mergeCell ref="A38:A39"/>
    <mergeCell ref="B38:B39"/>
    <mergeCell ref="A3:A7"/>
    <mergeCell ref="B3:B7"/>
    <mergeCell ref="A8:A10"/>
    <mergeCell ref="B8:B10"/>
    <mergeCell ref="A36:A37"/>
    <mergeCell ref="B36:B37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9" bestFit="1" customWidth="1"/>
    <col min="2" max="2" width="29" customWidth="1"/>
    <col min="3" max="3" width="11.83203125" bestFit="1" customWidth="1"/>
    <col min="4" max="4" width="98.1640625" customWidth="1"/>
  </cols>
  <sheetData>
    <row r="1" spans="1:4" s="2" customFormat="1" ht="26" x14ac:dyDescent="0.3">
      <c r="A1" s="2" t="s">
        <v>838</v>
      </c>
    </row>
    <row r="2" spans="1:4" s="17" customFormat="1" ht="19" x14ac:dyDescent="0.25">
      <c r="A2" s="17" t="s">
        <v>0</v>
      </c>
      <c r="B2" s="17" t="s">
        <v>2562</v>
      </c>
      <c r="C2" s="17" t="s">
        <v>815</v>
      </c>
      <c r="D2" s="17" t="s">
        <v>3</v>
      </c>
    </row>
    <row r="3" spans="1:4" x14ac:dyDescent="0.2">
      <c r="A3" t="s">
        <v>865</v>
      </c>
      <c r="B3" t="s">
        <v>221</v>
      </c>
      <c r="D3" t="s">
        <v>866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showRuler="0" workbookViewId="0">
      <selection activeCell="A22" sqref="A22"/>
    </sheetView>
  </sheetViews>
  <sheetFormatPr baseColWidth="10" defaultColWidth="10.83203125" defaultRowHeight="16" x14ac:dyDescent="0.2"/>
  <cols>
    <col min="1" max="1" width="78.5" style="14" bestFit="1" customWidth="1"/>
    <col min="2" max="2" width="41.5" style="14" bestFit="1" customWidth="1"/>
    <col min="3" max="3" width="34.1640625" style="14" bestFit="1" customWidth="1"/>
    <col min="4" max="16384" width="10.83203125" style="14"/>
  </cols>
  <sheetData>
    <row r="1" spans="1:4" ht="26" x14ac:dyDescent="0.2">
      <c r="A1" s="3" t="s">
        <v>835</v>
      </c>
    </row>
    <row r="2" spans="1:4" s="16" customFormat="1" ht="24" x14ac:dyDescent="0.2">
      <c r="A2" s="16" t="s">
        <v>0</v>
      </c>
      <c r="B2" s="16" t="s">
        <v>1</v>
      </c>
      <c r="C2" s="16" t="s">
        <v>577</v>
      </c>
      <c r="D2" s="16" t="s">
        <v>3</v>
      </c>
    </row>
    <row r="3" spans="1:4" ht="19" x14ac:dyDescent="0.2">
      <c r="A3" s="276" t="s">
        <v>454</v>
      </c>
      <c r="B3" s="276"/>
      <c r="C3" s="15" t="s">
        <v>455</v>
      </c>
      <c r="D3" s="276"/>
    </row>
    <row r="4" spans="1:4" ht="19" x14ac:dyDescent="0.2">
      <c r="A4" s="276"/>
      <c r="B4" s="276"/>
      <c r="C4" s="15" t="s">
        <v>456</v>
      </c>
      <c r="D4" s="276"/>
    </row>
    <row r="5" spans="1:4" ht="19" x14ac:dyDescent="0.2">
      <c r="A5" s="276"/>
      <c r="B5" s="276"/>
      <c r="C5" s="15" t="s">
        <v>457</v>
      </c>
      <c r="D5" s="276"/>
    </row>
    <row r="6" spans="1:4" ht="19" x14ac:dyDescent="0.2">
      <c r="A6" s="15" t="s">
        <v>458</v>
      </c>
      <c r="B6" s="15"/>
      <c r="C6" s="15"/>
      <c r="D6" s="15"/>
    </row>
    <row r="7" spans="1:4" ht="19" x14ac:dyDescent="0.2">
      <c r="A7" s="15" t="s">
        <v>459</v>
      </c>
      <c r="B7" s="15"/>
      <c r="C7" s="15"/>
      <c r="D7" s="15"/>
    </row>
    <row r="8" spans="1:4" ht="19" x14ac:dyDescent="0.2">
      <c r="A8" s="15" t="s">
        <v>460</v>
      </c>
      <c r="B8" s="15"/>
      <c r="C8" s="15"/>
      <c r="D8" s="15"/>
    </row>
    <row r="9" spans="1:4" ht="19" x14ac:dyDescent="0.2">
      <c r="A9" s="15" t="s">
        <v>461</v>
      </c>
      <c r="B9" s="15"/>
      <c r="C9" s="15"/>
      <c r="D9" s="15"/>
    </row>
    <row r="10" spans="1:4" ht="19" x14ac:dyDescent="0.2">
      <c r="A10" s="15" t="s">
        <v>462</v>
      </c>
      <c r="B10" s="15"/>
      <c r="C10" s="15"/>
      <c r="D10" s="15"/>
    </row>
    <row r="11" spans="1:4" ht="19" x14ac:dyDescent="0.2">
      <c r="A11" s="15" t="s">
        <v>463</v>
      </c>
      <c r="B11" s="15"/>
      <c r="C11" s="15"/>
      <c r="D11" s="15"/>
    </row>
    <row r="12" spans="1:4" ht="19" x14ac:dyDescent="0.2">
      <c r="A12" s="15" t="s">
        <v>464</v>
      </c>
      <c r="B12" s="15"/>
      <c r="C12" s="15"/>
      <c r="D12" s="15"/>
    </row>
    <row r="13" spans="1:4" ht="19" x14ac:dyDescent="0.2">
      <c r="A13" s="15" t="s">
        <v>465</v>
      </c>
      <c r="B13" s="15"/>
      <c r="C13" s="15"/>
      <c r="D13" s="15"/>
    </row>
    <row r="14" spans="1:4" ht="19" x14ac:dyDescent="0.2">
      <c r="A14" s="15" t="s">
        <v>466</v>
      </c>
      <c r="B14" s="15"/>
      <c r="C14" s="15"/>
      <c r="D14" s="15"/>
    </row>
    <row r="15" spans="1:4" ht="19" x14ac:dyDescent="0.2">
      <c r="A15" s="15" t="s">
        <v>467</v>
      </c>
      <c r="B15" s="15"/>
      <c r="C15" s="15"/>
      <c r="D15" s="15"/>
    </row>
    <row r="16" spans="1:4" ht="19" x14ac:dyDescent="0.2">
      <c r="A16" s="15" t="s">
        <v>468</v>
      </c>
      <c r="B16" s="15"/>
      <c r="C16" s="15"/>
      <c r="D16" s="15"/>
    </row>
    <row r="17" spans="1:4" ht="19" x14ac:dyDescent="0.2">
      <c r="A17" s="15" t="s">
        <v>469</v>
      </c>
      <c r="B17" s="15"/>
      <c r="C17" s="15"/>
      <c r="D17" s="15"/>
    </row>
    <row r="18" spans="1:4" ht="19" x14ac:dyDescent="0.2">
      <c r="A18" s="15" t="s">
        <v>470</v>
      </c>
      <c r="B18" s="15"/>
      <c r="C18" s="15"/>
      <c r="D18" s="15"/>
    </row>
    <row r="19" spans="1:4" ht="19" x14ac:dyDescent="0.2">
      <c r="A19" s="15" t="s">
        <v>471</v>
      </c>
      <c r="B19" s="15"/>
      <c r="C19" s="15"/>
      <c r="D19" s="15"/>
    </row>
    <row r="20" spans="1:4" ht="19" x14ac:dyDescent="0.2">
      <c r="A20" s="15" t="s">
        <v>472</v>
      </c>
      <c r="B20" s="15"/>
      <c r="C20" s="15"/>
      <c r="D20" s="15"/>
    </row>
    <row r="21" spans="1:4" ht="19" x14ac:dyDescent="0.2">
      <c r="A21" s="15" t="s">
        <v>473</v>
      </c>
      <c r="B21" s="15"/>
      <c r="C21" s="15"/>
      <c r="D21" s="15"/>
    </row>
    <row r="22" spans="1:4" ht="19" x14ac:dyDescent="0.2">
      <c r="A22" s="15" t="s">
        <v>474</v>
      </c>
      <c r="B22" s="15"/>
      <c r="C22" s="15"/>
      <c r="D22" s="15"/>
    </row>
    <row r="23" spans="1:4" ht="19" x14ac:dyDescent="0.2">
      <c r="A23" s="15" t="s">
        <v>475</v>
      </c>
      <c r="B23" s="15"/>
      <c r="C23" s="15"/>
      <c r="D23" s="15"/>
    </row>
    <row r="24" spans="1:4" ht="19" x14ac:dyDescent="0.2">
      <c r="A24" s="15" t="s">
        <v>476</v>
      </c>
      <c r="B24" s="15"/>
      <c r="C24" s="15"/>
      <c r="D24" s="15"/>
    </row>
    <row r="25" spans="1:4" ht="19" x14ac:dyDescent="0.2">
      <c r="A25" s="15" t="s">
        <v>477</v>
      </c>
      <c r="B25" s="15" t="s">
        <v>478</v>
      </c>
      <c r="C25" s="15"/>
      <c r="D25" s="15"/>
    </row>
    <row r="26" spans="1:4" ht="19" x14ac:dyDescent="0.2">
      <c r="A26" s="15" t="s">
        <v>479</v>
      </c>
      <c r="B26" s="15"/>
      <c r="C26" s="15"/>
      <c r="D26" s="15"/>
    </row>
    <row r="27" spans="1:4" ht="19" x14ac:dyDescent="0.2">
      <c r="A27" s="15" t="s">
        <v>480</v>
      </c>
      <c r="B27" s="15"/>
      <c r="C27" s="15"/>
      <c r="D27" s="15"/>
    </row>
    <row r="28" spans="1:4" ht="19" x14ac:dyDescent="0.2">
      <c r="A28" s="15" t="s">
        <v>481</v>
      </c>
      <c r="B28" s="15"/>
      <c r="C28" s="15"/>
      <c r="D28" s="15"/>
    </row>
    <row r="29" spans="1:4" ht="19" x14ac:dyDescent="0.2">
      <c r="A29" s="15" t="s">
        <v>482</v>
      </c>
      <c r="B29" s="15"/>
      <c r="C29" s="15"/>
      <c r="D29" s="15"/>
    </row>
    <row r="30" spans="1:4" ht="19" x14ac:dyDescent="0.2">
      <c r="A30" s="15" t="s">
        <v>483</v>
      </c>
      <c r="B30" s="15"/>
      <c r="C30" s="15"/>
      <c r="D30" s="15"/>
    </row>
    <row r="31" spans="1:4" ht="19" x14ac:dyDescent="0.2">
      <c r="A31" s="15" t="s">
        <v>484</v>
      </c>
      <c r="B31" s="15"/>
      <c r="C31" s="15"/>
      <c r="D31" s="15"/>
    </row>
    <row r="32" spans="1:4" ht="19" x14ac:dyDescent="0.2">
      <c r="A32" s="15" t="s">
        <v>485</v>
      </c>
      <c r="B32" s="15" t="s">
        <v>486</v>
      </c>
      <c r="C32" s="15"/>
      <c r="D32" s="15"/>
    </row>
    <row r="33" spans="1:4" ht="19" x14ac:dyDescent="0.2">
      <c r="A33" s="15" t="s">
        <v>487</v>
      </c>
      <c r="B33" s="15"/>
      <c r="C33" s="15"/>
      <c r="D33" s="15"/>
    </row>
    <row r="34" spans="1:4" ht="19" x14ac:dyDescent="0.2">
      <c r="A34" s="15" t="s">
        <v>488</v>
      </c>
      <c r="B34" s="15"/>
      <c r="C34" s="15"/>
      <c r="D34" s="15"/>
    </row>
    <row r="35" spans="1:4" ht="19" x14ac:dyDescent="0.2">
      <c r="A35" s="15" t="s">
        <v>489</v>
      </c>
      <c r="B35" s="15"/>
      <c r="C35" s="15"/>
      <c r="D35" s="15"/>
    </row>
    <row r="36" spans="1:4" ht="19" x14ac:dyDescent="0.2">
      <c r="A36" s="15" t="s">
        <v>490</v>
      </c>
      <c r="B36" s="15"/>
      <c r="C36" s="15"/>
      <c r="D36" s="15"/>
    </row>
    <row r="37" spans="1:4" ht="19" x14ac:dyDescent="0.2">
      <c r="A37" s="15" t="s">
        <v>491</v>
      </c>
      <c r="B37" s="15"/>
      <c r="C37" s="15"/>
      <c r="D37" s="15"/>
    </row>
    <row r="38" spans="1:4" ht="19" x14ac:dyDescent="0.2">
      <c r="A38" s="15" t="s">
        <v>492</v>
      </c>
      <c r="B38" s="15" t="s">
        <v>493</v>
      </c>
      <c r="C38" s="15"/>
      <c r="D38" s="15"/>
    </row>
    <row r="39" spans="1:4" ht="19" x14ac:dyDescent="0.2">
      <c r="A39" s="15" t="s">
        <v>494</v>
      </c>
      <c r="B39" s="15"/>
      <c r="C39" s="15"/>
      <c r="D39" s="15"/>
    </row>
    <row r="40" spans="1:4" ht="19" x14ac:dyDescent="0.2">
      <c r="A40" s="15" t="s">
        <v>495</v>
      </c>
      <c r="B40" s="15"/>
      <c r="C40" s="15"/>
      <c r="D40" s="15"/>
    </row>
    <row r="41" spans="1:4" ht="19" x14ac:dyDescent="0.2">
      <c r="A41" s="15" t="s">
        <v>496</v>
      </c>
      <c r="B41" s="15"/>
      <c r="C41" s="15"/>
      <c r="D41" s="15"/>
    </row>
    <row r="42" spans="1:4" ht="19" x14ac:dyDescent="0.2">
      <c r="A42" s="15" t="s">
        <v>497</v>
      </c>
      <c r="B42" s="15"/>
      <c r="C42" s="15"/>
      <c r="D42" s="15"/>
    </row>
    <row r="43" spans="1:4" ht="19" x14ac:dyDescent="0.2">
      <c r="A43" s="15" t="s">
        <v>498</v>
      </c>
      <c r="B43" s="15"/>
      <c r="C43" s="15"/>
      <c r="D43" s="15"/>
    </row>
    <row r="44" spans="1:4" ht="19" x14ac:dyDescent="0.2">
      <c r="A44" s="15" t="s">
        <v>499</v>
      </c>
      <c r="B44" s="15"/>
      <c r="C44" s="15"/>
      <c r="D44" s="15"/>
    </row>
    <row r="45" spans="1:4" ht="19" x14ac:dyDescent="0.2">
      <c r="A45" s="15" t="s">
        <v>500</v>
      </c>
      <c r="B45" s="15"/>
      <c r="C45" s="15"/>
      <c r="D45" s="15"/>
    </row>
    <row r="46" spans="1:4" ht="19" x14ac:dyDescent="0.2">
      <c r="A46" s="15" t="s">
        <v>501</v>
      </c>
      <c r="B46" s="15"/>
      <c r="C46" s="15"/>
      <c r="D46" s="15"/>
    </row>
    <row r="47" spans="1:4" ht="19" x14ac:dyDescent="0.2">
      <c r="A47" s="15" t="s">
        <v>502</v>
      </c>
      <c r="B47" s="15"/>
      <c r="C47" s="15"/>
      <c r="D47" s="15"/>
    </row>
    <row r="48" spans="1:4" ht="19" x14ac:dyDescent="0.2">
      <c r="A48" s="15" t="s">
        <v>503</v>
      </c>
      <c r="B48" s="15"/>
      <c r="C48" s="15"/>
      <c r="D48" s="15"/>
    </row>
    <row r="49" spans="1:4" ht="19" x14ac:dyDescent="0.2">
      <c r="A49" s="15" t="s">
        <v>504</v>
      </c>
      <c r="B49" s="15"/>
      <c r="C49" s="15"/>
      <c r="D49" s="15"/>
    </row>
    <row r="50" spans="1:4" ht="19" x14ac:dyDescent="0.2">
      <c r="A50" s="15" t="s">
        <v>505</v>
      </c>
      <c r="B50" s="15" t="s">
        <v>506</v>
      </c>
      <c r="C50" s="15"/>
      <c r="D50" s="15"/>
    </row>
    <row r="51" spans="1:4" ht="19" x14ac:dyDescent="0.2">
      <c r="A51" s="15" t="s">
        <v>507</v>
      </c>
      <c r="B51" s="15"/>
      <c r="C51" s="15"/>
      <c r="D51" s="15"/>
    </row>
    <row r="52" spans="1:4" ht="19" x14ac:dyDescent="0.2">
      <c r="A52" s="15" t="s">
        <v>508</v>
      </c>
      <c r="B52" s="15"/>
      <c r="C52" s="15"/>
      <c r="D52" s="15"/>
    </row>
    <row r="53" spans="1:4" ht="19" x14ac:dyDescent="0.2">
      <c r="A53" s="15" t="s">
        <v>509</v>
      </c>
      <c r="B53" s="15"/>
      <c r="C53" s="15"/>
      <c r="D53" s="15"/>
    </row>
    <row r="54" spans="1:4" ht="19" x14ac:dyDescent="0.2">
      <c r="A54" s="15" t="s">
        <v>510</v>
      </c>
      <c r="B54" s="15"/>
      <c r="C54" s="15"/>
      <c r="D54" s="15"/>
    </row>
    <row r="55" spans="1:4" ht="19" x14ac:dyDescent="0.2">
      <c r="A55" s="15" t="s">
        <v>511</v>
      </c>
      <c r="B55" s="15"/>
      <c r="C55" s="15"/>
      <c r="D55" s="15"/>
    </row>
    <row r="56" spans="1:4" ht="19" x14ac:dyDescent="0.2">
      <c r="A56" s="15" t="s">
        <v>512</v>
      </c>
      <c r="B56" s="15" t="s">
        <v>513</v>
      </c>
      <c r="C56" s="15"/>
      <c r="D56" s="15"/>
    </row>
    <row r="57" spans="1:4" ht="19" x14ac:dyDescent="0.2">
      <c r="A57" s="15" t="s">
        <v>514</v>
      </c>
      <c r="B57" s="15" t="s">
        <v>515</v>
      </c>
      <c r="C57" s="15"/>
      <c r="D57" s="15"/>
    </row>
    <row r="58" spans="1:4" ht="19" x14ac:dyDescent="0.2">
      <c r="A58" s="15" t="s">
        <v>516</v>
      </c>
      <c r="B58" s="15"/>
      <c r="C58" s="15"/>
      <c r="D58" s="15"/>
    </row>
    <row r="59" spans="1:4" ht="19" x14ac:dyDescent="0.2">
      <c r="A59" s="15" t="s">
        <v>517</v>
      </c>
      <c r="B59" s="15" t="s">
        <v>518</v>
      </c>
      <c r="C59" s="15"/>
      <c r="D59" s="15"/>
    </row>
    <row r="60" spans="1:4" ht="19" x14ac:dyDescent="0.2">
      <c r="A60" s="15" t="s">
        <v>519</v>
      </c>
      <c r="B60" s="15" t="s">
        <v>520</v>
      </c>
      <c r="C60" s="15"/>
      <c r="D60" s="15"/>
    </row>
    <row r="61" spans="1:4" ht="19" x14ac:dyDescent="0.2">
      <c r="A61" s="15" t="s">
        <v>521</v>
      </c>
      <c r="B61" s="15"/>
      <c r="C61" s="15"/>
      <c r="D61" s="15"/>
    </row>
    <row r="62" spans="1:4" ht="19" x14ac:dyDescent="0.2">
      <c r="A62" s="15" t="s">
        <v>522</v>
      </c>
      <c r="B62" s="15"/>
      <c r="C62" s="15"/>
      <c r="D62" s="15"/>
    </row>
    <row r="63" spans="1:4" ht="19" x14ac:dyDescent="0.2">
      <c r="A63" s="15" t="s">
        <v>523</v>
      </c>
      <c r="B63" s="15"/>
      <c r="C63" s="15"/>
      <c r="D63" s="15"/>
    </row>
    <row r="64" spans="1:4" ht="19" x14ac:dyDescent="0.2">
      <c r="A64" s="15" t="s">
        <v>524</v>
      </c>
      <c r="B64" s="15"/>
      <c r="C64" s="15"/>
      <c r="D64" s="15"/>
    </row>
    <row r="65" spans="1:4" ht="19" x14ac:dyDescent="0.2">
      <c r="A65" s="15" t="s">
        <v>525</v>
      </c>
      <c r="B65" s="15"/>
      <c r="C65" s="15"/>
      <c r="D65" s="15"/>
    </row>
    <row r="66" spans="1:4" ht="19" x14ac:dyDescent="0.2">
      <c r="A66" s="15" t="s">
        <v>526</v>
      </c>
      <c r="B66" s="15"/>
      <c r="C66" s="15"/>
      <c r="D66" s="15"/>
    </row>
    <row r="67" spans="1:4" ht="19" x14ac:dyDescent="0.2">
      <c r="A67" s="15" t="s">
        <v>527</v>
      </c>
      <c r="B67" s="15"/>
      <c r="C67" s="15"/>
      <c r="D67" s="15"/>
    </row>
    <row r="68" spans="1:4" ht="19" x14ac:dyDescent="0.2">
      <c r="A68" s="15" t="s">
        <v>528</v>
      </c>
      <c r="B68" s="15"/>
      <c r="C68" s="15"/>
      <c r="D68" s="15"/>
    </row>
    <row r="69" spans="1:4" ht="19" x14ac:dyDescent="0.2">
      <c r="A69" s="15" t="s">
        <v>529</v>
      </c>
      <c r="B69" s="15"/>
      <c r="C69" s="15"/>
      <c r="D69" s="15"/>
    </row>
    <row r="70" spans="1:4" ht="19" x14ac:dyDescent="0.2">
      <c r="A70" s="15" t="s">
        <v>530</v>
      </c>
      <c r="B70" s="15"/>
      <c r="C70" s="15"/>
      <c r="D70" s="15"/>
    </row>
    <row r="71" spans="1:4" ht="19" x14ac:dyDescent="0.2">
      <c r="A71" s="15" t="s">
        <v>531</v>
      </c>
      <c r="B71" s="15"/>
      <c r="C71" s="15"/>
      <c r="D71" s="15"/>
    </row>
    <row r="72" spans="1:4" ht="19" x14ac:dyDescent="0.2">
      <c r="A72" s="15" t="s">
        <v>532</v>
      </c>
      <c r="B72" s="15"/>
      <c r="C72" s="15"/>
      <c r="D72" s="15"/>
    </row>
    <row r="73" spans="1:4" ht="19" x14ac:dyDescent="0.2">
      <c r="A73" s="15" t="s">
        <v>533</v>
      </c>
      <c r="B73" s="15"/>
      <c r="C73" s="15"/>
      <c r="D73" s="15"/>
    </row>
    <row r="74" spans="1:4" ht="19" x14ac:dyDescent="0.2">
      <c r="A74" s="15" t="s">
        <v>534</v>
      </c>
      <c r="B74" s="15"/>
      <c r="C74" s="15"/>
      <c r="D74" s="15"/>
    </row>
    <row r="75" spans="1:4" ht="19" x14ac:dyDescent="0.2">
      <c r="A75" s="15" t="s">
        <v>535</v>
      </c>
      <c r="B75" s="15"/>
      <c r="C75" s="15"/>
      <c r="D75" s="15"/>
    </row>
    <row r="76" spans="1:4" ht="19" x14ac:dyDescent="0.2">
      <c r="A76" s="15" t="s">
        <v>536</v>
      </c>
      <c r="B76" s="15"/>
      <c r="C76" s="15"/>
      <c r="D76" s="15"/>
    </row>
    <row r="77" spans="1:4" ht="19" x14ac:dyDescent="0.2">
      <c r="A77" s="15" t="s">
        <v>537</v>
      </c>
      <c r="B77" s="15" t="s">
        <v>538</v>
      </c>
      <c r="C77" s="15"/>
      <c r="D77" s="15"/>
    </row>
    <row r="78" spans="1:4" ht="19" x14ac:dyDescent="0.2">
      <c r="A78" s="15" t="s">
        <v>539</v>
      </c>
      <c r="B78" s="15"/>
      <c r="C78" s="15"/>
      <c r="D78" s="15"/>
    </row>
    <row r="79" spans="1:4" ht="19" x14ac:dyDescent="0.2">
      <c r="A79" s="15" t="s">
        <v>540</v>
      </c>
      <c r="B79" s="15"/>
      <c r="C79" s="15"/>
      <c r="D79" s="15"/>
    </row>
    <row r="80" spans="1:4" ht="19" x14ac:dyDescent="0.2">
      <c r="A80" s="15" t="s">
        <v>541</v>
      </c>
      <c r="B80" s="15"/>
      <c r="C80" s="15"/>
      <c r="D80" s="15"/>
    </row>
    <row r="81" spans="1:4" ht="19" x14ac:dyDescent="0.2">
      <c r="A81" s="15" t="s">
        <v>542</v>
      </c>
      <c r="B81" s="15"/>
      <c r="C81" s="15"/>
      <c r="D81" s="15"/>
    </row>
    <row r="82" spans="1:4" ht="19" x14ac:dyDescent="0.2">
      <c r="A82" s="15" t="s">
        <v>543</v>
      </c>
      <c r="B82" s="15" t="s">
        <v>544</v>
      </c>
      <c r="C82" s="15"/>
      <c r="D82" s="15"/>
    </row>
    <row r="83" spans="1:4" ht="19" x14ac:dyDescent="0.2">
      <c r="A83" s="15" t="s">
        <v>545</v>
      </c>
      <c r="B83" s="15"/>
      <c r="C83" s="15"/>
      <c r="D83" s="15"/>
    </row>
    <row r="84" spans="1:4" ht="19" x14ac:dyDescent="0.2">
      <c r="A84" s="15" t="s">
        <v>546</v>
      </c>
      <c r="B84" s="15"/>
      <c r="C84" s="15"/>
      <c r="D84" s="15"/>
    </row>
    <row r="85" spans="1:4" ht="19" x14ac:dyDescent="0.2">
      <c r="A85" s="15" t="s">
        <v>547</v>
      </c>
      <c r="B85" s="15" t="s">
        <v>548</v>
      </c>
      <c r="C85" s="15"/>
      <c r="D85" s="15"/>
    </row>
    <row r="86" spans="1:4" ht="19" x14ac:dyDescent="0.2">
      <c r="A86" s="15" t="s">
        <v>549</v>
      </c>
      <c r="B86" s="15"/>
      <c r="C86" s="15"/>
      <c r="D86" s="15"/>
    </row>
    <row r="87" spans="1:4" ht="19" x14ac:dyDescent="0.2">
      <c r="A87" s="15" t="s">
        <v>550</v>
      </c>
      <c r="B87" s="15"/>
      <c r="C87" s="15"/>
      <c r="D87" s="15"/>
    </row>
    <row r="88" spans="1:4" ht="19" x14ac:dyDescent="0.2">
      <c r="A88" s="15" t="s">
        <v>551</v>
      </c>
      <c r="B88" s="15"/>
      <c r="C88" s="15"/>
      <c r="D88" s="15"/>
    </row>
    <row r="89" spans="1:4" ht="19" x14ac:dyDescent="0.2">
      <c r="A89" s="15" t="s">
        <v>552</v>
      </c>
      <c r="B89" s="15" t="s">
        <v>553</v>
      </c>
      <c r="C89" s="15"/>
      <c r="D89" s="15"/>
    </row>
    <row r="90" spans="1:4" ht="19" x14ac:dyDescent="0.2">
      <c r="A90" s="15" t="s">
        <v>554</v>
      </c>
      <c r="B90" s="15"/>
      <c r="C90" s="15"/>
      <c r="D90" s="15"/>
    </row>
    <row r="91" spans="1:4" ht="19" x14ac:dyDescent="0.2">
      <c r="A91" s="15" t="s">
        <v>555</v>
      </c>
      <c r="B91" s="15"/>
      <c r="C91" s="15"/>
      <c r="D91" s="15"/>
    </row>
    <row r="92" spans="1:4" ht="19" x14ac:dyDescent="0.2">
      <c r="A92" s="15" t="s">
        <v>556</v>
      </c>
      <c r="B92" s="15"/>
      <c r="C92" s="15"/>
      <c r="D92" s="15"/>
    </row>
    <row r="93" spans="1:4" ht="19" x14ac:dyDescent="0.2">
      <c r="A93" s="15" t="s">
        <v>557</v>
      </c>
      <c r="B93" s="15"/>
      <c r="C93" s="15"/>
      <c r="D93" s="15"/>
    </row>
    <row r="94" spans="1:4" ht="19" x14ac:dyDescent="0.2">
      <c r="A94" s="15" t="s">
        <v>558</v>
      </c>
      <c r="B94" s="15"/>
      <c r="C94" s="15"/>
      <c r="D94" s="15"/>
    </row>
    <row r="95" spans="1:4" ht="19" x14ac:dyDescent="0.2">
      <c r="A95" s="15" t="s">
        <v>559</v>
      </c>
      <c r="B95" s="15"/>
      <c r="C95" s="15"/>
      <c r="D95" s="15"/>
    </row>
    <row r="96" spans="1:4" ht="19" x14ac:dyDescent="0.2">
      <c r="A96" s="15" t="s">
        <v>560</v>
      </c>
      <c r="B96" s="15"/>
      <c r="C96" s="15"/>
      <c r="D96" s="15"/>
    </row>
    <row r="97" spans="1:4" ht="19" x14ac:dyDescent="0.2">
      <c r="A97" s="15" t="s">
        <v>561</v>
      </c>
      <c r="B97" s="15"/>
      <c r="C97" s="15"/>
      <c r="D97" s="15"/>
    </row>
    <row r="98" spans="1:4" ht="19" x14ac:dyDescent="0.2">
      <c r="A98" s="15" t="s">
        <v>562</v>
      </c>
      <c r="B98" s="15"/>
      <c r="C98" s="15"/>
      <c r="D98" s="15"/>
    </row>
    <row r="99" spans="1:4" ht="19" x14ac:dyDescent="0.2">
      <c r="A99" s="15" t="s">
        <v>563</v>
      </c>
      <c r="B99" s="15"/>
      <c r="C99" s="15"/>
      <c r="D99" s="15"/>
    </row>
    <row r="100" spans="1:4" ht="19" x14ac:dyDescent="0.2">
      <c r="A100" s="15" t="s">
        <v>564</v>
      </c>
      <c r="B100" s="15"/>
      <c r="C100" s="15"/>
      <c r="D100" s="15"/>
    </row>
    <row r="101" spans="1:4" ht="19" x14ac:dyDescent="0.2">
      <c r="A101" s="15" t="s">
        <v>565</v>
      </c>
      <c r="B101" s="15"/>
      <c r="C101" s="15"/>
      <c r="D101" s="15"/>
    </row>
    <row r="102" spans="1:4" ht="19" x14ac:dyDescent="0.2">
      <c r="A102" s="15" t="s">
        <v>566</v>
      </c>
      <c r="B102" s="15" t="s">
        <v>567</v>
      </c>
      <c r="C102" s="15"/>
      <c r="D102" s="15"/>
    </row>
    <row r="103" spans="1:4" ht="19" x14ac:dyDescent="0.2">
      <c r="A103" s="15" t="s">
        <v>568</v>
      </c>
      <c r="B103" s="15"/>
      <c r="C103" s="15"/>
      <c r="D103" s="15"/>
    </row>
    <row r="104" spans="1:4" ht="19" x14ac:dyDescent="0.2">
      <c r="A104" s="15" t="s">
        <v>569</v>
      </c>
      <c r="B104" s="15"/>
      <c r="C104" s="15"/>
      <c r="D104" s="15"/>
    </row>
    <row r="105" spans="1:4" ht="19" x14ac:dyDescent="0.2">
      <c r="A105" s="15" t="s">
        <v>570</v>
      </c>
      <c r="B105" s="15"/>
      <c r="C105" s="15"/>
      <c r="D105" s="15"/>
    </row>
    <row r="106" spans="1:4" ht="19" x14ac:dyDescent="0.2">
      <c r="A106" s="15" t="s">
        <v>571</v>
      </c>
      <c r="B106" s="15"/>
      <c r="C106" s="15"/>
      <c r="D106" s="15"/>
    </row>
    <row r="107" spans="1:4" ht="19" x14ac:dyDescent="0.2">
      <c r="A107" s="15" t="s">
        <v>572</v>
      </c>
      <c r="B107" s="15" t="s">
        <v>573</v>
      </c>
      <c r="C107" s="15"/>
      <c r="D107" s="15"/>
    </row>
    <row r="108" spans="1:4" ht="19" x14ac:dyDescent="0.2">
      <c r="A108" s="15" t="s">
        <v>574</v>
      </c>
      <c r="B108" s="15"/>
      <c r="C108" s="15"/>
      <c r="D108" s="15"/>
    </row>
    <row r="109" spans="1:4" ht="19" x14ac:dyDescent="0.2">
      <c r="A109" s="15" t="s">
        <v>575</v>
      </c>
      <c r="B109" s="15"/>
      <c r="C109" s="15"/>
      <c r="D109" s="15"/>
    </row>
    <row r="110" spans="1:4" ht="19" x14ac:dyDescent="0.2">
      <c r="A110" s="15" t="s">
        <v>576</v>
      </c>
      <c r="B110" s="15"/>
      <c r="C110" s="15"/>
      <c r="D110" s="15"/>
    </row>
  </sheetData>
  <mergeCells count="3">
    <mergeCell ref="A3:A5"/>
    <mergeCell ref="B3:B5"/>
    <mergeCell ref="D3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PROPERTY_AMENITIES</vt:lpstr>
      <vt:lpstr>POLICIES</vt:lpstr>
      <vt:lpstr>ATTRIBUTES</vt:lpstr>
      <vt:lpstr>ALL_ROOM_AMENITIES</vt:lpstr>
      <vt:lpstr>IND_ROOM_AMENITIES</vt:lpstr>
      <vt:lpstr>MANDATORY_FEES</vt:lpstr>
      <vt:lpstr>PARAGRAPH_TEXT</vt:lpstr>
      <vt:lpstr>TAX</vt:lpstr>
      <vt:lpstr>IMAGE_CATEGORIES</vt:lpstr>
      <vt:lpstr>RENOVATIONS_AND_CLOSURES</vt:lpstr>
      <vt:lpstr>Multisource attr.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Marx</dc:creator>
  <cp:lastModifiedBy>Microsoft Office User</cp:lastModifiedBy>
  <dcterms:created xsi:type="dcterms:W3CDTF">2015-09-02T16:17:16Z</dcterms:created>
  <dcterms:modified xsi:type="dcterms:W3CDTF">2016-03-25T02:50:30Z</dcterms:modified>
</cp:coreProperties>
</file>