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es" sheetId="1" r:id="rId4"/>
    <sheet state="visible" name="Tiempo disponible" sheetId="2" r:id="rId5"/>
  </sheets>
  <definedNames/>
  <calcPr/>
</workbook>
</file>

<file path=xl/sharedStrings.xml><?xml version="1.0" encoding="utf-8"?>
<sst xmlns="http://schemas.openxmlformats.org/spreadsheetml/2006/main" count="43" uniqueCount="28">
  <si>
    <t>Referencia</t>
  </si>
  <si>
    <t>ATTOM 888-1</t>
  </si>
  <si>
    <t>MESA DE TENDIDOS</t>
  </si>
  <si>
    <t>TROQUELADORA ATTOM BOTAS</t>
  </si>
  <si>
    <t>TROQUELACION PLANTILLA PU</t>
  </si>
  <si>
    <t>RIBETES</t>
  </si>
  <si>
    <t>PREPARACION LATEX</t>
  </si>
  <si>
    <t>COSTURA ZAPATON THERMAL</t>
  </si>
  <si>
    <t>PLANTILLA PU</t>
  </si>
  <si>
    <t>MEZCLADO DE PVC</t>
  </si>
  <si>
    <t>PELETIZADO</t>
  </si>
  <si>
    <t>MAQUINA INYECCION 1</t>
  </si>
  <si>
    <t>MAQUINA INYECCION 3</t>
  </si>
  <si>
    <t>MAQUINA INYECCION 5</t>
  </si>
  <si>
    <t>MAQUINA INYECCION 6</t>
  </si>
  <si>
    <t>PREPARACION CEMENTOS</t>
  </si>
  <si>
    <t>FEMINELA AZUL</t>
  </si>
  <si>
    <t>MACHA ALTA NEGRA</t>
  </si>
  <si>
    <t>MACHITA AZUL</t>
  </si>
  <si>
    <t>SUPER MACHA BAJA BLANCA</t>
  </si>
  <si>
    <t>TIFFANY NEGRA</t>
  </si>
  <si>
    <t>WORKMAN FOOD INDUSTRY AMARILLA</t>
  </si>
  <si>
    <t>WORKMAN SAFETY FOOD INDUSTRY THERMAL AMARILLA</t>
  </si>
  <si>
    <t>WORKMAN SAFETY OIL RESISTANT AMARILLO</t>
  </si>
  <si>
    <t>ZAPATON LA MACHA NEGRO</t>
  </si>
  <si>
    <t>ZAPATON WORKMAN FOOD INDUSTRY BLANCO</t>
  </si>
  <si>
    <t>MAQUINA</t>
  </si>
  <si>
    <t>T DISP SEGUNDOS
 X TURNO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</si>
</sst>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right" vertical="bottom"/>
    </xf>
    <xf borderId="0" fillId="5" fontId="2" numFmtId="0" xfId="0" applyAlignment="1" applyFill="1" applyFont="1">
      <alignment vertical="bottom"/>
    </xf>
    <xf borderId="1" fillId="5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1" t="s">
        <v>16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f>1.45+2.68</f>
        <v>4.13</v>
      </c>
      <c r="K2" s="3">
        <f>2.59+4.8</f>
        <v>7.39</v>
      </c>
      <c r="L2" s="3">
        <v>0.0</v>
      </c>
      <c r="M2" s="3">
        <v>0.0</v>
      </c>
      <c r="N2" s="3">
        <v>0.0</v>
      </c>
      <c r="O2" s="3">
        <f>39.91</f>
        <v>39.91</v>
      </c>
      <c r="P2" s="3">
        <f t="shared" ref="P2:P4" si="1">0.57</f>
        <v>0.57</v>
      </c>
    </row>
    <row r="3">
      <c r="A3" s="1" t="s">
        <v>17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f>2.67+4.91</f>
        <v>7.58</v>
      </c>
      <c r="K3" s="3">
        <f>3.4+6.75</f>
        <v>10.15</v>
      </c>
      <c r="L3" s="3">
        <v>0.0</v>
      </c>
      <c r="M3" s="3">
        <f>44.99</f>
        <v>44.99</v>
      </c>
      <c r="N3" s="3">
        <v>0.0</v>
      </c>
      <c r="O3" s="3">
        <v>0.0</v>
      </c>
      <c r="P3" s="3">
        <f t="shared" si="1"/>
        <v>0.57</v>
      </c>
    </row>
    <row r="4">
      <c r="A4" s="1" t="s">
        <v>18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f>1.81+3</f>
        <v>4.81</v>
      </c>
      <c r="K4" s="3">
        <f>3.24+5.38</f>
        <v>8.62</v>
      </c>
      <c r="L4" s="3">
        <f>39.91</f>
        <v>39.91</v>
      </c>
      <c r="M4" s="3">
        <v>0.0</v>
      </c>
      <c r="N4" s="3">
        <v>0.0</v>
      </c>
      <c r="O4" s="3">
        <v>0.0</v>
      </c>
      <c r="P4" s="3">
        <f t="shared" si="1"/>
        <v>0.57</v>
      </c>
    </row>
    <row r="5">
      <c r="A5" s="1" t="s">
        <v>19</v>
      </c>
      <c r="B5" s="3">
        <f>1.49</f>
        <v>1.49</v>
      </c>
      <c r="C5" s="3">
        <f>1.98</f>
        <v>1.98</v>
      </c>
      <c r="D5" s="3">
        <v>0.0</v>
      </c>
      <c r="E5" s="3">
        <f>20.57</f>
        <v>20.57</v>
      </c>
      <c r="F5" s="3">
        <v>0.0</v>
      </c>
      <c r="G5" s="3">
        <f>0.19+0</f>
        <v>0.19</v>
      </c>
      <c r="H5" s="3">
        <v>0.0</v>
      </c>
      <c r="I5" s="3">
        <f>8.76</f>
        <v>8.76</v>
      </c>
      <c r="J5" s="3">
        <f>3.63+4.92</f>
        <v>8.55</v>
      </c>
      <c r="K5" s="3">
        <f>3.93+6.11</f>
        <v>10.04</v>
      </c>
      <c r="L5" s="3">
        <v>0.0</v>
      </c>
      <c r="M5" s="3">
        <v>0.0</v>
      </c>
      <c r="N5" s="3">
        <f>31.93</f>
        <v>31.93</v>
      </c>
      <c r="O5" s="3">
        <v>0.0</v>
      </c>
      <c r="P5" s="3">
        <v>0.57</v>
      </c>
    </row>
    <row r="6">
      <c r="A6" s="1" t="s">
        <v>20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f>1.71+3.63</f>
        <v>5.34</v>
      </c>
      <c r="K6" s="3">
        <f>2.18+4.98</f>
        <v>7.16</v>
      </c>
      <c r="L6" s="3">
        <f>41.24</f>
        <v>41.24</v>
      </c>
      <c r="M6" s="3">
        <v>0.0</v>
      </c>
      <c r="N6" s="3">
        <v>0.0</v>
      </c>
      <c r="O6" s="3">
        <v>0.0</v>
      </c>
      <c r="P6" s="3">
        <f t="shared" ref="P6:P9" si="2">0.57</f>
        <v>0.57</v>
      </c>
    </row>
    <row r="7">
      <c r="A7" s="1" t="s">
        <v>21</v>
      </c>
      <c r="B7" s="3">
        <f>1.49</f>
        <v>1.49</v>
      </c>
      <c r="C7" s="3">
        <v>1.98</v>
      </c>
      <c r="D7" s="3">
        <v>0.0</v>
      </c>
      <c r="E7" s="3">
        <f>20.57</f>
        <v>20.57</v>
      </c>
      <c r="F7" s="3">
        <v>0.0</v>
      </c>
      <c r="G7" s="3">
        <f>0.19+0</f>
        <v>0.19</v>
      </c>
      <c r="H7" s="3">
        <v>0.0</v>
      </c>
      <c r="I7" s="3">
        <f>8.76</f>
        <v>8.76</v>
      </c>
      <c r="J7" s="3">
        <f>5.92+3.58</f>
        <v>9.5</v>
      </c>
      <c r="K7" s="3">
        <f>7.36+3.88</f>
        <v>11.24</v>
      </c>
      <c r="L7" s="3">
        <v>0.0</v>
      </c>
      <c r="M7" s="3">
        <v>0.0</v>
      </c>
      <c r="N7" s="3">
        <f t="shared" ref="N7:N9" si="3">31.93</f>
        <v>31.93</v>
      </c>
      <c r="O7" s="3">
        <v>0.0</v>
      </c>
      <c r="P7" s="3">
        <f t="shared" si="2"/>
        <v>0.57</v>
      </c>
    </row>
    <row r="8">
      <c r="A8" s="1" t="s">
        <v>22</v>
      </c>
      <c r="B8" s="3">
        <v>0.0</v>
      </c>
      <c r="C8" s="3">
        <f>18.9+7.09</f>
        <v>25.99</v>
      </c>
      <c r="D8" s="3">
        <f>38.98</f>
        <v>38.98</v>
      </c>
      <c r="E8" s="3">
        <v>0.0</v>
      </c>
      <c r="F8" s="3">
        <f>23.54</f>
        <v>23.54</v>
      </c>
      <c r="G8" s="3">
        <v>0.0</v>
      </c>
      <c r="H8" s="3">
        <f>975.3</f>
        <v>975.3</v>
      </c>
      <c r="I8" s="3">
        <v>0.0</v>
      </c>
      <c r="J8" s="3">
        <f>6.8+4.2</f>
        <v>11</v>
      </c>
      <c r="K8" s="3">
        <f>8.45+4.55</f>
        <v>13</v>
      </c>
      <c r="L8" s="3">
        <v>0.0</v>
      </c>
      <c r="M8" s="3">
        <v>0.0</v>
      </c>
      <c r="N8" s="3">
        <f t="shared" si="3"/>
        <v>31.93</v>
      </c>
      <c r="O8" s="3">
        <v>0.0</v>
      </c>
      <c r="P8" s="3">
        <f t="shared" si="2"/>
        <v>0.57</v>
      </c>
    </row>
    <row r="9">
      <c r="A9" s="1" t="s">
        <v>23</v>
      </c>
      <c r="B9" s="3">
        <f>1.49</f>
        <v>1.49</v>
      </c>
      <c r="C9" s="3">
        <f>1.98</f>
        <v>1.98</v>
      </c>
      <c r="D9" s="3">
        <v>0.0</v>
      </c>
      <c r="E9" s="3">
        <f>20.57</f>
        <v>20.57</v>
      </c>
      <c r="F9" s="3">
        <v>0.0</v>
      </c>
      <c r="G9" s="3">
        <f>0.19+0</f>
        <v>0.19</v>
      </c>
      <c r="H9" s="3">
        <v>0.0</v>
      </c>
      <c r="I9" s="3">
        <f>8.76</f>
        <v>8.76</v>
      </c>
      <c r="J9" s="3">
        <f>3.38+5.68</f>
        <v>9.06</v>
      </c>
      <c r="K9" s="3">
        <f>3.64+7.05</f>
        <v>10.69</v>
      </c>
      <c r="L9" s="3">
        <v>0.0</v>
      </c>
      <c r="M9" s="3">
        <v>0.0</v>
      </c>
      <c r="N9" s="3">
        <f t="shared" si="3"/>
        <v>31.93</v>
      </c>
      <c r="O9" s="3">
        <v>0.0</v>
      </c>
      <c r="P9" s="3">
        <f t="shared" si="2"/>
        <v>0.57</v>
      </c>
    </row>
    <row r="10">
      <c r="A10" s="1" t="s">
        <v>24</v>
      </c>
      <c r="B10" s="3">
        <v>0.0</v>
      </c>
      <c r="C10" s="3">
        <v>0.0</v>
      </c>
      <c r="D10" s="3">
        <v>0.0</v>
      </c>
      <c r="E10" s="3">
        <v>0.0</v>
      </c>
      <c r="F10" s="3">
        <f t="shared" ref="F10:F11" si="4">27.41</f>
        <v>27.41</v>
      </c>
      <c r="G10" s="3">
        <v>0.0</v>
      </c>
      <c r="H10" s="3">
        <f t="shared" ref="H10:H11" si="5">146.5</f>
        <v>146.5</v>
      </c>
      <c r="I10" s="3">
        <v>0.0</v>
      </c>
      <c r="J10" s="3">
        <f>3.09+4.74</f>
        <v>7.83</v>
      </c>
      <c r="K10" s="3">
        <f>3.94+6.51</f>
        <v>10.45</v>
      </c>
      <c r="L10" s="3">
        <v>0.0</v>
      </c>
      <c r="M10" s="3">
        <f>44.99</f>
        <v>44.99</v>
      </c>
      <c r="N10" s="3">
        <v>0.0</v>
      </c>
      <c r="O10" s="3">
        <v>0.0</v>
      </c>
      <c r="P10" s="3">
        <v>0.57</v>
      </c>
    </row>
    <row r="11">
      <c r="A11" s="1" t="s">
        <v>25</v>
      </c>
      <c r="B11" s="3">
        <f>1.49</f>
        <v>1.49</v>
      </c>
      <c r="C11" s="3">
        <f>1.98</f>
        <v>1.98</v>
      </c>
      <c r="D11" s="3">
        <v>0.0</v>
      </c>
      <c r="E11" s="3">
        <f>20.57</f>
        <v>20.57</v>
      </c>
      <c r="F11" s="3">
        <f t="shared" si="4"/>
        <v>27.41</v>
      </c>
      <c r="G11" s="3">
        <f>0.19+0</f>
        <v>0.19</v>
      </c>
      <c r="H11" s="3">
        <f t="shared" si="5"/>
        <v>146.5</v>
      </c>
      <c r="I11" s="3">
        <f>8.76</f>
        <v>8.76</v>
      </c>
      <c r="J11" s="3">
        <f>3.62+5.78</f>
        <v>9.4</v>
      </c>
      <c r="K11" s="3">
        <f>3.92+7.19</f>
        <v>11.11</v>
      </c>
      <c r="L11" s="3">
        <v>0.0</v>
      </c>
      <c r="M11" s="3">
        <v>0.0</v>
      </c>
      <c r="N11" s="3">
        <f>31.93</f>
        <v>31.93</v>
      </c>
      <c r="O11" s="3">
        <v>0.0</v>
      </c>
      <c r="P11" s="3">
        <f>0.57</f>
        <v>0.57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A1" s="4" t="s">
        <v>26</v>
      </c>
      <c r="B1" s="5" t="s">
        <v>27</v>
      </c>
    </row>
    <row r="2">
      <c r="A2" s="6" t="s">
        <v>1</v>
      </c>
      <c r="B2" s="7">
        <v>27000.0</v>
      </c>
    </row>
    <row r="3">
      <c r="A3" s="6" t="s">
        <v>7</v>
      </c>
      <c r="B3" s="7">
        <v>27000.0</v>
      </c>
    </row>
    <row r="4">
      <c r="A4" s="6" t="s">
        <v>11</v>
      </c>
      <c r="B4" s="7">
        <v>28800.0</v>
      </c>
    </row>
    <row r="5">
      <c r="A5" s="6" t="s">
        <v>12</v>
      </c>
      <c r="B5" s="7">
        <v>28800.0</v>
      </c>
    </row>
    <row r="6">
      <c r="A6" s="6" t="s">
        <v>13</v>
      </c>
      <c r="B6" s="7">
        <v>28800.0</v>
      </c>
    </row>
    <row r="7">
      <c r="A7" s="6" t="s">
        <v>14</v>
      </c>
      <c r="B7" s="7">
        <v>28800.0</v>
      </c>
    </row>
    <row r="8">
      <c r="A8" s="6" t="s">
        <v>2</v>
      </c>
      <c r="B8" s="7">
        <v>27000.0</v>
      </c>
    </row>
    <row r="9">
      <c r="A9" s="6" t="s">
        <v>9</v>
      </c>
      <c r="B9" s="7">
        <v>27000.0</v>
      </c>
    </row>
    <row r="10">
      <c r="A10" s="6" t="s">
        <v>10</v>
      </c>
      <c r="B10" s="7">
        <v>27000.0</v>
      </c>
    </row>
    <row r="11">
      <c r="A11" s="6" t="s">
        <v>8</v>
      </c>
      <c r="B11" s="7">
        <v>27000.0</v>
      </c>
    </row>
    <row r="12">
      <c r="A12" s="6" t="s">
        <v>15</v>
      </c>
      <c r="B12" s="7">
        <v>27000.0</v>
      </c>
    </row>
    <row r="13">
      <c r="A13" s="6" t="s">
        <v>6</v>
      </c>
      <c r="B13" s="7">
        <v>27000.0</v>
      </c>
    </row>
    <row r="14">
      <c r="A14" s="6" t="s">
        <v>5</v>
      </c>
      <c r="B14" s="7">
        <v>27000.0</v>
      </c>
    </row>
    <row r="15">
      <c r="A15" s="6" t="s">
        <v>4</v>
      </c>
      <c r="B15" s="7">
        <v>27000.0</v>
      </c>
    </row>
    <row r="16">
      <c r="A16" s="6" t="s">
        <v>3</v>
      </c>
      <c r="B16" s="7">
        <v>27000.0</v>
      </c>
    </row>
  </sheetData>
  <drawing r:id="rId1"/>
</worksheet>
</file>