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se" sheetId="1" r:id="rId4"/>
    <sheet state="visible" name="argyll" sheetId="2" r:id="rId5"/>
  </sheets>
  <definedNames/>
  <calcPr/>
  <extLst>
    <ext uri="GoogleSheetsCustomDataVersion1">
      <go:sheetsCustomData xmlns:go="http://customooxmlschemas.google.com/" r:id="rId6" roundtripDataSignature="AMtx7mhemMg/tLr74evlMyZK7SX4WzTx1w=="/>
    </ext>
  </extLst>
</workbook>
</file>

<file path=xl/sharedStrings.xml><?xml version="1.0" encoding="utf-8"?>
<sst xmlns="http://schemas.openxmlformats.org/spreadsheetml/2006/main" count="70" uniqueCount="30">
  <si>
    <t>lt</t>
  </si>
  <si>
    <t>stock</t>
  </si>
  <si>
    <t>planned_reception</t>
  </si>
  <si>
    <t>pr_month</t>
  </si>
  <si>
    <t>lot_size</t>
  </si>
  <si>
    <t>security_stock</t>
  </si>
  <si>
    <t>cost_of_order_or_enlistment</t>
  </si>
  <si>
    <t>stock_maintenance_cost</t>
  </si>
  <si>
    <t>raw_material_cost</t>
  </si>
  <si>
    <t>cost_of_ordering</t>
  </si>
  <si>
    <t>Botas De Caucho Syx</t>
  </si>
  <si>
    <t>Botas Argyll</t>
  </si>
  <si>
    <t>Bota Argyll</t>
  </si>
  <si>
    <t>Azufre</t>
  </si>
  <si>
    <t>Aditivos</t>
  </si>
  <si>
    <t>Caucho</t>
  </si>
  <si>
    <t>Pigmentos</t>
  </si>
  <si>
    <t>Plantilla confort</t>
  </si>
  <si>
    <t>puntera</t>
  </si>
  <si>
    <t>Poliol (Polioxipropilenglicol)</t>
  </si>
  <si>
    <t>Entresuela</t>
  </si>
  <si>
    <t>TDI (Di-isocianato de Tolueno)</t>
  </si>
  <si>
    <t>adicionales</t>
  </si>
  <si>
    <t>Agua</t>
  </si>
  <si>
    <t>Etiqueta</t>
  </si>
  <si>
    <t>Catalizador</t>
  </si>
  <si>
    <t>Empaque</t>
  </si>
  <si>
    <t>Agente soplante</t>
  </si>
  <si>
    <t>Color Aduitivo</t>
  </si>
  <si>
    <t>Talonera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</si>
</sst>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sz val="11.0"/>
      <color theme="1"/>
      <name val="Calibri"/>
    </font>
    <font>
      <sz val="11.0"/>
      <color theme="0"/>
      <name val="Calibri"/>
    </font>
    <font>
      <sz val="11.0"/>
      <color rgb="FFFFFFFF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1F3864"/>
        <bgColor rgb="FF1F3864"/>
      </patternFill>
    </fill>
    <fill>
      <patternFill patternType="solid">
        <fgColor rgb="FF1E4E79"/>
        <bgColor rgb="FF1E4E79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1" fillId="2" fontId="2" numFmtId="0" xfId="0" applyAlignment="1" applyBorder="1" applyFill="1" applyFont="1">
      <alignment horizontal="center" shrinkToFit="0" vertical="center" wrapText="1"/>
    </xf>
    <xf borderId="1" fillId="2" fontId="3" numFmtId="0" xfId="0" applyAlignment="1" applyBorder="1" applyFont="1">
      <alignment horizontal="center" shrinkToFit="0" vertical="center" wrapText="1"/>
    </xf>
    <xf borderId="1" fillId="2" fontId="2" numFmtId="0" xfId="0" applyBorder="1" applyFont="1"/>
    <xf borderId="1" fillId="0" fontId="1" numFmtId="0" xfId="0" applyAlignment="1" applyBorder="1" applyFont="1">
      <alignment readingOrder="0"/>
    </xf>
    <xf borderId="0" fillId="3" fontId="3" numFmtId="0" xfId="0" applyAlignment="1" applyFill="1" applyFont="1">
      <alignment shrinkToFit="0" vertical="bottom" wrapText="1"/>
    </xf>
    <xf borderId="0" fillId="0" fontId="1" numFmtId="0" xfId="0" applyAlignment="1" applyFont="1">
      <alignment horizontal="right" shrinkToFit="0" vertical="bottom" wrapText="1"/>
    </xf>
    <xf borderId="1" fillId="0" fontId="1" numFmtId="0" xfId="0" applyAlignment="1" applyBorder="1" applyFont="1">
      <alignment horizontal="right" shrinkToFit="0" vertical="bottom" wrapText="1"/>
    </xf>
    <xf borderId="0" fillId="0" fontId="1" numFmtId="0" xfId="0" applyAlignment="1" applyFont="1">
      <alignment horizontal="right" shrinkToFit="0" vertical="bottom" wrapText="1"/>
    </xf>
    <xf borderId="1" fillId="3" fontId="3" numFmtId="0" xfId="0" applyAlignment="1" applyBorder="1" applyFont="1">
      <alignment shrinkToFit="0" vertical="bottom" wrapText="1"/>
    </xf>
    <xf borderId="1" fillId="0" fontId="1" numFmtId="0" xfId="0" applyAlignment="1" applyBorder="1" applyFont="1">
      <alignment horizontal="right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8.14"/>
    <col customWidth="1" min="2" max="2" width="13.43"/>
    <col customWidth="1" min="3" max="3" width="10.14"/>
    <col customWidth="1" min="4" max="4" width="17.57"/>
    <col customWidth="1" min="5" max="5" width="12.43"/>
    <col customWidth="1" min="6" max="6" width="15.43"/>
    <col customWidth="1" min="7" max="7" width="17.14"/>
    <col customWidth="1" min="8" max="11" width="24.29"/>
    <col customWidth="1" min="12" max="31" width="10.71"/>
  </cols>
  <sheetData>
    <row r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3" t="s">
        <v>8</v>
      </c>
      <c r="K1" s="3" t="s">
        <v>9</v>
      </c>
    </row>
    <row r="2">
      <c r="A2" s="4" t="s">
        <v>10</v>
      </c>
      <c r="B2" s="1">
        <v>0.5</v>
      </c>
      <c r="C2" s="1">
        <v>0.0</v>
      </c>
      <c r="D2" s="1">
        <v>0.0</v>
      </c>
      <c r="E2" s="5">
        <v>0.0</v>
      </c>
      <c r="F2" s="1">
        <v>22.0</v>
      </c>
      <c r="G2" s="1">
        <f>F2*6*8</f>
        <v>1056</v>
      </c>
      <c r="H2" s="1">
        <f t="shared" ref="H2:H4" si="3">J2</f>
        <v>61989.90333</v>
      </c>
      <c r="I2" s="1">
        <v>1247.6574</v>
      </c>
      <c r="J2" s="1">
        <f>J5*M5+J6*M6+J7*M7+J8*M8+J16*2+J18*2+J20+J19*2+J17*2</f>
        <v>61989.90333</v>
      </c>
      <c r="K2" s="1">
        <v>0.0</v>
      </c>
    </row>
    <row r="3">
      <c r="A3" s="4" t="s">
        <v>11</v>
      </c>
      <c r="B3" s="1">
        <f t="shared" ref="B3:D3" si="1">B2</f>
        <v>0.5</v>
      </c>
      <c r="C3" s="1">
        <f t="shared" si="1"/>
        <v>0</v>
      </c>
      <c r="D3" s="1">
        <f t="shared" si="1"/>
        <v>0</v>
      </c>
      <c r="E3" s="5">
        <v>0.0</v>
      </c>
      <c r="F3" s="1">
        <f t="shared" ref="F3:G3" si="2">F2</f>
        <v>22</v>
      </c>
      <c r="G3" s="1">
        <f t="shared" si="2"/>
        <v>1056</v>
      </c>
      <c r="H3" s="1">
        <f t="shared" si="3"/>
        <v>58228.60886</v>
      </c>
      <c r="I3" s="1">
        <f t="shared" ref="I3:I4" si="6">I2</f>
        <v>1247.6574</v>
      </c>
      <c r="J3" s="1">
        <f>J5*N5+J6*N6+J7*N7+J8*N8+J16*2+J18*2+J20+J19*2+J17*2+J21*2</f>
        <v>58228.60886</v>
      </c>
      <c r="K3" s="1">
        <f t="shared" ref="K3:K4" si="7">K2</f>
        <v>0</v>
      </c>
      <c r="L3" s="6"/>
      <c r="M3" s="7"/>
    </row>
    <row r="4">
      <c r="A4" s="4" t="s">
        <v>12</v>
      </c>
      <c r="B4" s="1">
        <f t="shared" ref="B4:D4" si="4">B3</f>
        <v>0.5</v>
      </c>
      <c r="C4" s="1">
        <f t="shared" si="4"/>
        <v>0</v>
      </c>
      <c r="D4" s="1">
        <f t="shared" si="4"/>
        <v>0</v>
      </c>
      <c r="E4" s="5">
        <v>0.0</v>
      </c>
      <c r="F4" s="1">
        <f t="shared" ref="F4:G4" si="5">F3</f>
        <v>22</v>
      </c>
      <c r="G4" s="1">
        <f t="shared" si="5"/>
        <v>1056</v>
      </c>
      <c r="H4" s="1">
        <f t="shared" si="3"/>
        <v>40797.903</v>
      </c>
      <c r="I4" s="1">
        <f t="shared" si="6"/>
        <v>1247.6574</v>
      </c>
      <c r="J4" s="1">
        <f>J5*O5+J6*O6+J7*O7+J8*O8+J16*2+J18*2+J20+J19*2+J17*2</f>
        <v>40797.903</v>
      </c>
      <c r="K4" s="1">
        <f t="shared" si="7"/>
        <v>0</v>
      </c>
      <c r="L4" s="6"/>
      <c r="M4" s="7"/>
    </row>
    <row r="5">
      <c r="A5" s="4" t="s">
        <v>13</v>
      </c>
      <c r="B5" s="1">
        <v>1.0</v>
      </c>
      <c r="C5" s="1">
        <f>G5*2.3</f>
        <v>1150</v>
      </c>
      <c r="D5" s="1">
        <v>0.0</v>
      </c>
      <c r="E5" s="5">
        <v>0.0</v>
      </c>
      <c r="F5" s="1">
        <v>500.0</v>
      </c>
      <c r="G5" s="1">
        <v>500.0</v>
      </c>
      <c r="H5" s="1">
        <f t="shared" ref="H5:H8" si="8">J5+K5</f>
        <v>2209.1014</v>
      </c>
      <c r="I5" s="1">
        <v>3.1270428000000003</v>
      </c>
      <c r="J5" s="1">
        <v>1563.5214</v>
      </c>
      <c r="K5" s="1">
        <v>645.58</v>
      </c>
      <c r="L5" s="6" t="s">
        <v>13</v>
      </c>
      <c r="M5" s="8">
        <v>0.6182007884598155</v>
      </c>
      <c r="N5" s="9">
        <v>0.5153311289068838</v>
      </c>
      <c r="O5" s="9">
        <v>0.3346540039277698</v>
      </c>
    </row>
    <row r="6">
      <c r="A6" s="4" t="s">
        <v>14</v>
      </c>
      <c r="B6" s="1">
        <v>1.0</v>
      </c>
      <c r="C6" s="1">
        <f>G6*1.9</f>
        <v>950</v>
      </c>
      <c r="D6" s="1">
        <v>0.0</v>
      </c>
      <c r="E6" s="5">
        <v>0.0</v>
      </c>
      <c r="F6" s="1">
        <v>500.0</v>
      </c>
      <c r="G6" s="1">
        <v>500.0</v>
      </c>
      <c r="H6" s="1">
        <f t="shared" si="8"/>
        <v>3012.8721</v>
      </c>
      <c r="I6" s="1">
        <v>4.734584200049884</v>
      </c>
      <c r="J6" s="1">
        <v>2367.292100024942</v>
      </c>
      <c r="K6" s="1">
        <v>645.58</v>
      </c>
      <c r="L6" s="10" t="s">
        <v>14</v>
      </c>
      <c r="M6" s="8">
        <v>0.2656012006092644</v>
      </c>
      <c r="N6" s="11">
        <v>0.22140471041779167</v>
      </c>
      <c r="O6" s="11">
        <v>0.14377934627576236</v>
      </c>
    </row>
    <row r="7">
      <c r="A7" s="4" t="s">
        <v>15</v>
      </c>
      <c r="B7" s="1">
        <v>0.5</v>
      </c>
      <c r="C7" s="1">
        <f>G7*2.9</f>
        <v>2900</v>
      </c>
      <c r="D7" s="1">
        <v>0.0</v>
      </c>
      <c r="E7" s="5">
        <v>0.0</v>
      </c>
      <c r="F7" s="1">
        <v>1000.0</v>
      </c>
      <c r="G7" s="1">
        <v>1000.0</v>
      </c>
      <c r="H7" s="1">
        <f t="shared" si="8"/>
        <v>16202.15278</v>
      </c>
      <c r="I7" s="1">
        <v>25.55657277876389</v>
      </c>
      <c r="J7" s="1">
        <v>15556.5727787639</v>
      </c>
      <c r="K7" s="1">
        <v>645.58</v>
      </c>
      <c r="L7" s="10" t="s">
        <v>15</v>
      </c>
      <c r="M7" s="8">
        <v>2.867350595824747</v>
      </c>
      <c r="N7" s="11">
        <v>2.3902185941877723</v>
      </c>
      <c r="O7" s="11">
        <v>1.5521985339878002</v>
      </c>
    </row>
    <row r="8">
      <c r="A8" s="4" t="s">
        <v>16</v>
      </c>
      <c r="B8" s="1">
        <v>1.0</v>
      </c>
      <c r="C8" s="1">
        <f>G8*2.5</f>
        <v>62.5</v>
      </c>
      <c r="D8" s="1">
        <v>0.0</v>
      </c>
      <c r="E8" s="5">
        <v>0.0</v>
      </c>
      <c r="F8" s="1">
        <v>25.0</v>
      </c>
      <c r="G8" s="1">
        <v>25.0</v>
      </c>
      <c r="H8" s="1">
        <f t="shared" si="8"/>
        <v>743.1233526</v>
      </c>
      <c r="I8" s="1">
        <v>3.901734104046244</v>
      </c>
      <c r="J8" s="1">
        <v>97.5433526011561</v>
      </c>
      <c r="K8" s="1">
        <v>645.58</v>
      </c>
      <c r="L8" s="10" t="s">
        <v>16</v>
      </c>
      <c r="M8" s="8">
        <v>0.022847415106173278</v>
      </c>
      <c r="N8" s="11">
        <v>0.01904556648755197</v>
      </c>
      <c r="O8" s="11">
        <v>0.01236811580866773</v>
      </c>
    </row>
    <row r="9">
      <c r="A9" s="4" t="s">
        <v>17</v>
      </c>
      <c r="B9" s="1">
        <v>0.5</v>
      </c>
      <c r="C9" s="1">
        <f>G9*9</f>
        <v>1944</v>
      </c>
      <c r="D9" s="1">
        <v>0.0</v>
      </c>
      <c r="E9" s="5">
        <v>0.0</v>
      </c>
      <c r="F9" s="1">
        <v>36.0</v>
      </c>
      <c r="G9" s="1">
        <f>F9*6</f>
        <v>216</v>
      </c>
      <c r="H9" s="1">
        <v>2020.6937227559308</v>
      </c>
      <c r="I9" s="1">
        <v>126.48194914442809</v>
      </c>
      <c r="J9" s="1">
        <v>1885.5916974880736</v>
      </c>
      <c r="K9" s="1">
        <v>0.0</v>
      </c>
      <c r="L9" s="10" t="s">
        <v>18</v>
      </c>
      <c r="M9" s="8">
        <v>2.0</v>
      </c>
    </row>
    <row r="10">
      <c r="A10" s="4" t="s">
        <v>19</v>
      </c>
      <c r="B10" s="1">
        <v>1.0</v>
      </c>
      <c r="C10" s="1">
        <f t="shared" ref="C10:C11" si="9">G10*1.9</f>
        <v>1900</v>
      </c>
      <c r="D10" s="1">
        <v>0.0</v>
      </c>
      <c r="E10" s="5">
        <v>0.0</v>
      </c>
      <c r="F10" s="1">
        <v>1000.0</v>
      </c>
      <c r="G10" s="1">
        <v>1000.0</v>
      </c>
      <c r="H10" s="1">
        <f t="shared" ref="H10:H21" si="10">J10+K10</f>
        <v>11855.68</v>
      </c>
      <c r="I10" s="1">
        <v>11.2101</v>
      </c>
      <c r="J10" s="1">
        <v>11210.1</v>
      </c>
      <c r="K10" s="1">
        <v>645.58</v>
      </c>
      <c r="L10" s="10" t="s">
        <v>20</v>
      </c>
      <c r="M10" s="8">
        <v>2.0</v>
      </c>
    </row>
    <row r="11">
      <c r="A11" s="4" t="s">
        <v>21</v>
      </c>
      <c r="B11" s="1">
        <v>1.0</v>
      </c>
      <c r="C11" s="1">
        <f t="shared" si="9"/>
        <v>1900</v>
      </c>
      <c r="D11" s="1">
        <v>0.0</v>
      </c>
      <c r="E11" s="5">
        <v>0.0</v>
      </c>
      <c r="F11" s="1">
        <v>1000.0</v>
      </c>
      <c r="G11" s="1">
        <v>1000.0</v>
      </c>
      <c r="H11" s="1">
        <f t="shared" si="10"/>
        <v>11108.34</v>
      </c>
      <c r="I11" s="1">
        <v>10.46276</v>
      </c>
      <c r="J11" s="1">
        <v>10462.76</v>
      </c>
      <c r="K11" s="1">
        <v>645.58</v>
      </c>
      <c r="L11" s="10" t="s">
        <v>22</v>
      </c>
      <c r="M11" s="8">
        <v>2.0</v>
      </c>
    </row>
    <row r="12">
      <c r="A12" s="4" t="s">
        <v>23</v>
      </c>
      <c r="B12" s="1">
        <v>0.0</v>
      </c>
      <c r="C12" s="1">
        <v>0.0</v>
      </c>
      <c r="D12" s="1">
        <v>0.0</v>
      </c>
      <c r="E12" s="5">
        <v>0.0</v>
      </c>
      <c r="F12" s="1">
        <v>1.0</v>
      </c>
      <c r="G12" s="1">
        <v>1.0</v>
      </c>
      <c r="H12" s="1">
        <f t="shared" si="10"/>
        <v>5301.08</v>
      </c>
      <c r="I12" s="1">
        <v>4655.5</v>
      </c>
      <c r="J12" s="1">
        <v>4655.5</v>
      </c>
      <c r="K12" s="1">
        <v>645.58</v>
      </c>
      <c r="L12" s="10" t="s">
        <v>24</v>
      </c>
      <c r="M12" s="8">
        <v>2.0</v>
      </c>
    </row>
    <row r="13">
      <c r="A13" s="4" t="s">
        <v>25</v>
      </c>
      <c r="B13" s="1">
        <v>1.0</v>
      </c>
      <c r="C13" s="1">
        <f t="shared" ref="C13:C14" si="11">G13*1.9</f>
        <v>1900</v>
      </c>
      <c r="D13" s="1">
        <v>0.0</v>
      </c>
      <c r="E13" s="5">
        <v>0.0</v>
      </c>
      <c r="F13" s="1">
        <v>1000.0</v>
      </c>
      <c r="G13" s="1">
        <v>1000.0</v>
      </c>
      <c r="H13" s="1">
        <f t="shared" si="10"/>
        <v>1892.915621</v>
      </c>
      <c r="I13" s="1">
        <v>1.2473356213872835</v>
      </c>
      <c r="J13" s="1">
        <v>1247.3356213872835</v>
      </c>
      <c r="K13" s="1">
        <v>645.58</v>
      </c>
      <c r="L13" s="10" t="s">
        <v>26</v>
      </c>
      <c r="M13" s="8">
        <v>1.0</v>
      </c>
    </row>
    <row r="14">
      <c r="A14" s="4" t="s">
        <v>27</v>
      </c>
      <c r="B14" s="1">
        <v>1.0</v>
      </c>
      <c r="C14" s="1">
        <f t="shared" si="11"/>
        <v>1900</v>
      </c>
      <c r="D14" s="1">
        <v>0.0</v>
      </c>
      <c r="E14" s="5">
        <v>0.0</v>
      </c>
      <c r="F14" s="1">
        <v>1000.0</v>
      </c>
      <c r="G14" s="1">
        <v>1000.0</v>
      </c>
      <c r="H14" s="1">
        <f t="shared" si="10"/>
        <v>743.1233526</v>
      </c>
      <c r="I14" s="1">
        <v>0.0975433526011561</v>
      </c>
      <c r="J14" s="1">
        <v>97.5433526011561</v>
      </c>
      <c r="K14" s="1">
        <v>645.58</v>
      </c>
      <c r="L14" s="10" t="s">
        <v>17</v>
      </c>
      <c r="M14" s="8">
        <v>1.0</v>
      </c>
    </row>
    <row r="15">
      <c r="A15" s="4" t="s">
        <v>28</v>
      </c>
      <c r="B15" s="1">
        <v>1.0</v>
      </c>
      <c r="C15" s="1">
        <f>+G15*2.3</f>
        <v>57.5</v>
      </c>
      <c r="D15" s="1">
        <v>0.0</v>
      </c>
      <c r="E15" s="5">
        <v>0.0</v>
      </c>
      <c r="F15" s="1">
        <v>25.0</v>
      </c>
      <c r="G15" s="1">
        <v>25.0</v>
      </c>
      <c r="H15" s="1">
        <f t="shared" si="10"/>
        <v>702.44</v>
      </c>
      <c r="I15" s="1">
        <v>2.2744</v>
      </c>
      <c r="J15" s="1">
        <v>56.86</v>
      </c>
      <c r="K15" s="1">
        <v>645.58</v>
      </c>
    </row>
    <row r="16">
      <c r="A16" s="4" t="s">
        <v>18</v>
      </c>
      <c r="B16" s="1">
        <v>0.5</v>
      </c>
      <c r="C16" s="1">
        <v>240.0</v>
      </c>
      <c r="D16" s="1">
        <v>0.0</v>
      </c>
      <c r="E16" s="5">
        <v>0.0</v>
      </c>
      <c r="F16" s="1">
        <v>100.0</v>
      </c>
      <c r="G16" s="1">
        <v>100.0</v>
      </c>
      <c r="H16" s="1">
        <f t="shared" si="10"/>
        <v>4213.68</v>
      </c>
      <c r="I16" s="1">
        <v>35.681</v>
      </c>
      <c r="J16" s="1">
        <v>3568.1</v>
      </c>
      <c r="K16" s="1">
        <v>645.58</v>
      </c>
    </row>
    <row r="17">
      <c r="A17" s="4" t="s">
        <v>20</v>
      </c>
      <c r="B17" s="1">
        <v>0.5</v>
      </c>
      <c r="C17" s="1">
        <v>179.0</v>
      </c>
      <c r="D17" s="1">
        <v>0.0</v>
      </c>
      <c r="E17" s="5">
        <v>0.0</v>
      </c>
      <c r="F17" s="1">
        <v>100.0</v>
      </c>
      <c r="G17" s="1">
        <v>100.0</v>
      </c>
      <c r="H17" s="1">
        <f t="shared" si="10"/>
        <v>2990.74</v>
      </c>
      <c r="I17" s="1">
        <v>23.4516</v>
      </c>
      <c r="J17" s="1">
        <v>2345.16</v>
      </c>
      <c r="K17" s="1">
        <v>645.58</v>
      </c>
    </row>
    <row r="18">
      <c r="A18" s="4" t="s">
        <v>22</v>
      </c>
      <c r="B18" s="1">
        <v>1.0</v>
      </c>
      <c r="C18" s="1">
        <v>160.0</v>
      </c>
      <c r="D18" s="1">
        <v>0.0</v>
      </c>
      <c r="E18" s="5">
        <v>0.0</v>
      </c>
      <c r="F18" s="1">
        <v>100.0</v>
      </c>
      <c r="G18" s="1">
        <v>100.0</v>
      </c>
      <c r="H18" s="1">
        <f t="shared" si="10"/>
        <v>2514.736</v>
      </c>
      <c r="I18" s="1">
        <v>18.69156</v>
      </c>
      <c r="J18" s="1">
        <v>1869.156</v>
      </c>
      <c r="K18" s="1">
        <v>645.58</v>
      </c>
    </row>
    <row r="19">
      <c r="A19" s="4" t="s">
        <v>24</v>
      </c>
      <c r="B19" s="1">
        <v>0.25</v>
      </c>
      <c r="C19" s="1">
        <v>613.0</v>
      </c>
      <c r="D19" s="1">
        <v>0.0</v>
      </c>
      <c r="E19" s="5">
        <v>0.0</v>
      </c>
      <c r="F19" s="1">
        <v>100.0</v>
      </c>
      <c r="G19" s="1">
        <v>100.0</v>
      </c>
      <c r="H19" s="1">
        <f t="shared" si="10"/>
        <v>724.036</v>
      </c>
      <c r="I19" s="1">
        <v>0.78456</v>
      </c>
      <c r="J19" s="1">
        <v>78.456</v>
      </c>
      <c r="K19" s="1">
        <v>645.58</v>
      </c>
    </row>
    <row r="20" ht="15.75" customHeight="1">
      <c r="A20" s="4" t="s">
        <v>26</v>
      </c>
      <c r="B20" s="1">
        <v>1.0</v>
      </c>
      <c r="C20" s="1">
        <v>352.0</v>
      </c>
      <c r="D20" s="1">
        <v>0.0</v>
      </c>
      <c r="E20" s="5">
        <v>0.0</v>
      </c>
      <c r="F20" s="1">
        <v>100.0</v>
      </c>
      <c r="G20" s="1">
        <v>100.0</v>
      </c>
      <c r="H20" s="1">
        <f t="shared" si="10"/>
        <v>710.0367</v>
      </c>
      <c r="I20" s="1">
        <v>0.644567</v>
      </c>
      <c r="J20" s="1">
        <v>64.4567</v>
      </c>
      <c r="K20" s="1">
        <v>645.58</v>
      </c>
    </row>
    <row r="21" ht="15.75" customHeight="1">
      <c r="A21" s="4" t="s">
        <v>29</v>
      </c>
      <c r="B21" s="1">
        <v>0.5</v>
      </c>
      <c r="C21" s="1">
        <v>180.0</v>
      </c>
      <c r="D21" s="1">
        <v>0.0</v>
      </c>
      <c r="E21" s="5">
        <v>0.0</v>
      </c>
      <c r="F21" s="1">
        <v>100.0</v>
      </c>
      <c r="G21" s="1">
        <v>100.0</v>
      </c>
      <c r="H21" s="1">
        <f t="shared" si="10"/>
        <v>2609.12</v>
      </c>
      <c r="I21" s="1">
        <v>19.6354</v>
      </c>
      <c r="J21" s="1">
        <v>1963.54</v>
      </c>
      <c r="K21" s="1">
        <v>645.58</v>
      </c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8.14"/>
    <col customWidth="1" min="2" max="2" width="13.43"/>
    <col customWidth="1" min="3" max="3" width="10.14"/>
    <col customWidth="1" min="4" max="4" width="17.57"/>
    <col customWidth="1" min="5" max="5" width="12.43"/>
    <col customWidth="1" min="6" max="6" width="15.43"/>
    <col customWidth="1" min="7" max="7" width="17.14"/>
    <col customWidth="1" min="8" max="11" width="24.29"/>
    <col customWidth="1" min="12" max="27" width="10.71"/>
  </cols>
  <sheetData>
    <row r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3" t="s">
        <v>8</v>
      </c>
      <c r="K1" s="3" t="s">
        <v>9</v>
      </c>
    </row>
    <row r="2">
      <c r="A2" s="4" t="s">
        <v>10</v>
      </c>
      <c r="B2" s="1">
        <v>0.5</v>
      </c>
      <c r="C2" s="1">
        <v>0.0</v>
      </c>
      <c r="D2" s="1">
        <v>0.0</v>
      </c>
      <c r="E2" s="5">
        <v>0.0</v>
      </c>
      <c r="F2" s="1">
        <v>22.0</v>
      </c>
      <c r="G2" s="1">
        <v>1056.0</v>
      </c>
      <c r="H2" s="1">
        <v>61989.90332586067</v>
      </c>
      <c r="I2" s="1">
        <v>1247.6574</v>
      </c>
      <c r="J2" s="1">
        <v>61989.90332586067</v>
      </c>
      <c r="K2" s="1">
        <v>0.0</v>
      </c>
    </row>
    <row r="3">
      <c r="A3" s="4" t="s">
        <v>11</v>
      </c>
      <c r="B3" s="1">
        <v>0.5</v>
      </c>
      <c r="C3" s="1">
        <v>0.0</v>
      </c>
      <c r="D3" s="1">
        <v>0.0</v>
      </c>
      <c r="E3" s="5">
        <v>0.0</v>
      </c>
      <c r="F3" s="1">
        <v>22.0</v>
      </c>
      <c r="G3" s="1">
        <v>1056.0</v>
      </c>
      <c r="H3" s="1">
        <v>58228.60885605661</v>
      </c>
      <c r="I3" s="1">
        <v>1247.6574</v>
      </c>
      <c r="J3" s="1">
        <v>58228.60885605661</v>
      </c>
      <c r="K3" s="1">
        <v>0.0</v>
      </c>
    </row>
    <row r="4">
      <c r="A4" s="4" t="s">
        <v>12</v>
      </c>
      <c r="B4" s="1">
        <v>0.5</v>
      </c>
      <c r="C4" s="1">
        <v>0.0</v>
      </c>
      <c r="D4" s="1">
        <v>0.0</v>
      </c>
      <c r="E4" s="5">
        <v>0.0</v>
      </c>
      <c r="F4" s="1">
        <v>22.0</v>
      </c>
      <c r="G4" s="1">
        <v>1056.0</v>
      </c>
      <c r="H4" s="1">
        <v>40797.902995875294</v>
      </c>
      <c r="I4" s="1">
        <v>1247.6574</v>
      </c>
      <c r="J4" s="1">
        <v>40797.902995875294</v>
      </c>
      <c r="K4" s="1">
        <v>0.0</v>
      </c>
    </row>
    <row r="5">
      <c r="A5" s="4" t="s">
        <v>13</v>
      </c>
      <c r="B5" s="1">
        <v>1.0</v>
      </c>
      <c r="C5" s="1">
        <v>1150.0</v>
      </c>
      <c r="D5" s="1">
        <v>0.0</v>
      </c>
      <c r="E5" s="5">
        <v>0.0</v>
      </c>
      <c r="F5" s="1">
        <v>500.0</v>
      </c>
      <c r="G5" s="1">
        <v>500.0</v>
      </c>
      <c r="H5" s="1">
        <v>2209.1014</v>
      </c>
      <c r="I5" s="1">
        <v>3.1270428000000003</v>
      </c>
      <c r="J5" s="1">
        <v>1563.5214</v>
      </c>
      <c r="K5" s="1">
        <v>645.58</v>
      </c>
    </row>
    <row r="6">
      <c r="A6" s="4" t="s">
        <v>14</v>
      </c>
      <c r="B6" s="1">
        <v>1.0</v>
      </c>
      <c r="C6" s="1">
        <v>950.0</v>
      </c>
      <c r="D6" s="1">
        <v>0.0</v>
      </c>
      <c r="E6" s="5">
        <v>0.0</v>
      </c>
      <c r="F6" s="1">
        <v>500.0</v>
      </c>
      <c r="G6" s="1">
        <v>500.0</v>
      </c>
      <c r="H6" s="1">
        <v>3012.872100024942</v>
      </c>
      <c r="I6" s="1">
        <v>4.734584200049884</v>
      </c>
      <c r="J6" s="1">
        <v>2367.292100024942</v>
      </c>
      <c r="K6" s="1">
        <v>645.58</v>
      </c>
    </row>
    <row r="7">
      <c r="A7" s="4" t="s">
        <v>15</v>
      </c>
      <c r="B7" s="1">
        <v>0.5</v>
      </c>
      <c r="C7" s="1">
        <v>2900.0</v>
      </c>
      <c r="D7" s="1">
        <v>0.0</v>
      </c>
      <c r="E7" s="5">
        <v>0.0</v>
      </c>
      <c r="F7" s="1">
        <v>1000.0</v>
      </c>
      <c r="G7" s="1">
        <v>1000.0</v>
      </c>
      <c r="H7" s="1">
        <v>16202.1527787639</v>
      </c>
      <c r="I7" s="1">
        <v>25.55657277876389</v>
      </c>
      <c r="J7" s="1">
        <v>15556.5727787639</v>
      </c>
      <c r="K7" s="1">
        <v>645.58</v>
      </c>
    </row>
    <row r="8">
      <c r="A8" s="4" t="s">
        <v>16</v>
      </c>
      <c r="B8" s="1">
        <v>1.0</v>
      </c>
      <c r="C8" s="1">
        <v>62.5</v>
      </c>
      <c r="D8" s="1">
        <v>0.0</v>
      </c>
      <c r="E8" s="5">
        <v>0.0</v>
      </c>
      <c r="F8" s="1">
        <v>25.0</v>
      </c>
      <c r="G8" s="1">
        <v>25.0</v>
      </c>
      <c r="H8" s="1">
        <v>743.1233526011562</v>
      </c>
      <c r="I8" s="1">
        <v>3.901734104046244</v>
      </c>
      <c r="J8" s="1">
        <v>97.5433526011561</v>
      </c>
      <c r="K8" s="1">
        <v>645.58</v>
      </c>
    </row>
    <row r="9">
      <c r="A9" s="4" t="s">
        <v>17</v>
      </c>
      <c r="B9" s="1">
        <v>0.5</v>
      </c>
      <c r="C9" s="1">
        <v>1944.0</v>
      </c>
      <c r="D9" s="1">
        <v>0.0</v>
      </c>
      <c r="E9" s="5">
        <v>0.0</v>
      </c>
      <c r="F9" s="1">
        <v>36.0</v>
      </c>
      <c r="G9" s="1">
        <v>216.0</v>
      </c>
      <c r="H9" s="1">
        <v>2020.6937227559308</v>
      </c>
      <c r="I9" s="1">
        <v>126.48194914442809</v>
      </c>
      <c r="J9" s="1">
        <v>1885.5916974880736</v>
      </c>
      <c r="K9" s="1">
        <v>0.0</v>
      </c>
    </row>
    <row r="10">
      <c r="A10" s="4" t="s">
        <v>19</v>
      </c>
      <c r="B10" s="1">
        <v>1.0</v>
      </c>
      <c r="C10" s="1">
        <v>1900.0</v>
      </c>
      <c r="D10" s="1">
        <v>0.0</v>
      </c>
      <c r="E10" s="5">
        <v>0.0</v>
      </c>
      <c r="F10" s="1">
        <v>1000.0</v>
      </c>
      <c r="G10" s="1">
        <v>1000.0</v>
      </c>
      <c r="H10" s="1">
        <v>11855.68</v>
      </c>
      <c r="I10" s="1">
        <v>11.2101</v>
      </c>
      <c r="J10" s="1">
        <v>11210.1</v>
      </c>
      <c r="K10" s="1">
        <v>645.58</v>
      </c>
    </row>
    <row r="11">
      <c r="A11" s="4" t="s">
        <v>21</v>
      </c>
      <c r="B11" s="1">
        <v>1.0</v>
      </c>
      <c r="C11" s="1">
        <v>1900.0</v>
      </c>
      <c r="D11" s="1">
        <v>0.0</v>
      </c>
      <c r="E11" s="5">
        <v>0.0</v>
      </c>
      <c r="F11" s="1">
        <v>1000.0</v>
      </c>
      <c r="G11" s="1">
        <v>1000.0</v>
      </c>
      <c r="H11" s="1">
        <v>11108.34</v>
      </c>
      <c r="I11" s="1">
        <v>10.46276</v>
      </c>
      <c r="J11" s="1">
        <v>10462.76</v>
      </c>
      <c r="K11" s="1">
        <v>645.58</v>
      </c>
    </row>
    <row r="12">
      <c r="A12" s="4" t="s">
        <v>23</v>
      </c>
      <c r="B12" s="1">
        <v>0.0</v>
      </c>
      <c r="C12" s="1">
        <v>0.0</v>
      </c>
      <c r="D12" s="1">
        <v>0.0</v>
      </c>
      <c r="E12" s="5">
        <v>0.0</v>
      </c>
      <c r="F12" s="1">
        <v>1.0</v>
      </c>
      <c r="G12" s="1">
        <v>1.0</v>
      </c>
      <c r="H12" s="1">
        <v>5301.08</v>
      </c>
      <c r="I12" s="1">
        <v>4655.5</v>
      </c>
      <c r="J12" s="1">
        <v>4655.5</v>
      </c>
      <c r="K12" s="1">
        <v>645.58</v>
      </c>
    </row>
    <row r="13">
      <c r="A13" s="4" t="s">
        <v>25</v>
      </c>
      <c r="B13" s="1">
        <v>1.0</v>
      </c>
      <c r="C13" s="1">
        <v>1900.0</v>
      </c>
      <c r="D13" s="1">
        <v>0.0</v>
      </c>
      <c r="E13" s="5">
        <v>0.0</v>
      </c>
      <c r="F13" s="1">
        <v>1000.0</v>
      </c>
      <c r="G13" s="1">
        <v>1000.0</v>
      </c>
      <c r="H13" s="1">
        <v>1892.9156213872834</v>
      </c>
      <c r="I13" s="1">
        <v>1.2473356213872835</v>
      </c>
      <c r="J13" s="1">
        <v>1247.3356213872835</v>
      </c>
      <c r="K13" s="1">
        <v>645.58</v>
      </c>
    </row>
    <row r="14">
      <c r="A14" s="4" t="s">
        <v>27</v>
      </c>
      <c r="B14" s="1">
        <v>1.0</v>
      </c>
      <c r="C14" s="1">
        <v>1900.0</v>
      </c>
      <c r="D14" s="1">
        <v>0.0</v>
      </c>
      <c r="E14" s="5">
        <v>0.0</v>
      </c>
      <c r="F14" s="1">
        <v>1000.0</v>
      </c>
      <c r="G14" s="1">
        <v>1000.0</v>
      </c>
      <c r="H14" s="1">
        <v>743.1233526011562</v>
      </c>
      <c r="I14" s="1">
        <v>0.0975433526011561</v>
      </c>
      <c r="J14" s="1">
        <v>97.5433526011561</v>
      </c>
      <c r="K14" s="1">
        <v>645.58</v>
      </c>
    </row>
    <row r="15">
      <c r="A15" s="4" t="s">
        <v>28</v>
      </c>
      <c r="B15" s="1">
        <v>1.0</v>
      </c>
      <c r="C15" s="1">
        <v>57.49999999999999</v>
      </c>
      <c r="D15" s="1">
        <v>0.0</v>
      </c>
      <c r="E15" s="5">
        <v>0.0</v>
      </c>
      <c r="F15" s="1">
        <v>25.0</v>
      </c>
      <c r="G15" s="1">
        <v>25.0</v>
      </c>
      <c r="H15" s="1">
        <v>702.44</v>
      </c>
      <c r="I15" s="1">
        <v>2.2744</v>
      </c>
      <c r="J15" s="1">
        <v>56.86</v>
      </c>
      <c r="K15" s="1">
        <v>645.58</v>
      </c>
    </row>
    <row r="16">
      <c r="A16" s="4" t="s">
        <v>18</v>
      </c>
      <c r="B16" s="1">
        <v>0.5</v>
      </c>
      <c r="C16" s="1">
        <v>240.0</v>
      </c>
      <c r="D16" s="1">
        <v>0.0</v>
      </c>
      <c r="E16" s="5">
        <v>0.0</v>
      </c>
      <c r="F16" s="1">
        <v>100.0</v>
      </c>
      <c r="G16" s="1">
        <v>100.0</v>
      </c>
      <c r="H16" s="1">
        <v>4213.68</v>
      </c>
      <c r="I16" s="1">
        <v>35.681</v>
      </c>
      <c r="J16" s="1">
        <v>3568.1</v>
      </c>
      <c r="K16" s="1">
        <v>645.58</v>
      </c>
    </row>
    <row r="17">
      <c r="A17" s="4" t="s">
        <v>20</v>
      </c>
      <c r="B17" s="1">
        <v>0.5</v>
      </c>
      <c r="C17" s="1">
        <v>179.0</v>
      </c>
      <c r="D17" s="1">
        <v>0.0</v>
      </c>
      <c r="E17" s="5">
        <v>0.0</v>
      </c>
      <c r="F17" s="1">
        <v>100.0</v>
      </c>
      <c r="G17" s="1">
        <v>100.0</v>
      </c>
      <c r="H17" s="1">
        <v>2990.74</v>
      </c>
      <c r="I17" s="1">
        <v>23.4516</v>
      </c>
      <c r="J17" s="1">
        <v>2345.16</v>
      </c>
      <c r="K17" s="1">
        <v>645.58</v>
      </c>
    </row>
    <row r="18">
      <c r="A18" s="4" t="s">
        <v>22</v>
      </c>
      <c r="B18" s="1">
        <v>1.0</v>
      </c>
      <c r="C18" s="1">
        <v>160.0</v>
      </c>
      <c r="D18" s="1">
        <v>0.0</v>
      </c>
      <c r="E18" s="5">
        <v>0.0</v>
      </c>
      <c r="F18" s="1">
        <v>100.0</v>
      </c>
      <c r="G18" s="1">
        <v>100.0</v>
      </c>
      <c r="H18" s="1">
        <v>2514.736</v>
      </c>
      <c r="I18" s="1">
        <v>18.69156</v>
      </c>
      <c r="J18" s="1">
        <v>1869.156</v>
      </c>
      <c r="K18" s="1">
        <v>645.58</v>
      </c>
    </row>
    <row r="19">
      <c r="A19" s="4" t="s">
        <v>24</v>
      </c>
      <c r="B19" s="1">
        <v>0.25</v>
      </c>
      <c r="C19" s="1">
        <v>613.0</v>
      </c>
      <c r="D19" s="1">
        <v>0.0</v>
      </c>
      <c r="E19" s="5">
        <v>0.0</v>
      </c>
      <c r="F19" s="1">
        <v>100.0</v>
      </c>
      <c r="G19" s="1">
        <v>100.0</v>
      </c>
      <c r="H19" s="1">
        <v>724.0360000000001</v>
      </c>
      <c r="I19" s="1">
        <v>0.78456</v>
      </c>
      <c r="J19" s="1">
        <v>78.456</v>
      </c>
      <c r="K19" s="1">
        <v>645.58</v>
      </c>
    </row>
    <row r="20" ht="15.75" customHeight="1">
      <c r="A20" s="4" t="s">
        <v>26</v>
      </c>
      <c r="B20" s="1">
        <v>1.0</v>
      </c>
      <c r="C20" s="1">
        <v>352.0</v>
      </c>
      <c r="D20" s="1">
        <v>0.0</v>
      </c>
      <c r="E20" s="5">
        <v>0.0</v>
      </c>
      <c r="F20" s="1">
        <v>100.0</v>
      </c>
      <c r="G20" s="1">
        <v>100.0</v>
      </c>
      <c r="H20" s="1">
        <v>710.0367</v>
      </c>
      <c r="I20" s="1">
        <v>0.644567</v>
      </c>
      <c r="J20" s="1">
        <v>64.4567</v>
      </c>
      <c r="K20" s="1">
        <v>645.58</v>
      </c>
    </row>
    <row r="21" ht="15.75" customHeight="1">
      <c r="A21" s="4" t="s">
        <v>29</v>
      </c>
      <c r="B21" s="1">
        <v>0.5</v>
      </c>
      <c r="C21" s="1">
        <v>180.0</v>
      </c>
      <c r="D21" s="1">
        <v>0.0</v>
      </c>
      <c r="E21" s="5">
        <v>0.0</v>
      </c>
      <c r="F21" s="1">
        <v>100.0</v>
      </c>
      <c r="G21" s="1">
        <v>100.0</v>
      </c>
      <c r="H21" s="1">
        <v>2609.12</v>
      </c>
      <c r="I21" s="1">
        <v>19.6354</v>
      </c>
      <c r="J21" s="1">
        <v>1963.54</v>
      </c>
      <c r="K21" s="1">
        <v>645.58</v>
      </c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2022-04-14T01:54:35Z</dcterms:created>
  <dc:creator>nancy espinosa</dc:creator>
</cp:coreProperties>
</file>