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pvc" sheetId="2" r:id="rId5"/>
  </sheets>
  <definedNames/>
  <calcPr/>
  <extLst>
    <ext uri="GoogleSheetsCustomDataVersion1">
      <go:sheetsCustomData xmlns:go="http://customooxmlschemas.google.com/" r:id="rId6" roundtripDataSignature="AMtx7miGtnoyT04vLWdGDAXF1yXnoYidwg=="/>
    </ext>
  </extLst>
</workbook>
</file>

<file path=xl/sharedStrings.xml><?xml version="1.0" encoding="utf-8"?>
<sst xmlns="http://schemas.openxmlformats.org/spreadsheetml/2006/main" count="100" uniqueCount="44">
  <si>
    <t>lt</t>
  </si>
  <si>
    <t>stock</t>
  </si>
  <si>
    <t>planned_reception</t>
  </si>
  <si>
    <t>pr_month</t>
  </si>
  <si>
    <t>lot_size</t>
  </si>
  <si>
    <t>security_stock</t>
  </si>
  <si>
    <t>cost_of_order_or_enlistment</t>
  </si>
  <si>
    <t>stock_maintenance_cost</t>
  </si>
  <si>
    <t>raw_material_cost</t>
  </si>
  <si>
    <t>cost_of_ordering</t>
  </si>
  <si>
    <t>Titan</t>
  </si>
  <si>
    <t>Machita Estampada</t>
  </si>
  <si>
    <t>Feminela Color</t>
  </si>
  <si>
    <t>Botas Workman Especi</t>
  </si>
  <si>
    <t>Botas Tiffany</t>
  </si>
  <si>
    <t>Botas Machita</t>
  </si>
  <si>
    <t>Bota Macha Estampada</t>
  </si>
  <si>
    <t>Botas De Pvc</t>
  </si>
  <si>
    <t>Botas Disney</t>
  </si>
  <si>
    <t>Botas Feminela</t>
  </si>
  <si>
    <t>Botas Feminela Estam</t>
  </si>
  <si>
    <t>Resinas de PVC</t>
  </si>
  <si>
    <t>Plastificantes</t>
  </si>
  <si>
    <t>Estabilizante</t>
  </si>
  <si>
    <t>Lubricante</t>
  </si>
  <si>
    <t>Cargas</t>
  </si>
  <si>
    <t>Pigmento</t>
  </si>
  <si>
    <t>Forro interno</t>
  </si>
  <si>
    <t>Poliol (Polioxipropilenglicol)</t>
  </si>
  <si>
    <t>Tela Algodón</t>
  </si>
  <si>
    <t>TDI (Di-isocianato de Tolueno)</t>
  </si>
  <si>
    <t>Hilo</t>
  </si>
  <si>
    <t>Agua</t>
  </si>
  <si>
    <t>Plantilla confort</t>
  </si>
  <si>
    <t>Catalizador</t>
  </si>
  <si>
    <t>Agente soplante</t>
  </si>
  <si>
    <t>Color Aditivo</t>
  </si>
  <si>
    <t>papel de sublimacion</t>
  </si>
  <si>
    <t>tinta para sublimacion</t>
  </si>
  <si>
    <t>Etiqueta</t>
  </si>
  <si>
    <t>Accesorios</t>
  </si>
  <si>
    <t>Puntera</t>
  </si>
  <si>
    <t>Collarin</t>
  </si>
  <si>
    <t>Empaque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</si>
</sst>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>
      <sz val="11.0"/>
      <color rgb="FFFFFFFF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1E4E79"/>
        <bgColor rgb="FF1E4E79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3" fontId="3" numFmtId="0" xfId="0" applyAlignment="1" applyFill="1" applyFont="1">
      <alignment shrinkToFit="0" vertical="bottom" wrapText="1"/>
    </xf>
    <xf borderId="0" fillId="0" fontId="1" numFmtId="0" xfId="0" applyAlignment="1" applyFont="1">
      <alignment horizontal="right" shrinkToFit="0" vertical="bottom" wrapText="1"/>
    </xf>
    <xf borderId="1" fillId="2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 shrinkToFit="0" vertical="bottom" wrapText="1"/>
    </xf>
    <xf borderId="0" fillId="0" fontId="1" numFmtId="0" xfId="0" applyAlignment="1" applyFont="1">
      <alignment horizontal="right" vertical="bottom"/>
    </xf>
    <xf borderId="1" fillId="3" fontId="3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shrinkToFit="0" vertical="bottom" wrapText="1"/>
    </xf>
    <xf borderId="1" fillId="3" fontId="3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/>
    </xf>
    <xf borderId="1" fillId="2" fontId="2" numFmtId="0" xfId="0" applyBorder="1" applyFont="1"/>
    <xf borderId="1" fillId="4" fontId="1" numFmtId="0" xfId="0" applyAlignment="1" applyBorder="1" applyFill="1" applyFont="1">
      <alignment readingOrder="0"/>
    </xf>
    <xf borderId="1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8.0"/>
    <col customWidth="1" min="3" max="3" width="6.86"/>
    <col customWidth="1" min="4" max="4" width="6.14"/>
    <col customWidth="1" min="5" max="5" width="4.71"/>
    <col customWidth="1" min="6" max="6" width="7.57"/>
    <col customWidth="1" min="7" max="7" width="15.71"/>
    <col customWidth="1" min="8" max="11" width="19.29"/>
    <col customWidth="1" min="15" max="34" width="10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</row>
    <row r="2">
      <c r="A2" s="4" t="s">
        <v>10</v>
      </c>
      <c r="B2" s="5">
        <v>0.5</v>
      </c>
      <c r="C2" s="5">
        <v>0.0</v>
      </c>
      <c r="D2" s="5">
        <v>0.0</v>
      </c>
      <c r="E2" s="5">
        <v>0.0</v>
      </c>
      <c r="F2" s="5">
        <v>7.0</v>
      </c>
      <c r="G2" s="1">
        <f>F2*6*24</f>
        <v>1008</v>
      </c>
      <c r="H2" s="1">
        <f t="shared" ref="H2:H12" si="2">J2</f>
        <v>9894.96489</v>
      </c>
      <c r="I2" s="5">
        <v>1247.6574</v>
      </c>
      <c r="J2" s="1">
        <f>J22+J19*2+J13*M13+J14*M14+J15*M15+J16*M16+J17*M17+J18*M18+J35+J31*2</f>
        <v>9894.96489</v>
      </c>
      <c r="K2" s="5">
        <v>0.0</v>
      </c>
    </row>
    <row r="3">
      <c r="A3" s="4" t="s">
        <v>11</v>
      </c>
      <c r="B3" s="5">
        <f t="shared" ref="B3:G3" si="1">B2</f>
        <v>0.5</v>
      </c>
      <c r="C3" s="5">
        <f t="shared" si="1"/>
        <v>0</v>
      </c>
      <c r="D3" s="5">
        <f t="shared" si="1"/>
        <v>0</v>
      </c>
      <c r="E3" s="5">
        <f t="shared" si="1"/>
        <v>0</v>
      </c>
      <c r="F3" s="5">
        <f t="shared" si="1"/>
        <v>7</v>
      </c>
      <c r="G3" s="5">
        <f t="shared" si="1"/>
        <v>1008</v>
      </c>
      <c r="H3" s="1">
        <f t="shared" si="2"/>
        <v>9873.177711</v>
      </c>
      <c r="I3" s="5">
        <f t="shared" ref="I3:I12" si="4">I2</f>
        <v>1247.6574</v>
      </c>
      <c r="J3" s="5">
        <f>J22+J19*2+J13*N13+J14*N14+J15*N15+J16*N16+J17*N17+J18*N18+J35+J31*2+J32*2+2*J29+J30*6</f>
        <v>9873.177711</v>
      </c>
      <c r="K3" s="5">
        <f t="shared" ref="K3:K12" si="5">K2</f>
        <v>0</v>
      </c>
      <c r="L3" s="6"/>
      <c r="M3" s="7"/>
    </row>
    <row r="4">
      <c r="A4" s="4" t="s">
        <v>12</v>
      </c>
      <c r="B4" s="5">
        <f t="shared" ref="B4:G4" si="3">B3</f>
        <v>0.5</v>
      </c>
      <c r="C4" s="5">
        <f t="shared" si="3"/>
        <v>0</v>
      </c>
      <c r="D4" s="5">
        <f t="shared" si="3"/>
        <v>0</v>
      </c>
      <c r="E4" s="5">
        <f t="shared" si="3"/>
        <v>0</v>
      </c>
      <c r="F4" s="5">
        <f t="shared" si="3"/>
        <v>7</v>
      </c>
      <c r="G4" s="5">
        <f t="shared" si="3"/>
        <v>1008</v>
      </c>
      <c r="H4" s="1">
        <f t="shared" si="2"/>
        <v>6798.616405</v>
      </c>
      <c r="I4" s="5">
        <f t="shared" si="4"/>
        <v>1247.6574</v>
      </c>
      <c r="J4" s="5">
        <f>J22+J19*2+J13*O13+J14*O14+J15*O15+J16*O16+J17*O17+J18*O18+J35+J31*2</f>
        <v>6798.616405</v>
      </c>
      <c r="K4" s="5">
        <f t="shared" si="5"/>
        <v>0</v>
      </c>
      <c r="L4" s="6"/>
      <c r="M4" s="7"/>
    </row>
    <row r="5">
      <c r="A5" s="4" t="s">
        <v>13</v>
      </c>
      <c r="B5" s="5">
        <f t="shared" ref="B5:G5" si="6">B4</f>
        <v>0.5</v>
      </c>
      <c r="C5" s="5">
        <f t="shared" si="6"/>
        <v>0</v>
      </c>
      <c r="D5" s="5">
        <f t="shared" si="6"/>
        <v>0</v>
      </c>
      <c r="E5" s="5">
        <f t="shared" si="6"/>
        <v>0</v>
      </c>
      <c r="F5" s="5">
        <f t="shared" si="6"/>
        <v>7</v>
      </c>
      <c r="G5" s="5">
        <f t="shared" si="6"/>
        <v>1008</v>
      </c>
      <c r="H5" s="1">
        <f t="shared" si="2"/>
        <v>11579.9852</v>
      </c>
      <c r="I5" s="5">
        <f t="shared" si="4"/>
        <v>1247.6574</v>
      </c>
      <c r="J5" s="5">
        <f>J22+J19*2+J13*P13+J14*P14+J15*P15+J16*P16+J17*P17+J18*P18+J35+J31*2</f>
        <v>11579.9852</v>
      </c>
      <c r="K5" s="5">
        <f t="shared" si="5"/>
        <v>0</v>
      </c>
      <c r="L5" s="6"/>
      <c r="M5" s="7"/>
    </row>
    <row r="6">
      <c r="A6" s="8" t="s">
        <v>14</v>
      </c>
      <c r="B6" s="5">
        <f t="shared" ref="B6:G6" si="7">B5</f>
        <v>0.5</v>
      </c>
      <c r="C6" s="5">
        <f t="shared" si="7"/>
        <v>0</v>
      </c>
      <c r="D6" s="5">
        <f t="shared" si="7"/>
        <v>0</v>
      </c>
      <c r="E6" s="5">
        <f t="shared" si="7"/>
        <v>0</v>
      </c>
      <c r="F6" s="5">
        <f t="shared" si="7"/>
        <v>7</v>
      </c>
      <c r="G6" s="5">
        <f t="shared" si="7"/>
        <v>1008</v>
      </c>
      <c r="H6" s="1">
        <f t="shared" si="2"/>
        <v>7543.877711</v>
      </c>
      <c r="I6" s="5">
        <f t="shared" si="4"/>
        <v>1247.6574</v>
      </c>
      <c r="J6" s="5">
        <f>J22+J19*2+J13*Q13+J14*Q14+J15*Q15+J16*Q16+J17*Q17+J18*Q18+J35+J31*2+J29*2+J30*6</f>
        <v>7543.877711</v>
      </c>
      <c r="K6" s="5">
        <f t="shared" si="5"/>
        <v>0</v>
      </c>
      <c r="L6" s="6"/>
      <c r="M6" s="7"/>
    </row>
    <row r="7">
      <c r="A7" s="4" t="s">
        <v>15</v>
      </c>
      <c r="B7" s="5">
        <f t="shared" ref="B7:G7" si="8">B6</f>
        <v>0.5</v>
      </c>
      <c r="C7" s="5">
        <f t="shared" si="8"/>
        <v>0</v>
      </c>
      <c r="D7" s="5">
        <f t="shared" si="8"/>
        <v>0</v>
      </c>
      <c r="E7" s="5">
        <f t="shared" si="8"/>
        <v>0</v>
      </c>
      <c r="F7" s="5">
        <f t="shared" si="8"/>
        <v>7</v>
      </c>
      <c r="G7" s="5">
        <f t="shared" si="8"/>
        <v>1008</v>
      </c>
      <c r="H7" s="1">
        <f t="shared" si="2"/>
        <v>7622.990336</v>
      </c>
      <c r="I7" s="5">
        <f t="shared" si="4"/>
        <v>1247.6574</v>
      </c>
      <c r="J7" s="5">
        <f>J22+J19*2+J13*R13+J14*R14+J15*R15+J16*R16+J17*R17+J18*R18+J35+J31*2</f>
        <v>7622.990336</v>
      </c>
      <c r="K7" s="5">
        <f t="shared" si="5"/>
        <v>0</v>
      </c>
      <c r="L7" s="6"/>
      <c r="M7" s="7"/>
    </row>
    <row r="8">
      <c r="A8" s="4" t="s">
        <v>16</v>
      </c>
      <c r="B8" s="5">
        <f t="shared" ref="B8:G8" si="9">B7</f>
        <v>0.5</v>
      </c>
      <c r="C8" s="5">
        <f t="shared" si="9"/>
        <v>0</v>
      </c>
      <c r="D8" s="5">
        <f t="shared" si="9"/>
        <v>0</v>
      </c>
      <c r="E8" s="5">
        <f t="shared" si="9"/>
        <v>0</v>
      </c>
      <c r="F8" s="5">
        <f t="shared" si="9"/>
        <v>7</v>
      </c>
      <c r="G8" s="5">
        <f t="shared" si="9"/>
        <v>1008</v>
      </c>
      <c r="H8" s="1">
        <f t="shared" si="2"/>
        <v>8862.876001</v>
      </c>
      <c r="I8" s="5">
        <f t="shared" si="4"/>
        <v>1247.6574</v>
      </c>
      <c r="J8" s="5">
        <f>J22+J19*2+J13*S13+J14*S14+J15*S15+J16*S16+J17*S17+J18*S18+J35+J31*2+J29*2+J30*6</f>
        <v>8862.876001</v>
      </c>
      <c r="K8" s="5">
        <f t="shared" si="5"/>
        <v>0</v>
      </c>
      <c r="L8" s="6"/>
      <c r="M8" s="7"/>
    </row>
    <row r="9">
      <c r="A9" s="4" t="s">
        <v>17</v>
      </c>
      <c r="B9" s="5">
        <f t="shared" ref="B9:G9" si="10">B8</f>
        <v>0.5</v>
      </c>
      <c r="C9" s="5">
        <f t="shared" si="10"/>
        <v>0</v>
      </c>
      <c r="D9" s="5">
        <f t="shared" si="10"/>
        <v>0</v>
      </c>
      <c r="E9" s="5">
        <f t="shared" si="10"/>
        <v>0</v>
      </c>
      <c r="F9" s="5">
        <f t="shared" si="10"/>
        <v>7</v>
      </c>
      <c r="G9" s="5">
        <f t="shared" si="10"/>
        <v>1008</v>
      </c>
      <c r="H9" s="1">
        <f t="shared" si="2"/>
        <v>9392.096791</v>
      </c>
      <c r="I9" s="5">
        <f t="shared" si="4"/>
        <v>1247.6574</v>
      </c>
      <c r="J9" s="5">
        <f>J22+J19*2+J13*T13+J14*T14+J15*T15+J16*T16+J17*T17+J18*T18+J35+J31*2</f>
        <v>9392.096791</v>
      </c>
      <c r="K9" s="5">
        <f t="shared" si="5"/>
        <v>0</v>
      </c>
      <c r="L9" s="6"/>
      <c r="M9" s="7"/>
    </row>
    <row r="10">
      <c r="A10" s="4" t="s">
        <v>18</v>
      </c>
      <c r="B10" s="5">
        <f t="shared" ref="B10:G10" si="11">B9</f>
        <v>0.5</v>
      </c>
      <c r="C10" s="5">
        <f t="shared" si="11"/>
        <v>0</v>
      </c>
      <c r="D10" s="5">
        <f t="shared" si="11"/>
        <v>0</v>
      </c>
      <c r="E10" s="5">
        <f t="shared" si="11"/>
        <v>0</v>
      </c>
      <c r="F10" s="5">
        <f t="shared" si="11"/>
        <v>7</v>
      </c>
      <c r="G10" s="5">
        <f t="shared" si="11"/>
        <v>1008</v>
      </c>
      <c r="H10" s="1">
        <f t="shared" si="2"/>
        <v>7973.792902</v>
      </c>
      <c r="I10" s="5">
        <f t="shared" si="4"/>
        <v>1247.6574</v>
      </c>
      <c r="J10" s="5">
        <f>J22+J19*2+J13*U13+J14*U14+J15*U15+J16*U16+J17*U17+J18*U18+J35+J31*2+J34*2</f>
        <v>7973.792902</v>
      </c>
      <c r="K10" s="5">
        <f t="shared" si="5"/>
        <v>0</v>
      </c>
      <c r="L10" s="6"/>
      <c r="M10" s="7"/>
    </row>
    <row r="11">
      <c r="A11" s="4" t="s">
        <v>19</v>
      </c>
      <c r="B11" s="5">
        <f t="shared" ref="B11:G11" si="12">B10</f>
        <v>0.5</v>
      </c>
      <c r="C11" s="5">
        <f t="shared" si="12"/>
        <v>0</v>
      </c>
      <c r="D11" s="5">
        <f t="shared" si="12"/>
        <v>0</v>
      </c>
      <c r="E11" s="5">
        <f t="shared" si="12"/>
        <v>0</v>
      </c>
      <c r="F11" s="5">
        <f t="shared" si="12"/>
        <v>7</v>
      </c>
      <c r="G11" s="5">
        <f t="shared" si="12"/>
        <v>1008</v>
      </c>
      <c r="H11" s="1">
        <f t="shared" si="2"/>
        <v>6963.491191</v>
      </c>
      <c r="I11" s="5">
        <f t="shared" si="4"/>
        <v>1247.6574</v>
      </c>
      <c r="J11" s="5">
        <f>J22+J19*2+J13*V13+J14*V14+J15*V15+J16*V16+J17*V17+J18*V18+J35+J31*2</f>
        <v>6963.491191</v>
      </c>
      <c r="K11" s="5">
        <f t="shared" si="5"/>
        <v>0</v>
      </c>
      <c r="L11" s="6"/>
      <c r="M11" s="7"/>
    </row>
    <row r="12">
      <c r="A12" s="4" t="s">
        <v>20</v>
      </c>
      <c r="B12" s="5">
        <f t="shared" ref="B12:G12" si="13">B11</f>
        <v>0.5</v>
      </c>
      <c r="C12" s="5">
        <f t="shared" si="13"/>
        <v>0</v>
      </c>
      <c r="D12" s="5">
        <f t="shared" si="13"/>
        <v>0</v>
      </c>
      <c r="E12" s="5">
        <f t="shared" si="13"/>
        <v>0</v>
      </c>
      <c r="F12" s="5">
        <f t="shared" si="13"/>
        <v>7</v>
      </c>
      <c r="G12" s="5">
        <f t="shared" si="13"/>
        <v>1008</v>
      </c>
      <c r="H12" s="1">
        <f t="shared" si="2"/>
        <v>7214.128139</v>
      </c>
      <c r="I12" s="5">
        <f t="shared" si="4"/>
        <v>1247.6574</v>
      </c>
      <c r="J12" s="5">
        <f>J22+J19*2+J13*W13+J14*W14+J15*W15+J16*W16+J17*W17+J18*W18+J35+J31*2+J29*2+J30*6</f>
        <v>7214.128139</v>
      </c>
      <c r="K12" s="5">
        <f t="shared" si="5"/>
        <v>0</v>
      </c>
      <c r="L12" s="6"/>
      <c r="M12" s="7"/>
    </row>
    <row r="13">
      <c r="A13" s="4" t="s">
        <v>21</v>
      </c>
      <c r="B13" s="5">
        <v>1.0</v>
      </c>
      <c r="C13" s="1">
        <f t="shared" ref="C13:C17" si="14">F13*8</f>
        <v>8000</v>
      </c>
      <c r="D13" s="5">
        <v>0.0</v>
      </c>
      <c r="E13" s="5">
        <f t="shared" ref="E13:E35" si="15">E12</f>
        <v>0</v>
      </c>
      <c r="F13" s="1">
        <v>1000.0</v>
      </c>
      <c r="G13" s="5">
        <v>6000.0</v>
      </c>
      <c r="H13" s="1">
        <f t="shared" ref="H13:H18" si="16">J13+K13</f>
        <v>4793.317</v>
      </c>
      <c r="I13" s="1">
        <v>4.147737</v>
      </c>
      <c r="J13" s="1">
        <v>4147.737</v>
      </c>
      <c r="K13" s="1">
        <v>645.58</v>
      </c>
      <c r="L13" s="6" t="s">
        <v>21</v>
      </c>
      <c r="M13" s="9">
        <v>1.370343931</v>
      </c>
      <c r="N13" s="10">
        <v>0.7979768786127167</v>
      </c>
      <c r="O13" s="7">
        <v>0.6891618497109827</v>
      </c>
      <c r="P13" s="7">
        <v>1.7410404624277456</v>
      </c>
      <c r="Q13" s="7">
        <v>0.7979768786127167</v>
      </c>
      <c r="R13" s="7">
        <v>0.8705202312138728</v>
      </c>
      <c r="S13" s="10">
        <v>1.0881502890173411</v>
      </c>
      <c r="T13" s="7">
        <v>1.259715317919075</v>
      </c>
      <c r="U13" s="7">
        <v>0.4352601156069364</v>
      </c>
      <c r="V13" s="7">
        <v>0.7254335260115607</v>
      </c>
      <c r="W13" s="7">
        <v>0.7254335260115607</v>
      </c>
    </row>
    <row r="14">
      <c r="A14" s="4" t="s">
        <v>22</v>
      </c>
      <c r="B14" s="5">
        <v>1.0</v>
      </c>
      <c r="C14" s="1">
        <f t="shared" si="14"/>
        <v>8000</v>
      </c>
      <c r="D14" s="5">
        <v>0.0</v>
      </c>
      <c r="E14" s="5">
        <f t="shared" si="15"/>
        <v>0</v>
      </c>
      <c r="F14" s="1">
        <v>1000.0</v>
      </c>
      <c r="G14" s="5">
        <v>6000.0</v>
      </c>
      <c r="H14" s="1">
        <f t="shared" si="16"/>
        <v>1325.944884</v>
      </c>
      <c r="I14" s="1">
        <v>0.6803648843930635</v>
      </c>
      <c r="J14" s="1">
        <v>680.3648843930636</v>
      </c>
      <c r="K14" s="1">
        <v>645.58</v>
      </c>
      <c r="L14" s="11" t="s">
        <v>22</v>
      </c>
      <c r="M14" s="9">
        <v>0.1269342486</v>
      </c>
      <c r="N14" s="12">
        <v>0.07391618497109828</v>
      </c>
      <c r="O14" s="13">
        <v>0.06383670520231213</v>
      </c>
      <c r="P14" s="13">
        <v>0.16127167630057804</v>
      </c>
      <c r="Q14" s="13">
        <v>0.07391618497109828</v>
      </c>
      <c r="R14" s="13">
        <v>0.08063583815028902</v>
      </c>
      <c r="S14" s="12">
        <v>0.10079479768786127</v>
      </c>
      <c r="T14" s="13">
        <v>0.11668677745664739</v>
      </c>
      <c r="U14" s="13">
        <v>0.04031791907514451</v>
      </c>
      <c r="V14" s="13">
        <v>0.06719653179190752</v>
      </c>
      <c r="W14" s="13">
        <v>0.06719653179190752</v>
      </c>
    </row>
    <row r="15">
      <c r="A15" s="4" t="s">
        <v>23</v>
      </c>
      <c r="B15" s="5">
        <v>1.0</v>
      </c>
      <c r="C15" s="1">
        <f t="shared" si="14"/>
        <v>8000</v>
      </c>
      <c r="D15" s="5">
        <v>0.0</v>
      </c>
      <c r="E15" s="5">
        <f t="shared" si="15"/>
        <v>0</v>
      </c>
      <c r="F15" s="1">
        <v>1000.0</v>
      </c>
      <c r="G15" s="5">
        <v>6000.0</v>
      </c>
      <c r="H15" s="1">
        <f t="shared" si="16"/>
        <v>1892.915621</v>
      </c>
      <c r="I15" s="1">
        <v>1.2473356213872835</v>
      </c>
      <c r="J15" s="1">
        <v>1247.3356213872835</v>
      </c>
      <c r="K15" s="1">
        <v>645.58</v>
      </c>
      <c r="L15" s="11" t="s">
        <v>23</v>
      </c>
      <c r="M15" s="9">
        <v>0.1269342486</v>
      </c>
      <c r="N15" s="12">
        <v>0.07391618497109828</v>
      </c>
      <c r="O15" s="13">
        <v>0.06383670520231213</v>
      </c>
      <c r="P15" s="13">
        <v>0.16127167630057804</v>
      </c>
      <c r="Q15" s="13">
        <v>0.07391618497109828</v>
      </c>
      <c r="R15" s="13">
        <v>0.08063583815028902</v>
      </c>
      <c r="S15" s="12">
        <v>0.10079479768786127</v>
      </c>
      <c r="T15" s="13">
        <v>0.11668677745664739</v>
      </c>
      <c r="U15" s="13">
        <v>0.04031791907514451</v>
      </c>
      <c r="V15" s="13">
        <v>0.06719653179190752</v>
      </c>
      <c r="W15" s="13">
        <v>0.06719653179190752</v>
      </c>
    </row>
    <row r="16">
      <c r="A16" s="4" t="s">
        <v>24</v>
      </c>
      <c r="B16" s="5">
        <v>1.0</v>
      </c>
      <c r="C16" s="1">
        <f t="shared" si="14"/>
        <v>8000</v>
      </c>
      <c r="D16" s="5">
        <v>0.0</v>
      </c>
      <c r="E16" s="5">
        <f t="shared" si="15"/>
        <v>0</v>
      </c>
      <c r="F16" s="1">
        <v>1000.0</v>
      </c>
      <c r="G16" s="5">
        <v>6000.0</v>
      </c>
      <c r="H16" s="1">
        <f t="shared" si="16"/>
        <v>1756.842645</v>
      </c>
      <c r="I16" s="1">
        <v>1.1112626445086706</v>
      </c>
      <c r="J16" s="1">
        <v>1111.2626445086705</v>
      </c>
      <c r="K16" s="1">
        <v>645.58</v>
      </c>
      <c r="L16" s="11" t="s">
        <v>24</v>
      </c>
      <c r="M16" s="9">
        <v>0.1269342486</v>
      </c>
      <c r="N16" s="12">
        <v>0.07391618497109828</v>
      </c>
      <c r="O16" s="13">
        <v>0.06383670520231213</v>
      </c>
      <c r="P16" s="13">
        <v>0.16127167630057804</v>
      </c>
      <c r="Q16" s="13">
        <v>0.07391618497109828</v>
      </c>
      <c r="R16" s="13">
        <v>0.08063583815028902</v>
      </c>
      <c r="S16" s="12">
        <v>0.10079479768786127</v>
      </c>
      <c r="T16" s="13">
        <v>0.11668677745664739</v>
      </c>
      <c r="U16" s="13">
        <v>0.04031791907514451</v>
      </c>
      <c r="V16" s="13">
        <v>0.06719653179190752</v>
      </c>
      <c r="W16" s="13">
        <v>0.06719653179190752</v>
      </c>
    </row>
    <row r="17">
      <c r="A17" s="4" t="s">
        <v>25</v>
      </c>
      <c r="B17" s="5">
        <v>1.0</v>
      </c>
      <c r="C17" s="1">
        <f t="shared" si="14"/>
        <v>8000</v>
      </c>
      <c r="D17" s="5">
        <v>0.0</v>
      </c>
      <c r="E17" s="5">
        <f t="shared" si="15"/>
        <v>0</v>
      </c>
      <c r="F17" s="1">
        <v>1000.0</v>
      </c>
      <c r="G17" s="5">
        <v>6000.0</v>
      </c>
      <c r="H17" s="1">
        <f t="shared" si="16"/>
        <v>1892.915621</v>
      </c>
      <c r="I17" s="1">
        <v>1.2473356213872835</v>
      </c>
      <c r="J17" s="1">
        <v>1247.3356213872835</v>
      </c>
      <c r="K17" s="1">
        <v>645.58</v>
      </c>
      <c r="L17" s="11" t="s">
        <v>25</v>
      </c>
      <c r="M17" s="9">
        <v>0.1269342486</v>
      </c>
      <c r="N17" s="12">
        <v>0.07391618497109828</v>
      </c>
      <c r="O17" s="13">
        <v>0.06383670520231213</v>
      </c>
      <c r="P17" s="13">
        <v>0.16127167630057804</v>
      </c>
      <c r="Q17" s="13">
        <v>0.07391618497109828</v>
      </c>
      <c r="R17" s="13">
        <v>0.08063583815028902</v>
      </c>
      <c r="S17" s="12">
        <v>0.10079479768786127</v>
      </c>
      <c r="T17" s="13">
        <v>0.11668677745664739</v>
      </c>
      <c r="U17" s="13">
        <v>0.04031791907514451</v>
      </c>
      <c r="V17" s="13">
        <v>0.06719653179190752</v>
      </c>
      <c r="W17" s="13">
        <v>0.06719653179190752</v>
      </c>
    </row>
    <row r="18">
      <c r="A18" s="4" t="s">
        <v>26</v>
      </c>
      <c r="B18" s="5">
        <v>1.0</v>
      </c>
      <c r="C18" s="1">
        <f>G18*1.5</f>
        <v>450</v>
      </c>
      <c r="D18" s="5">
        <v>0.0</v>
      </c>
      <c r="E18" s="5">
        <f t="shared" si="15"/>
        <v>0</v>
      </c>
      <c r="F18" s="1">
        <v>25.0</v>
      </c>
      <c r="G18" s="1">
        <v>300.0</v>
      </c>
      <c r="H18" s="1">
        <f t="shared" si="16"/>
        <v>743.1233526</v>
      </c>
      <c r="I18" s="1">
        <v>3.901734104046244</v>
      </c>
      <c r="J18" s="1">
        <v>97.5433526011561</v>
      </c>
      <c r="K18" s="1">
        <v>645.58</v>
      </c>
      <c r="L18" s="11" t="s">
        <v>26</v>
      </c>
      <c r="M18" s="9">
        <v>0.01091907514</v>
      </c>
      <c r="N18" s="12">
        <v>0.006358381502890174</v>
      </c>
      <c r="O18" s="13">
        <v>0.005491329479768786</v>
      </c>
      <c r="P18" s="13">
        <v>0.013872832369942197</v>
      </c>
      <c r="Q18" s="13">
        <v>0.006358381502890174</v>
      </c>
      <c r="R18" s="13">
        <v>0.006936416184971098</v>
      </c>
      <c r="S18" s="12">
        <v>0.008670520231213872</v>
      </c>
      <c r="T18" s="13">
        <v>0.01003757225433526</v>
      </c>
      <c r="U18" s="13">
        <v>0.003468208092485549</v>
      </c>
      <c r="V18" s="13">
        <v>0.005780346820809248</v>
      </c>
      <c r="W18" s="13">
        <v>0.005780346820809248</v>
      </c>
    </row>
    <row r="19">
      <c r="A19" s="4" t="s">
        <v>27</v>
      </c>
      <c r="B19" s="5">
        <v>0.5</v>
      </c>
      <c r="C19" s="1">
        <f>G19*1.8</f>
        <v>5832</v>
      </c>
      <c r="D19" s="5">
        <v>0.0</v>
      </c>
      <c r="E19" s="5">
        <f t="shared" si="15"/>
        <v>0</v>
      </c>
      <c r="F19" s="5">
        <v>540.0</v>
      </c>
      <c r="G19" s="1">
        <f>F19*6</f>
        <v>3240</v>
      </c>
      <c r="H19" s="1">
        <f>J20*0.5+J21*3</f>
        <v>155.05</v>
      </c>
      <c r="I19" s="5">
        <v>12.6564</v>
      </c>
      <c r="J19" s="1">
        <f>J20*0.5+J21*3</f>
        <v>155.05</v>
      </c>
      <c r="K19" s="5">
        <v>0.0</v>
      </c>
      <c r="L19" s="14" t="s">
        <v>28</v>
      </c>
      <c r="M19" s="9">
        <v>0.2176432143</v>
      </c>
    </row>
    <row r="20">
      <c r="A20" s="4" t="s">
        <v>29</v>
      </c>
      <c r="B20" s="5">
        <v>1.0</v>
      </c>
      <c r="C20" s="5">
        <v>1693.0</v>
      </c>
      <c r="D20" s="5">
        <v>0.0</v>
      </c>
      <c r="E20" s="5">
        <f t="shared" si="15"/>
        <v>0</v>
      </c>
      <c r="F20" s="1">
        <v>58.8</v>
      </c>
      <c r="G20" s="1">
        <v>705.5999999999999</v>
      </c>
      <c r="H20" s="1">
        <f t="shared" ref="H20:H21" si="17">J20+K20</f>
        <v>802.08</v>
      </c>
      <c r="I20" s="1">
        <v>58.784013605442176</v>
      </c>
      <c r="J20" s="5">
        <v>156.5</v>
      </c>
      <c r="K20" s="1">
        <v>645.58</v>
      </c>
      <c r="L20" s="14" t="s">
        <v>30</v>
      </c>
      <c r="M20" s="9">
        <v>0.1004507143</v>
      </c>
    </row>
    <row r="21">
      <c r="A21" s="4" t="s">
        <v>31</v>
      </c>
      <c r="B21" s="5">
        <v>1.0</v>
      </c>
      <c r="C21" s="1">
        <f>G21*2.1</f>
        <v>10080</v>
      </c>
      <c r="D21" s="5">
        <v>0.0</v>
      </c>
      <c r="E21" s="5">
        <f t="shared" si="15"/>
        <v>0</v>
      </c>
      <c r="F21" s="1">
        <v>400.0</v>
      </c>
      <c r="G21" s="1">
        <v>4800.0</v>
      </c>
      <c r="H21" s="1">
        <f t="shared" si="17"/>
        <v>671.18</v>
      </c>
      <c r="I21" s="1">
        <v>0.064</v>
      </c>
      <c r="J21" s="1">
        <v>25.6</v>
      </c>
      <c r="K21" s="1">
        <v>645.58</v>
      </c>
      <c r="L21" s="14" t="s">
        <v>32</v>
      </c>
      <c r="M21" s="9">
        <v>0.05357371429</v>
      </c>
    </row>
    <row r="22">
      <c r="A22" s="4" t="s">
        <v>33</v>
      </c>
      <c r="B22" s="5">
        <v>0.5</v>
      </c>
      <c r="C22" s="1">
        <f>G22*9</f>
        <v>1944</v>
      </c>
      <c r="D22" s="5">
        <v>0.0</v>
      </c>
      <c r="E22" s="5">
        <f t="shared" si="15"/>
        <v>0</v>
      </c>
      <c r="F22" s="5">
        <v>36.0</v>
      </c>
      <c r="G22" s="1">
        <f>F22*6</f>
        <v>216</v>
      </c>
      <c r="H22" s="1">
        <v>2020.6937227559308</v>
      </c>
      <c r="I22" s="1">
        <v>126.48194914442809</v>
      </c>
      <c r="J22" s="1">
        <f>J23*M19+J24*M20+J25*M21+J26*M22+J27*M23+J28*M24</f>
        <v>3134.526768</v>
      </c>
      <c r="K22" s="5">
        <v>0.0</v>
      </c>
      <c r="L22" s="14" t="s">
        <v>34</v>
      </c>
      <c r="M22" s="9">
        <v>0.0234385</v>
      </c>
    </row>
    <row r="23">
      <c r="A23" s="4" t="s">
        <v>28</v>
      </c>
      <c r="B23" s="5">
        <v>1.0</v>
      </c>
      <c r="C23" s="1">
        <f t="shared" ref="C23:C24" si="18">G23*1.9</f>
        <v>11400</v>
      </c>
      <c r="D23" s="5">
        <v>0.0</v>
      </c>
      <c r="E23" s="5">
        <f t="shared" si="15"/>
        <v>0</v>
      </c>
      <c r="F23" s="1">
        <v>1000.0</v>
      </c>
      <c r="G23" s="5">
        <v>6000.0</v>
      </c>
      <c r="H23" s="1">
        <f t="shared" ref="H23:H32" si="19">J23+K23</f>
        <v>9855.68</v>
      </c>
      <c r="I23" s="1">
        <v>11.2101</v>
      </c>
      <c r="J23" s="5">
        <v>9210.1</v>
      </c>
      <c r="K23" s="1">
        <v>645.58</v>
      </c>
      <c r="L23" s="15" t="s">
        <v>35</v>
      </c>
      <c r="M23" s="15">
        <v>0.01004507143</v>
      </c>
    </row>
    <row r="24">
      <c r="A24" s="4" t="s">
        <v>30</v>
      </c>
      <c r="B24" s="5">
        <v>1.0</v>
      </c>
      <c r="C24" s="1">
        <f t="shared" si="18"/>
        <v>11400</v>
      </c>
      <c r="D24" s="5">
        <v>0.0</v>
      </c>
      <c r="E24" s="5">
        <f t="shared" si="15"/>
        <v>0</v>
      </c>
      <c r="F24" s="1">
        <v>1000.0</v>
      </c>
      <c r="G24" s="5">
        <v>6000.0</v>
      </c>
      <c r="H24" s="1">
        <f t="shared" si="19"/>
        <v>9108.34</v>
      </c>
      <c r="I24" s="1">
        <v>10.46276</v>
      </c>
      <c r="J24" s="5">
        <v>8462.76</v>
      </c>
      <c r="K24" s="1">
        <v>645.58</v>
      </c>
      <c r="L24" s="15" t="s">
        <v>36</v>
      </c>
      <c r="M24" s="15">
        <v>0.01339342857</v>
      </c>
    </row>
    <row r="25">
      <c r="A25" s="4" t="s">
        <v>32</v>
      </c>
      <c r="B25" s="5">
        <v>0.0</v>
      </c>
      <c r="C25" s="5">
        <v>0.0</v>
      </c>
      <c r="D25" s="5">
        <v>0.0</v>
      </c>
      <c r="E25" s="5">
        <f t="shared" si="15"/>
        <v>0</v>
      </c>
      <c r="F25" s="1">
        <v>1.0</v>
      </c>
      <c r="G25" s="1">
        <v>12.0</v>
      </c>
      <c r="H25" s="1">
        <f t="shared" si="19"/>
        <v>5301.08</v>
      </c>
      <c r="I25" s="1">
        <v>4655.5</v>
      </c>
      <c r="J25" s="1">
        <v>4655.5</v>
      </c>
      <c r="K25" s="1">
        <v>645.58</v>
      </c>
    </row>
    <row r="26">
      <c r="A26" s="4" t="s">
        <v>34</v>
      </c>
      <c r="B26" s="5">
        <v>1.0</v>
      </c>
      <c r="C26" s="1">
        <f t="shared" ref="C26:C27" si="20">G26*1.9</f>
        <v>11400</v>
      </c>
      <c r="D26" s="5">
        <v>0.0</v>
      </c>
      <c r="E26" s="5">
        <f t="shared" si="15"/>
        <v>0</v>
      </c>
      <c r="F26" s="1">
        <v>1000.0</v>
      </c>
      <c r="G26" s="5">
        <v>6000.0</v>
      </c>
      <c r="H26" s="1">
        <f t="shared" si="19"/>
        <v>1892.915621</v>
      </c>
      <c r="I26" s="1">
        <v>1.2473356213872835</v>
      </c>
      <c r="J26" s="1">
        <v>1247.3356213872835</v>
      </c>
      <c r="K26" s="1">
        <v>645.58</v>
      </c>
    </row>
    <row r="27">
      <c r="A27" s="4" t="s">
        <v>35</v>
      </c>
      <c r="B27" s="5">
        <v>1.0</v>
      </c>
      <c r="C27" s="1">
        <f t="shared" si="20"/>
        <v>11400</v>
      </c>
      <c r="D27" s="5">
        <v>0.0</v>
      </c>
      <c r="E27" s="5">
        <f t="shared" si="15"/>
        <v>0</v>
      </c>
      <c r="F27" s="1">
        <v>1000.0</v>
      </c>
      <c r="G27" s="5">
        <v>6000.0</v>
      </c>
      <c r="H27" s="1">
        <f t="shared" si="19"/>
        <v>723.1233526</v>
      </c>
      <c r="I27" s="1">
        <v>0.0975433526011561</v>
      </c>
      <c r="J27" s="5">
        <v>77.5433526011561</v>
      </c>
      <c r="K27" s="1">
        <v>645.58</v>
      </c>
    </row>
    <row r="28">
      <c r="A28" s="4" t="s">
        <v>36</v>
      </c>
      <c r="B28" s="5">
        <v>1.0</v>
      </c>
      <c r="C28" s="1">
        <f>+G28*2.3</f>
        <v>690</v>
      </c>
      <c r="D28" s="5">
        <v>0.0</v>
      </c>
      <c r="E28" s="5">
        <f t="shared" si="15"/>
        <v>0</v>
      </c>
      <c r="F28" s="1">
        <v>25.0</v>
      </c>
      <c r="G28" s="1">
        <v>300.0</v>
      </c>
      <c r="H28" s="1">
        <f t="shared" si="19"/>
        <v>682.44</v>
      </c>
      <c r="I28" s="1">
        <v>2.2744</v>
      </c>
      <c r="J28" s="5">
        <v>36.86</v>
      </c>
      <c r="K28" s="1">
        <v>645.58</v>
      </c>
    </row>
    <row r="29">
      <c r="A29" s="4" t="s">
        <v>37</v>
      </c>
      <c r="B29" s="5">
        <v>0.25</v>
      </c>
      <c r="C29" s="1">
        <f>G29*2.1</f>
        <v>2520</v>
      </c>
      <c r="D29" s="5">
        <v>0.0</v>
      </c>
      <c r="E29" s="5">
        <f t="shared" si="15"/>
        <v>0</v>
      </c>
      <c r="F29" s="1">
        <v>100.0</v>
      </c>
      <c r="G29" s="1">
        <v>1200.0</v>
      </c>
      <c r="H29" s="1">
        <f t="shared" si="19"/>
        <v>770.82</v>
      </c>
      <c r="I29" s="1">
        <v>1.2524</v>
      </c>
      <c r="J29" s="1">
        <v>125.24</v>
      </c>
      <c r="K29" s="1">
        <v>645.58</v>
      </c>
    </row>
    <row r="30" ht="15.75" customHeight="1">
      <c r="A30" s="4" t="s">
        <v>38</v>
      </c>
      <c r="B30" s="5">
        <v>0.25</v>
      </c>
      <c r="C30" s="1">
        <f>G30*1.8</f>
        <v>22500</v>
      </c>
      <c r="D30" s="5">
        <v>0.0</v>
      </c>
      <c r="E30" s="5">
        <f t="shared" si="15"/>
        <v>0</v>
      </c>
      <c r="F30" s="5">
        <v>2500.0</v>
      </c>
      <c r="G30" s="5">
        <f>F30*5</f>
        <v>12500</v>
      </c>
      <c r="H30" s="1">
        <f t="shared" si="19"/>
        <v>0.671738</v>
      </c>
      <c r="I30" s="1">
        <v>0.00104632</v>
      </c>
      <c r="J30" s="1">
        <v>0.026158</v>
      </c>
      <c r="K30" s="1">
        <v>0.64558</v>
      </c>
    </row>
    <row r="31" ht="15.75" customHeight="1">
      <c r="A31" s="16" t="s">
        <v>39</v>
      </c>
      <c r="B31" s="5">
        <v>0.25</v>
      </c>
      <c r="C31" s="5">
        <v>6000.0</v>
      </c>
      <c r="D31" s="5">
        <v>0.0</v>
      </c>
      <c r="E31" s="5">
        <f t="shared" si="15"/>
        <v>0</v>
      </c>
      <c r="F31" s="1">
        <v>100.0</v>
      </c>
      <c r="G31" s="1">
        <v>1200.0</v>
      </c>
      <c r="H31" s="1">
        <f t="shared" si="19"/>
        <v>724.036</v>
      </c>
      <c r="I31" s="1">
        <v>0.78456</v>
      </c>
      <c r="J31" s="1">
        <v>78.456</v>
      </c>
      <c r="K31" s="1">
        <v>645.58</v>
      </c>
    </row>
    <row r="32" ht="15.75" customHeight="1">
      <c r="A32" s="4" t="s">
        <v>40</v>
      </c>
      <c r="B32" s="5">
        <v>1.0</v>
      </c>
      <c r="C32" s="17">
        <v>700.0</v>
      </c>
      <c r="D32" s="17">
        <v>0.0</v>
      </c>
      <c r="E32" s="17">
        <f t="shared" si="15"/>
        <v>0</v>
      </c>
      <c r="F32" s="18">
        <v>100.0</v>
      </c>
      <c r="G32" s="18">
        <v>1200.0</v>
      </c>
      <c r="H32" s="18">
        <f t="shared" si="19"/>
        <v>1810.23</v>
      </c>
      <c r="I32" s="17">
        <v>1.0698</v>
      </c>
      <c r="J32" s="17">
        <v>1164.65</v>
      </c>
      <c r="K32" s="18">
        <v>645.58</v>
      </c>
    </row>
    <row r="33" ht="15.75" customHeight="1">
      <c r="A33" s="4" t="s">
        <v>41</v>
      </c>
      <c r="B33" s="5">
        <v>0.5</v>
      </c>
      <c r="C33" s="17">
        <v>240.0</v>
      </c>
      <c r="D33" s="17">
        <v>0.0</v>
      </c>
      <c r="E33" s="17">
        <f t="shared" si="15"/>
        <v>0</v>
      </c>
      <c r="F33" s="17">
        <v>100.0</v>
      </c>
      <c r="G33" s="17">
        <v>100.0</v>
      </c>
      <c r="H33" s="17">
        <v>4213.68</v>
      </c>
      <c r="I33" s="17">
        <v>35.681</v>
      </c>
      <c r="J33" s="17">
        <v>3568.1</v>
      </c>
      <c r="K33" s="17">
        <v>645.58</v>
      </c>
    </row>
    <row r="34" ht="15.75" customHeight="1">
      <c r="A34" s="4" t="s">
        <v>42</v>
      </c>
      <c r="B34" s="5">
        <v>1.0</v>
      </c>
      <c r="C34" s="17">
        <v>700.0</v>
      </c>
      <c r="D34" s="17">
        <v>0.0</v>
      </c>
      <c r="E34" s="17">
        <f t="shared" si="15"/>
        <v>0</v>
      </c>
      <c r="F34" s="18">
        <v>100.0</v>
      </c>
      <c r="G34" s="18">
        <v>1200.0</v>
      </c>
      <c r="H34" s="18">
        <f t="shared" ref="H34:H35" si="21">J34+K34</f>
        <v>1810.23</v>
      </c>
      <c r="I34" s="17">
        <v>1.0698</v>
      </c>
      <c r="J34" s="17">
        <v>1164.65</v>
      </c>
      <c r="K34" s="18">
        <v>645.58</v>
      </c>
    </row>
    <row r="35" ht="15.75" customHeight="1">
      <c r="A35" s="16" t="s">
        <v>43</v>
      </c>
      <c r="B35" s="5">
        <v>1.0</v>
      </c>
      <c r="C35" s="5">
        <v>6000.0</v>
      </c>
      <c r="D35" s="5">
        <v>0.0</v>
      </c>
      <c r="E35" s="5">
        <f t="shared" si="15"/>
        <v>0</v>
      </c>
      <c r="F35" s="1">
        <v>100.0</v>
      </c>
      <c r="G35" s="1">
        <v>1200.0</v>
      </c>
      <c r="H35" s="1">
        <f t="shared" si="21"/>
        <v>710.0367</v>
      </c>
      <c r="I35" s="1">
        <v>0.644567</v>
      </c>
      <c r="J35" s="1">
        <v>64.4567</v>
      </c>
      <c r="K35" s="1">
        <v>645.58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8.0"/>
    <col customWidth="1" min="3" max="3" width="6.86"/>
    <col customWidth="1" min="4" max="4" width="6.14"/>
    <col customWidth="1" min="5" max="5" width="4.71"/>
    <col customWidth="1" min="6" max="6" width="7.57"/>
    <col customWidth="1" min="7" max="7" width="15.71"/>
    <col customWidth="1" min="8" max="11" width="19.29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</row>
    <row r="2">
      <c r="A2" s="4" t="s">
        <v>10</v>
      </c>
      <c r="B2" s="5">
        <v>0.5</v>
      </c>
      <c r="C2" s="5">
        <v>0.0</v>
      </c>
      <c r="D2" s="5">
        <v>0.0</v>
      </c>
      <c r="E2" s="5">
        <v>0.0</v>
      </c>
      <c r="F2" s="5">
        <v>7.0</v>
      </c>
      <c r="G2" s="1">
        <v>1008.0</v>
      </c>
      <c r="H2" s="1">
        <v>9894.96489049421</v>
      </c>
      <c r="I2" s="5">
        <v>1247.6574</v>
      </c>
      <c r="J2" s="1">
        <v>9894.96489049421</v>
      </c>
      <c r="K2" s="5">
        <v>0.0</v>
      </c>
    </row>
    <row r="3">
      <c r="A3" s="4" t="s">
        <v>11</v>
      </c>
      <c r="B3" s="5">
        <v>0.5</v>
      </c>
      <c r="C3" s="5">
        <v>0.0</v>
      </c>
      <c r="D3" s="5">
        <v>0.0</v>
      </c>
      <c r="E3" s="5">
        <v>0.0</v>
      </c>
      <c r="F3" s="5">
        <v>7.0</v>
      </c>
      <c r="G3" s="5">
        <v>1008.0</v>
      </c>
      <c r="H3" s="1">
        <v>9873.177711369768</v>
      </c>
      <c r="I3" s="5">
        <v>1247.6574</v>
      </c>
      <c r="J3" s="5">
        <v>9873.177711369768</v>
      </c>
      <c r="K3" s="5">
        <v>0.0</v>
      </c>
    </row>
    <row r="4">
      <c r="A4" s="4" t="s">
        <v>12</v>
      </c>
      <c r="B4" s="5">
        <v>0.5</v>
      </c>
      <c r="C4" s="5">
        <v>0.0</v>
      </c>
      <c r="D4" s="5">
        <v>0.0</v>
      </c>
      <c r="E4" s="5">
        <v>0.0</v>
      </c>
      <c r="F4" s="5">
        <v>7.0</v>
      </c>
      <c r="G4" s="5">
        <v>1008.0</v>
      </c>
      <c r="H4" s="1">
        <v>6798.616404924678</v>
      </c>
      <c r="I4" s="5">
        <v>1247.6574</v>
      </c>
      <c r="J4" s="5">
        <v>6798.616404924678</v>
      </c>
      <c r="K4" s="5">
        <v>0.0</v>
      </c>
    </row>
    <row r="5">
      <c r="A5" s="4" t="s">
        <v>13</v>
      </c>
      <c r="B5" s="5">
        <v>0.5</v>
      </c>
      <c r="C5" s="5">
        <v>0.0</v>
      </c>
      <c r="D5" s="5">
        <v>0.0</v>
      </c>
      <c r="E5" s="5">
        <v>0.0</v>
      </c>
      <c r="F5" s="5">
        <v>7.0</v>
      </c>
      <c r="G5" s="5">
        <v>1008.0</v>
      </c>
      <c r="H5" s="1">
        <v>11579.985203227225</v>
      </c>
      <c r="I5" s="5">
        <v>1247.6574</v>
      </c>
      <c r="J5" s="5">
        <v>11579.985203227225</v>
      </c>
      <c r="K5" s="5">
        <v>0.0</v>
      </c>
    </row>
    <row r="6">
      <c r="A6" s="8" t="s">
        <v>14</v>
      </c>
      <c r="B6" s="5">
        <v>0.5</v>
      </c>
      <c r="C6" s="5">
        <v>0.0</v>
      </c>
      <c r="D6" s="5">
        <v>0.0</v>
      </c>
      <c r="E6" s="5">
        <v>0.0</v>
      </c>
      <c r="F6" s="5">
        <v>7.0</v>
      </c>
      <c r="G6" s="5">
        <v>1008.0</v>
      </c>
      <c r="H6" s="1">
        <v>7543.877711369769</v>
      </c>
      <c r="I6" s="5">
        <v>1247.6574</v>
      </c>
      <c r="J6" s="5">
        <v>7543.877711369769</v>
      </c>
      <c r="K6" s="5">
        <v>0.0</v>
      </c>
    </row>
    <row r="7">
      <c r="A7" s="4" t="s">
        <v>15</v>
      </c>
      <c r="B7" s="5">
        <v>0.5</v>
      </c>
      <c r="C7" s="5">
        <v>0.0</v>
      </c>
      <c r="D7" s="5">
        <v>0.0</v>
      </c>
      <c r="E7" s="5">
        <v>0.0</v>
      </c>
      <c r="F7" s="5">
        <v>7.0</v>
      </c>
      <c r="G7" s="5">
        <v>1008.0</v>
      </c>
      <c r="H7" s="1">
        <v>7622.990335666497</v>
      </c>
      <c r="I7" s="5">
        <v>1247.6574</v>
      </c>
      <c r="J7" s="5">
        <v>7622.990335666497</v>
      </c>
      <c r="K7" s="5">
        <v>0.0</v>
      </c>
    </row>
    <row r="8">
      <c r="A8" s="4" t="s">
        <v>16</v>
      </c>
      <c r="B8" s="5">
        <v>0.5</v>
      </c>
      <c r="C8" s="5">
        <v>0.0</v>
      </c>
      <c r="D8" s="5">
        <v>0.0</v>
      </c>
      <c r="E8" s="5">
        <v>0.0</v>
      </c>
      <c r="F8" s="5">
        <v>7.0</v>
      </c>
      <c r="G8" s="5">
        <v>1008.0</v>
      </c>
      <c r="H8" s="1">
        <v>8862.876000556678</v>
      </c>
      <c r="I8" s="5">
        <v>1247.6574</v>
      </c>
      <c r="J8" s="5">
        <v>8862.876000556678</v>
      </c>
      <c r="K8" s="5">
        <v>0.0</v>
      </c>
    </row>
    <row r="9">
      <c r="A9" s="4" t="s">
        <v>17</v>
      </c>
      <c r="B9" s="5">
        <v>0.5</v>
      </c>
      <c r="C9" s="5">
        <v>0.0</v>
      </c>
      <c r="D9" s="5">
        <v>0.0</v>
      </c>
      <c r="E9" s="5">
        <v>0.0</v>
      </c>
      <c r="F9" s="5">
        <v>7.0</v>
      </c>
      <c r="G9" s="5">
        <v>1008.0</v>
      </c>
      <c r="H9" s="1">
        <v>9392.096791038439</v>
      </c>
      <c r="I9" s="5">
        <v>1247.6574</v>
      </c>
      <c r="J9" s="5">
        <v>9392.096791038439</v>
      </c>
      <c r="K9" s="5">
        <v>0.0</v>
      </c>
    </row>
    <row r="10">
      <c r="A10" s="4" t="s">
        <v>18</v>
      </c>
      <c r="B10" s="5">
        <v>0.5</v>
      </c>
      <c r="C10" s="5">
        <v>0.0</v>
      </c>
      <c r="D10" s="5">
        <v>0.0</v>
      </c>
      <c r="E10" s="5">
        <v>0.0</v>
      </c>
      <c r="F10" s="5">
        <v>7.0</v>
      </c>
      <c r="G10" s="5">
        <v>1008.0</v>
      </c>
      <c r="H10" s="1">
        <v>7973.792901886132</v>
      </c>
      <c r="I10" s="5">
        <v>1247.6574</v>
      </c>
      <c r="J10" s="5">
        <v>7973.792901886132</v>
      </c>
      <c r="K10" s="5">
        <v>0.0</v>
      </c>
    </row>
    <row r="11">
      <c r="A11" s="4" t="s">
        <v>19</v>
      </c>
      <c r="B11" s="5">
        <v>0.5</v>
      </c>
      <c r="C11" s="5">
        <v>0.0</v>
      </c>
      <c r="D11" s="5">
        <v>0.0</v>
      </c>
      <c r="E11" s="5">
        <v>0.0</v>
      </c>
      <c r="F11" s="5">
        <v>7.0</v>
      </c>
      <c r="G11" s="5">
        <v>1008.0</v>
      </c>
      <c r="H11" s="1">
        <v>6963.491191073043</v>
      </c>
      <c r="I11" s="5">
        <v>1247.6574</v>
      </c>
      <c r="J11" s="5">
        <v>6963.491191073043</v>
      </c>
      <c r="K11" s="5">
        <v>0.0</v>
      </c>
    </row>
    <row r="12">
      <c r="A12" s="4" t="s">
        <v>20</v>
      </c>
      <c r="B12" s="5">
        <v>0.5</v>
      </c>
      <c r="C12" s="5">
        <v>0.0</v>
      </c>
      <c r="D12" s="5">
        <v>0.0</v>
      </c>
      <c r="E12" s="5">
        <v>0.0</v>
      </c>
      <c r="F12" s="5">
        <v>7.0</v>
      </c>
      <c r="G12" s="5">
        <v>1008.0</v>
      </c>
      <c r="H12" s="1">
        <v>7214.128139073043</v>
      </c>
      <c r="I12" s="5">
        <v>1247.6574</v>
      </c>
      <c r="J12" s="5">
        <v>7214.128139073043</v>
      </c>
      <c r="K12" s="5">
        <v>0.0</v>
      </c>
    </row>
    <row r="13">
      <c r="A13" s="4" t="s">
        <v>21</v>
      </c>
      <c r="B13" s="5">
        <v>1.0</v>
      </c>
      <c r="C13" s="1">
        <v>8000.0</v>
      </c>
      <c r="D13" s="5">
        <v>0.0</v>
      </c>
      <c r="E13" s="5">
        <v>0.0</v>
      </c>
      <c r="F13" s="1">
        <v>1000.0</v>
      </c>
      <c r="G13" s="5">
        <v>6000.0</v>
      </c>
      <c r="H13" s="1">
        <v>4793.317</v>
      </c>
      <c r="I13" s="1">
        <v>4.147737</v>
      </c>
      <c r="J13" s="1">
        <v>4147.737</v>
      </c>
      <c r="K13" s="1">
        <v>645.58</v>
      </c>
    </row>
    <row r="14">
      <c r="A14" s="4" t="s">
        <v>22</v>
      </c>
      <c r="B14" s="5">
        <v>1.0</v>
      </c>
      <c r="C14" s="1">
        <v>8000.0</v>
      </c>
      <c r="D14" s="5">
        <v>0.0</v>
      </c>
      <c r="E14" s="5">
        <v>0.0</v>
      </c>
      <c r="F14" s="1">
        <v>1000.0</v>
      </c>
      <c r="G14" s="5">
        <v>6000.0</v>
      </c>
      <c r="H14" s="1">
        <v>1325.9448843930636</v>
      </c>
      <c r="I14" s="1">
        <v>0.6803648843930635</v>
      </c>
      <c r="J14" s="1">
        <v>680.3648843930636</v>
      </c>
      <c r="K14" s="1">
        <v>645.58</v>
      </c>
    </row>
    <row r="15">
      <c r="A15" s="4" t="s">
        <v>23</v>
      </c>
      <c r="B15" s="5">
        <v>1.0</v>
      </c>
      <c r="C15" s="1">
        <v>8000.0</v>
      </c>
      <c r="D15" s="5">
        <v>0.0</v>
      </c>
      <c r="E15" s="5">
        <v>0.0</v>
      </c>
      <c r="F15" s="1">
        <v>1000.0</v>
      </c>
      <c r="G15" s="5">
        <v>6000.0</v>
      </c>
      <c r="H15" s="1">
        <v>1892.9156213872834</v>
      </c>
      <c r="I15" s="1">
        <v>1.2473356213872835</v>
      </c>
      <c r="J15" s="1">
        <v>1247.3356213872835</v>
      </c>
      <c r="K15" s="1">
        <v>645.58</v>
      </c>
    </row>
    <row r="16">
      <c r="A16" s="4" t="s">
        <v>24</v>
      </c>
      <c r="B16" s="5">
        <v>1.0</v>
      </c>
      <c r="C16" s="1">
        <v>8000.0</v>
      </c>
      <c r="D16" s="5">
        <v>0.0</v>
      </c>
      <c r="E16" s="5">
        <v>0.0</v>
      </c>
      <c r="F16" s="1">
        <v>1000.0</v>
      </c>
      <c r="G16" s="5">
        <v>6000.0</v>
      </c>
      <c r="H16" s="1">
        <v>1756.8426445086707</v>
      </c>
      <c r="I16" s="1">
        <v>1.1112626445086706</v>
      </c>
      <c r="J16" s="1">
        <v>1111.2626445086705</v>
      </c>
      <c r="K16" s="1">
        <v>645.58</v>
      </c>
    </row>
    <row r="17">
      <c r="A17" s="4" t="s">
        <v>25</v>
      </c>
      <c r="B17" s="5">
        <v>1.0</v>
      </c>
      <c r="C17" s="1">
        <v>8000.0</v>
      </c>
      <c r="D17" s="5">
        <v>0.0</v>
      </c>
      <c r="E17" s="5">
        <v>0.0</v>
      </c>
      <c r="F17" s="1">
        <v>1000.0</v>
      </c>
      <c r="G17" s="5">
        <v>6000.0</v>
      </c>
      <c r="H17" s="1">
        <v>1892.9156213872834</v>
      </c>
      <c r="I17" s="1">
        <v>1.2473356213872835</v>
      </c>
      <c r="J17" s="1">
        <v>1247.3356213872835</v>
      </c>
      <c r="K17" s="1">
        <v>645.58</v>
      </c>
    </row>
    <row r="18">
      <c r="A18" s="4" t="s">
        <v>26</v>
      </c>
      <c r="B18" s="5">
        <v>1.0</v>
      </c>
      <c r="C18" s="1">
        <v>450.0</v>
      </c>
      <c r="D18" s="5">
        <v>0.0</v>
      </c>
      <c r="E18" s="5">
        <v>0.0</v>
      </c>
      <c r="F18" s="1">
        <v>25.0</v>
      </c>
      <c r="G18" s="1">
        <v>300.0</v>
      </c>
      <c r="H18" s="1">
        <v>743.1233526011562</v>
      </c>
      <c r="I18" s="1">
        <v>3.901734104046244</v>
      </c>
      <c r="J18" s="1">
        <v>97.5433526011561</v>
      </c>
      <c r="K18" s="1">
        <v>645.58</v>
      </c>
    </row>
    <row r="19">
      <c r="A19" s="4" t="s">
        <v>27</v>
      </c>
      <c r="B19" s="5">
        <v>0.5</v>
      </c>
      <c r="C19" s="1">
        <v>5832.0</v>
      </c>
      <c r="D19" s="5">
        <v>0.0</v>
      </c>
      <c r="E19" s="5">
        <v>0.0</v>
      </c>
      <c r="F19" s="5">
        <v>540.0</v>
      </c>
      <c r="G19" s="1">
        <v>3240.0</v>
      </c>
      <c r="H19" s="1">
        <v>155.05</v>
      </c>
      <c r="I19" s="5">
        <v>12.6564</v>
      </c>
      <c r="J19" s="1">
        <v>155.05</v>
      </c>
      <c r="K19" s="5">
        <v>0.0</v>
      </c>
    </row>
    <row r="20">
      <c r="A20" s="4" t="s">
        <v>29</v>
      </c>
      <c r="B20" s="5">
        <v>1.0</v>
      </c>
      <c r="C20" s="5">
        <v>1693.0</v>
      </c>
      <c r="D20" s="5">
        <v>0.0</v>
      </c>
      <c r="E20" s="5">
        <v>0.0</v>
      </c>
      <c r="F20" s="1">
        <v>58.8</v>
      </c>
      <c r="G20" s="1">
        <v>705.5999999999999</v>
      </c>
      <c r="H20" s="1">
        <v>802.08</v>
      </c>
      <c r="I20" s="1">
        <v>58.784013605442176</v>
      </c>
      <c r="J20" s="5">
        <v>156.5</v>
      </c>
      <c r="K20" s="1">
        <v>645.58</v>
      </c>
    </row>
    <row r="21">
      <c r="A21" s="4" t="s">
        <v>31</v>
      </c>
      <c r="B21" s="5">
        <v>1.0</v>
      </c>
      <c r="C21" s="1">
        <v>10080.0</v>
      </c>
      <c r="D21" s="5">
        <v>0.0</v>
      </c>
      <c r="E21" s="5">
        <v>0.0</v>
      </c>
      <c r="F21" s="1">
        <v>400.0</v>
      </c>
      <c r="G21" s="1">
        <v>4800.0</v>
      </c>
      <c r="H21" s="1">
        <v>671.1800000000001</v>
      </c>
      <c r="I21" s="1">
        <v>0.064</v>
      </c>
      <c r="J21" s="1">
        <v>25.6</v>
      </c>
      <c r="K21" s="1">
        <v>645.58</v>
      </c>
    </row>
    <row r="22">
      <c r="A22" s="4" t="s">
        <v>33</v>
      </c>
      <c r="B22" s="5">
        <v>0.5</v>
      </c>
      <c r="C22" s="1">
        <v>1944.0</v>
      </c>
      <c r="D22" s="5">
        <v>0.0</v>
      </c>
      <c r="E22" s="5">
        <v>0.0</v>
      </c>
      <c r="F22" s="5">
        <v>36.0</v>
      </c>
      <c r="G22" s="1">
        <v>216.0</v>
      </c>
      <c r="H22" s="1">
        <v>2020.6937227559308</v>
      </c>
      <c r="I22" s="1">
        <v>126.48194914442809</v>
      </c>
      <c r="J22" s="1">
        <v>3134.52676810577</v>
      </c>
      <c r="K22" s="5">
        <v>0.0</v>
      </c>
    </row>
    <row r="23">
      <c r="A23" s="4" t="s">
        <v>28</v>
      </c>
      <c r="B23" s="5">
        <v>1.0</v>
      </c>
      <c r="C23" s="1">
        <v>11400.0</v>
      </c>
      <c r="D23" s="5">
        <v>0.0</v>
      </c>
      <c r="E23" s="5">
        <v>0.0</v>
      </c>
      <c r="F23" s="1">
        <v>1000.0</v>
      </c>
      <c r="G23" s="5">
        <v>6000.0</v>
      </c>
      <c r="H23" s="1">
        <v>9855.68</v>
      </c>
      <c r="I23" s="1">
        <v>11.2101</v>
      </c>
      <c r="J23" s="5">
        <v>9210.1</v>
      </c>
      <c r="K23" s="1">
        <v>645.58</v>
      </c>
    </row>
    <row r="24">
      <c r="A24" s="4" t="s">
        <v>30</v>
      </c>
      <c r="B24" s="5">
        <v>1.0</v>
      </c>
      <c r="C24" s="1">
        <v>11400.0</v>
      </c>
      <c r="D24" s="5">
        <v>0.0</v>
      </c>
      <c r="E24" s="5">
        <v>0.0</v>
      </c>
      <c r="F24" s="1">
        <v>1000.0</v>
      </c>
      <c r="G24" s="5">
        <v>6000.0</v>
      </c>
      <c r="H24" s="1">
        <v>9108.34</v>
      </c>
      <c r="I24" s="1">
        <v>10.46276</v>
      </c>
      <c r="J24" s="5">
        <v>8462.76</v>
      </c>
      <c r="K24" s="1">
        <v>645.58</v>
      </c>
    </row>
    <row r="25">
      <c r="A25" s="4" t="s">
        <v>32</v>
      </c>
      <c r="B25" s="5">
        <v>0.0</v>
      </c>
      <c r="C25" s="5">
        <v>0.0</v>
      </c>
      <c r="D25" s="5">
        <v>0.0</v>
      </c>
      <c r="E25" s="5">
        <v>0.0</v>
      </c>
      <c r="F25" s="1">
        <v>1.0</v>
      </c>
      <c r="G25" s="1">
        <v>12.0</v>
      </c>
      <c r="H25" s="1">
        <v>5301.08</v>
      </c>
      <c r="I25" s="1">
        <v>4655.5</v>
      </c>
      <c r="J25" s="1">
        <v>4655.5</v>
      </c>
      <c r="K25" s="1">
        <v>645.58</v>
      </c>
    </row>
    <row r="26">
      <c r="A26" s="4" t="s">
        <v>34</v>
      </c>
      <c r="B26" s="5">
        <v>1.0</v>
      </c>
      <c r="C26" s="1">
        <v>11400.0</v>
      </c>
      <c r="D26" s="5">
        <v>0.0</v>
      </c>
      <c r="E26" s="5">
        <v>0.0</v>
      </c>
      <c r="F26" s="1">
        <v>1000.0</v>
      </c>
      <c r="G26" s="5">
        <v>6000.0</v>
      </c>
      <c r="H26" s="1">
        <v>1892.9156213872834</v>
      </c>
      <c r="I26" s="1">
        <v>1.2473356213872835</v>
      </c>
      <c r="J26" s="1">
        <v>1247.3356213872835</v>
      </c>
      <c r="K26" s="1">
        <v>645.58</v>
      </c>
    </row>
    <row r="27">
      <c r="A27" s="4" t="s">
        <v>35</v>
      </c>
      <c r="B27" s="5">
        <v>1.0</v>
      </c>
      <c r="C27" s="1">
        <v>11400.0</v>
      </c>
      <c r="D27" s="5">
        <v>0.0</v>
      </c>
      <c r="E27" s="5">
        <v>0.0</v>
      </c>
      <c r="F27" s="1">
        <v>1000.0</v>
      </c>
      <c r="G27" s="5">
        <v>6000.0</v>
      </c>
      <c r="H27" s="1">
        <v>723.1233526011562</v>
      </c>
      <c r="I27" s="1">
        <v>0.0975433526011561</v>
      </c>
      <c r="J27" s="5">
        <v>77.5433526011561</v>
      </c>
      <c r="K27" s="1">
        <v>645.58</v>
      </c>
    </row>
    <row r="28">
      <c r="A28" s="4" t="s">
        <v>36</v>
      </c>
      <c r="B28" s="5">
        <v>1.0</v>
      </c>
      <c r="C28" s="1">
        <v>690.0</v>
      </c>
      <c r="D28" s="5">
        <v>0.0</v>
      </c>
      <c r="E28" s="5">
        <v>0.0</v>
      </c>
      <c r="F28" s="1">
        <v>25.0</v>
      </c>
      <c r="G28" s="1">
        <v>300.0</v>
      </c>
      <c r="H28" s="1">
        <v>682.44</v>
      </c>
      <c r="I28" s="1">
        <v>2.2744</v>
      </c>
      <c r="J28" s="5">
        <v>36.86</v>
      </c>
      <c r="K28" s="1">
        <v>645.58</v>
      </c>
    </row>
    <row r="29">
      <c r="A29" s="4" t="s">
        <v>37</v>
      </c>
      <c r="B29" s="5">
        <v>0.25</v>
      </c>
      <c r="C29" s="1">
        <v>2520.0</v>
      </c>
      <c r="D29" s="5">
        <v>0.0</v>
      </c>
      <c r="E29" s="5">
        <v>0.0</v>
      </c>
      <c r="F29" s="1">
        <v>100.0</v>
      </c>
      <c r="G29" s="1">
        <v>1200.0</v>
      </c>
      <c r="H29" s="1">
        <v>770.82</v>
      </c>
      <c r="I29" s="1">
        <v>1.2524</v>
      </c>
      <c r="J29" s="1">
        <v>125.24</v>
      </c>
      <c r="K29" s="1">
        <v>645.58</v>
      </c>
    </row>
    <row r="30">
      <c r="A30" s="4" t="s">
        <v>38</v>
      </c>
      <c r="B30" s="5">
        <v>0.25</v>
      </c>
      <c r="C30" s="1">
        <v>22500.0</v>
      </c>
      <c r="D30" s="5">
        <v>0.0</v>
      </c>
      <c r="E30" s="5">
        <v>0.0</v>
      </c>
      <c r="F30" s="5">
        <v>2500.0</v>
      </c>
      <c r="G30" s="5">
        <v>12500.0</v>
      </c>
      <c r="H30" s="1">
        <v>0.6717380000000001</v>
      </c>
      <c r="I30" s="1">
        <v>0.00104632</v>
      </c>
      <c r="J30" s="1">
        <v>0.026158</v>
      </c>
      <c r="K30" s="1">
        <v>0.64558</v>
      </c>
    </row>
    <row r="31">
      <c r="A31" s="16" t="s">
        <v>39</v>
      </c>
      <c r="B31" s="5">
        <v>0.25</v>
      </c>
      <c r="C31" s="5">
        <v>6000.0</v>
      </c>
      <c r="D31" s="5">
        <v>0.0</v>
      </c>
      <c r="E31" s="5">
        <v>0.0</v>
      </c>
      <c r="F31" s="1">
        <v>100.0</v>
      </c>
      <c r="G31" s="1">
        <v>1200.0</v>
      </c>
      <c r="H31" s="1">
        <v>724.0360000000001</v>
      </c>
      <c r="I31" s="1">
        <v>0.78456</v>
      </c>
      <c r="J31" s="1">
        <v>78.456</v>
      </c>
      <c r="K31" s="1">
        <v>645.58</v>
      </c>
    </row>
    <row r="32">
      <c r="A32" s="4" t="s">
        <v>40</v>
      </c>
      <c r="B32" s="5">
        <v>1.0</v>
      </c>
      <c r="C32" s="17">
        <v>700.0</v>
      </c>
      <c r="D32" s="17">
        <v>0.0</v>
      </c>
      <c r="E32" s="17">
        <v>0.0</v>
      </c>
      <c r="F32" s="18">
        <v>100.0</v>
      </c>
      <c r="G32" s="18">
        <v>1200.0</v>
      </c>
      <c r="H32" s="18">
        <v>1810.23</v>
      </c>
      <c r="I32" s="17">
        <v>1.0698</v>
      </c>
      <c r="J32" s="17">
        <v>1164.65</v>
      </c>
      <c r="K32" s="18">
        <v>645.58</v>
      </c>
    </row>
    <row r="33">
      <c r="A33" s="4" t="s">
        <v>41</v>
      </c>
      <c r="B33" s="5">
        <v>0.5</v>
      </c>
      <c r="C33" s="17">
        <v>240.0</v>
      </c>
      <c r="D33" s="17">
        <v>0.0</v>
      </c>
      <c r="E33" s="17">
        <v>0.0</v>
      </c>
      <c r="F33" s="17">
        <v>100.0</v>
      </c>
      <c r="G33" s="17">
        <v>100.0</v>
      </c>
      <c r="H33" s="17">
        <v>4213.68</v>
      </c>
      <c r="I33" s="17">
        <v>35.681</v>
      </c>
      <c r="J33" s="17">
        <v>3568.1</v>
      </c>
      <c r="K33" s="17">
        <v>645.58</v>
      </c>
    </row>
    <row r="34">
      <c r="A34" s="4" t="s">
        <v>42</v>
      </c>
      <c r="B34" s="5">
        <v>1.0</v>
      </c>
      <c r="C34" s="17">
        <v>700.0</v>
      </c>
      <c r="D34" s="17">
        <v>0.0</v>
      </c>
      <c r="E34" s="17">
        <v>0.0</v>
      </c>
      <c r="F34" s="18">
        <v>100.0</v>
      </c>
      <c r="G34" s="18">
        <v>1200.0</v>
      </c>
      <c r="H34" s="18">
        <v>1810.23</v>
      </c>
      <c r="I34" s="17">
        <v>1.0698</v>
      </c>
      <c r="J34" s="17">
        <v>1164.65</v>
      </c>
      <c r="K34" s="18">
        <v>645.58</v>
      </c>
    </row>
    <row r="35">
      <c r="A35" s="16" t="s">
        <v>43</v>
      </c>
      <c r="B35" s="5">
        <v>1.0</v>
      </c>
      <c r="C35" s="5">
        <v>6000.0</v>
      </c>
      <c r="D35" s="5">
        <v>0.0</v>
      </c>
      <c r="E35" s="5">
        <v>0.0</v>
      </c>
      <c r="F35" s="1">
        <v>100.0</v>
      </c>
      <c r="G35" s="1">
        <v>1200.0</v>
      </c>
      <c r="H35" s="1">
        <v>710.0367</v>
      </c>
      <c r="I35" s="1">
        <v>0.644567</v>
      </c>
      <c r="J35" s="1">
        <v>64.4567</v>
      </c>
      <c r="K35" s="1">
        <v>645.58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2022-04-14T01:54:35Z</dcterms:created>
  <dc:creator>nancy espinosa</dc:creator>
</cp:coreProperties>
</file>