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JavaProjects\scheduling_of_rfl\result\10.11\"/>
    </mc:Choice>
  </mc:AlternateContent>
  <xr:revisionPtr revIDLastSave="0" documentId="13_ncr:1_{3F789553-CD09-44A8-A6D7-EE0DBF9830DF}" xr6:coauthVersionLast="47" xr6:coauthVersionMax="47" xr10:uidLastSave="{00000000-0000-0000-0000-000000000000}"/>
  <bookViews>
    <workbookView xWindow="1008" yWindow="-108" windowWidth="22140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L5" i="2"/>
  <c r="L2" i="2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L15" i="1"/>
  <c r="M15" i="1"/>
  <c r="N15" i="1"/>
  <c r="O15" i="1"/>
  <c r="P15" i="1"/>
  <c r="Q15" i="1"/>
  <c r="R15" i="1"/>
  <c r="S15" i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L8" i="1"/>
  <c r="M8" i="1"/>
  <c r="N8" i="1"/>
  <c r="O8" i="1"/>
  <c r="P8" i="1"/>
  <c r="Q8" i="1"/>
  <c r="R8" i="1"/>
  <c r="S8" i="1"/>
  <c r="T8" i="1"/>
  <c r="U8" i="1"/>
  <c r="V8" i="1"/>
  <c r="W8" i="1"/>
  <c r="L7" i="1"/>
  <c r="M7" i="1"/>
  <c r="N7" i="1"/>
  <c r="O7" i="1"/>
  <c r="P7" i="1"/>
  <c r="Q7" i="1"/>
  <c r="R7" i="1"/>
  <c r="S7" i="1"/>
  <c r="T7" i="1"/>
  <c r="U7" i="1"/>
  <c r="V7" i="1"/>
  <c r="W7" i="1"/>
  <c r="D8" i="1"/>
  <c r="E8" i="1"/>
  <c r="C8" i="1"/>
  <c r="J8" i="1"/>
  <c r="K8" i="1"/>
  <c r="I8" i="1"/>
  <c r="F8" i="1"/>
  <c r="G8" i="1"/>
  <c r="H8" i="1"/>
  <c r="G7" i="1"/>
  <c r="H7" i="1"/>
  <c r="I7" i="1"/>
  <c r="J7" i="1"/>
  <c r="K7" i="1"/>
  <c r="F7" i="1"/>
  <c r="D7" i="1"/>
  <c r="E7" i="1"/>
  <c r="C7" i="1"/>
</calcChain>
</file>

<file path=xl/sharedStrings.xml><?xml version="1.0" encoding="utf-8"?>
<sst xmlns="http://schemas.openxmlformats.org/spreadsheetml/2006/main" count="100" uniqueCount="47">
  <si>
    <t>iteration</t>
  </si>
  <si>
    <t>time_SPEA2</t>
  </si>
  <si>
    <t>time_NSGAII</t>
  </si>
  <si>
    <t>time_MOEA/D</t>
  </si>
  <si>
    <t>bestT_SPEA2</t>
  </si>
  <si>
    <t>bestT_NSGAII</t>
  </si>
  <si>
    <t>bestT_MOEA/D</t>
  </si>
  <si>
    <t>bestU_SPEA2</t>
  </si>
  <si>
    <t>bestU_NSGAII</t>
  </si>
  <si>
    <t>bestU_MOEA/D</t>
  </si>
  <si>
    <t>case</t>
  </si>
  <si>
    <t>case</t>
    <phoneticPr fontId="1" type="noConversion"/>
  </si>
  <si>
    <t>average</t>
  </si>
  <si>
    <t>average</t>
    <phoneticPr fontId="1" type="noConversion"/>
  </si>
  <si>
    <t>best</t>
  </si>
  <si>
    <t>best</t>
    <phoneticPr fontId="1" type="noConversion"/>
  </si>
  <si>
    <t>n_SPEA2_2</t>
  </si>
  <si>
    <t>n_NSGAII_2</t>
  </si>
  <si>
    <t>n_MOEA</t>
  </si>
  <si>
    <t>C(SPEA2_2,NSGAII_2)</t>
  </si>
  <si>
    <t>C(NSGAII_2,SPEA2_2)</t>
  </si>
  <si>
    <t>C(SPEA2_2,MOEA)</t>
  </si>
  <si>
    <t>C(MOEA,SPEA2_2)</t>
  </si>
  <si>
    <t>C(NSGAII_2,MOEA)</t>
  </si>
  <si>
    <t>C(MOEA,NSGAII_2)</t>
  </si>
  <si>
    <t>HV(SPEA2_2)</t>
  </si>
  <si>
    <t>HV(NSGAII_2)</t>
  </si>
  <si>
    <t>HV(MOEA)</t>
  </si>
  <si>
    <t>algorithm</t>
  </si>
  <si>
    <t>CPU time/s</t>
  </si>
  <si>
    <t>n</t>
    <phoneticPr fontId="1" type="noConversion"/>
  </si>
  <si>
    <t>C(A,B)</t>
    <phoneticPr fontId="1" type="noConversion"/>
  </si>
  <si>
    <t>C(A,C)</t>
    <phoneticPr fontId="1" type="noConversion"/>
  </si>
  <si>
    <t>HV</t>
    <phoneticPr fontId="1" type="noConversion"/>
  </si>
  <si>
    <t>SPEA2</t>
  </si>
  <si>
    <t>MOEA/D</t>
  </si>
  <si>
    <t>NSGA-II</t>
    <phoneticPr fontId="1" type="noConversion"/>
  </si>
  <si>
    <t>best T</t>
    <phoneticPr fontId="1" type="noConversion"/>
  </si>
  <si>
    <t>best U</t>
    <phoneticPr fontId="1" type="noConversion"/>
  </si>
  <si>
    <t>C(SPEA2,MOEA)</t>
  </si>
  <si>
    <t>C(MOEA,SPEA2)</t>
  </si>
  <si>
    <t>HV(SPEA2)</t>
  </si>
  <si>
    <t>C(SPEA2,NSGA-II)</t>
  </si>
  <si>
    <t>C(NSGA-II,SPEA2)</t>
  </si>
  <si>
    <t>C(NSGA-II,MOEA)</t>
  </si>
  <si>
    <t>C(MOEA,NSGA-II)</t>
  </si>
  <si>
    <t>HV(NSGA-II)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</si>
</sst>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Georgia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0" fillId="0" borderId="0" xfId="0" applyNumberFormat="1"/>
    <xf numFmtId="18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workbookViewId="0">
      <selection activeCell="B7" sqref="B7:B8"/>
    </sheetView>
  </sheetViews>
  <sheetFormatPr defaultRowHeight="13.8" x14ac:dyDescent="0.25"/>
  <cols>
    <col min="15" max="16" width="20" bestFit="1" customWidth="1"/>
    <col min="17" max="18" width="17.6640625" bestFit="1" customWidth="1"/>
    <col min="19" max="20" width="18.33203125" bestFit="1" customWidth="1"/>
    <col min="21" max="23" width="8" customWidth="1"/>
  </cols>
  <sheetData>
    <row r="1" spans="1:23" x14ac:dyDescent="0.25">
      <c r="A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</row>
    <row r="2" spans="1:23" x14ac:dyDescent="0.25">
      <c r="A2" s="2">
        <v>1</v>
      </c>
      <c r="B2" s="1">
        <v>1</v>
      </c>
      <c r="C2" s="1">
        <v>9913</v>
      </c>
      <c r="D2" s="1">
        <v>15232</v>
      </c>
      <c r="E2" s="1">
        <v>17899</v>
      </c>
      <c r="F2" s="1">
        <v>620</v>
      </c>
      <c r="G2" s="1">
        <v>620</v>
      </c>
      <c r="H2" s="1">
        <v>580</v>
      </c>
      <c r="I2" s="1">
        <v>67.787682333873505</v>
      </c>
      <c r="J2" s="1">
        <v>67.1666666666666</v>
      </c>
      <c r="K2" s="1">
        <v>67.787682333873505</v>
      </c>
      <c r="L2" s="1">
        <v>11</v>
      </c>
      <c r="M2" s="1">
        <v>23</v>
      </c>
      <c r="N2" s="1">
        <v>20</v>
      </c>
      <c r="O2" s="1">
        <v>0.52173913043478204</v>
      </c>
      <c r="P2" s="1">
        <v>0.18181818181818099</v>
      </c>
      <c r="Q2" s="1">
        <v>0.05</v>
      </c>
      <c r="R2" s="1">
        <v>0.63636363636363602</v>
      </c>
      <c r="S2" s="1">
        <v>0</v>
      </c>
      <c r="T2" s="1">
        <v>0.82608695652173902</v>
      </c>
      <c r="U2" s="1">
        <v>27.778526159731101</v>
      </c>
      <c r="V2" s="1">
        <v>27.1582264607393</v>
      </c>
      <c r="W2" s="1">
        <v>28.0223328490579</v>
      </c>
    </row>
    <row r="3" spans="1:23" x14ac:dyDescent="0.25">
      <c r="A3" s="2"/>
      <c r="B3" s="1">
        <v>2</v>
      </c>
      <c r="C3" s="1">
        <v>9417</v>
      </c>
      <c r="D3" s="1">
        <v>15018</v>
      </c>
      <c r="E3" s="1">
        <v>19416</v>
      </c>
      <c r="F3" s="1">
        <v>620</v>
      </c>
      <c r="G3" s="1">
        <v>580</v>
      </c>
      <c r="H3" s="1">
        <v>620</v>
      </c>
      <c r="I3" s="1">
        <v>67.1666666666666</v>
      </c>
      <c r="J3" s="1">
        <v>66.333865814696395</v>
      </c>
      <c r="K3" s="1">
        <v>67.1666666666666</v>
      </c>
      <c r="L3" s="1">
        <v>9</v>
      </c>
      <c r="M3" s="1">
        <v>20</v>
      </c>
      <c r="N3" s="1">
        <v>15</v>
      </c>
      <c r="O3" s="1">
        <v>0.1</v>
      </c>
      <c r="P3" s="1">
        <v>0.44444444444444398</v>
      </c>
      <c r="Q3" s="1">
        <v>6.6666666666666596E-2</v>
      </c>
      <c r="R3" s="1">
        <v>0.33333333333333298</v>
      </c>
      <c r="S3" s="1">
        <v>0.133333333333333</v>
      </c>
      <c r="T3" s="1">
        <v>0.1</v>
      </c>
      <c r="U3" s="1">
        <v>27.158111162103602</v>
      </c>
      <c r="V3" s="1">
        <v>26.326537957958401</v>
      </c>
      <c r="W3" s="1">
        <v>27.158228367691201</v>
      </c>
    </row>
    <row r="4" spans="1:23" x14ac:dyDescent="0.25">
      <c r="A4" s="2"/>
      <c r="B4" s="1">
        <v>3</v>
      </c>
      <c r="C4" s="1">
        <v>8959</v>
      </c>
      <c r="D4" s="1">
        <v>13802</v>
      </c>
      <c r="E4" s="1">
        <v>17874</v>
      </c>
      <c r="F4" s="1">
        <v>580</v>
      </c>
      <c r="G4" s="1">
        <v>580</v>
      </c>
      <c r="H4" s="1">
        <v>580</v>
      </c>
      <c r="I4" s="1">
        <v>67.676767676767597</v>
      </c>
      <c r="J4" s="1">
        <v>68.030794165315996</v>
      </c>
      <c r="K4" s="1">
        <v>67.787682333873505</v>
      </c>
      <c r="L4" s="1">
        <v>10</v>
      </c>
      <c r="M4" s="1">
        <v>19</v>
      </c>
      <c r="N4" s="1">
        <v>16</v>
      </c>
      <c r="O4" s="1">
        <v>0</v>
      </c>
      <c r="P4" s="1">
        <v>0.4</v>
      </c>
      <c r="Q4" s="1">
        <v>0.125</v>
      </c>
      <c r="R4" s="1">
        <v>0.4</v>
      </c>
      <c r="S4" s="1">
        <v>0.4375</v>
      </c>
      <c r="T4" s="1">
        <v>0</v>
      </c>
      <c r="U4" s="1">
        <v>27.668598983111998</v>
      </c>
      <c r="V4" s="1">
        <v>28.022439381583801</v>
      </c>
      <c r="W4" s="1">
        <v>27.928946124789299</v>
      </c>
    </row>
    <row r="5" spans="1:23" x14ac:dyDescent="0.25">
      <c r="A5" s="2"/>
      <c r="B5" s="1">
        <v>4</v>
      </c>
      <c r="C5" s="1">
        <v>9319</v>
      </c>
      <c r="D5" s="1">
        <v>13909</v>
      </c>
      <c r="E5" s="1">
        <v>19488</v>
      </c>
      <c r="F5" s="1">
        <v>620</v>
      </c>
      <c r="G5" s="1">
        <v>560</v>
      </c>
      <c r="H5" s="1">
        <v>620</v>
      </c>
      <c r="I5" s="1">
        <v>67.1666666666666</v>
      </c>
      <c r="J5" s="1">
        <v>67.676767676767597</v>
      </c>
      <c r="K5" s="1">
        <v>67.1666666666666</v>
      </c>
      <c r="L5" s="1">
        <v>10</v>
      </c>
      <c r="M5" s="1">
        <v>14</v>
      </c>
      <c r="N5" s="1">
        <v>17</v>
      </c>
      <c r="O5" s="1">
        <v>0</v>
      </c>
      <c r="P5" s="1">
        <v>0.9</v>
      </c>
      <c r="Q5" s="1">
        <v>0</v>
      </c>
      <c r="R5" s="1">
        <v>0.5</v>
      </c>
      <c r="S5" s="1">
        <v>0.82352941176470495</v>
      </c>
      <c r="T5" s="1">
        <v>0</v>
      </c>
      <c r="U5" s="1">
        <v>27.158112625871802</v>
      </c>
      <c r="V5" s="1">
        <v>27.668700780791902</v>
      </c>
      <c r="W5" s="1">
        <v>27.158227426493699</v>
      </c>
    </row>
    <row r="6" spans="1:23" x14ac:dyDescent="0.25">
      <c r="A6" s="2"/>
      <c r="B6" s="1">
        <v>5</v>
      </c>
      <c r="C6" s="1">
        <v>8862</v>
      </c>
      <c r="D6" s="1">
        <v>15261</v>
      </c>
      <c r="E6" s="1">
        <v>19045</v>
      </c>
      <c r="F6" s="1">
        <v>560</v>
      </c>
      <c r="G6" s="1">
        <v>580</v>
      </c>
      <c r="H6" s="1">
        <v>620</v>
      </c>
      <c r="I6" s="1">
        <v>66.096979332273406</v>
      </c>
      <c r="J6" s="1">
        <v>68.030794165315996</v>
      </c>
      <c r="K6" s="1">
        <v>67.1666666666666</v>
      </c>
      <c r="L6" s="1">
        <v>8</v>
      </c>
      <c r="M6" s="1">
        <v>24</v>
      </c>
      <c r="N6" s="1">
        <v>18</v>
      </c>
      <c r="O6" s="1">
        <v>0.16666666666666599</v>
      </c>
      <c r="P6" s="1">
        <v>0.125</v>
      </c>
      <c r="Q6" s="1">
        <v>0.27777777777777701</v>
      </c>
      <c r="R6" s="1">
        <v>0</v>
      </c>
      <c r="S6" s="1">
        <v>0.77777777777777701</v>
      </c>
      <c r="T6" s="1">
        <v>0</v>
      </c>
      <c r="U6" s="1">
        <v>26.0896048622478</v>
      </c>
      <c r="V6" s="1">
        <v>28.022361217431701</v>
      </c>
      <c r="W6" s="1">
        <v>27.1582214066968</v>
      </c>
    </row>
    <row r="7" spans="1:23" x14ac:dyDescent="0.25">
      <c r="A7" s="2"/>
      <c r="B7" t="s">
        <v>13</v>
      </c>
      <c r="C7" s="3">
        <f>AVERAGE(C2:C6)/1000</f>
        <v>9.2940000000000005</v>
      </c>
      <c r="D7">
        <f t="shared" ref="D7:K7" si="0">AVERAGE(D2:D6)/1000</f>
        <v>14.644399999999999</v>
      </c>
      <c r="E7">
        <f t="shared" si="0"/>
        <v>18.744400000000002</v>
      </c>
      <c r="F7">
        <f>AVERAGE(F2:F6)</f>
        <v>600</v>
      </c>
      <c r="G7" s="3">
        <f t="shared" ref="G7:K7" si="1">AVERAGE(G2:G6)</f>
        <v>584</v>
      </c>
      <c r="H7">
        <f t="shared" si="1"/>
        <v>604</v>
      </c>
      <c r="I7">
        <f t="shared" si="1"/>
        <v>67.178952535249536</v>
      </c>
      <c r="J7" s="3">
        <f t="shared" si="1"/>
        <v>67.447777697752514</v>
      </c>
      <c r="K7">
        <f t="shared" si="1"/>
        <v>67.415072933549368</v>
      </c>
      <c r="L7">
        <f t="shared" ref="L7" si="2">AVERAGE(L2:L6)</f>
        <v>9.6</v>
      </c>
      <c r="M7" s="3">
        <f t="shared" ref="M7" si="3">AVERAGE(M2:M6)</f>
        <v>20</v>
      </c>
      <c r="N7">
        <f t="shared" ref="N7" si="4">AVERAGE(N2:N6)</f>
        <v>17.2</v>
      </c>
      <c r="O7">
        <f t="shared" ref="O7" si="5">AVERAGE(O2:O6)</f>
        <v>0.1576811594202896</v>
      </c>
      <c r="P7" s="3">
        <f t="shared" ref="P7" si="6">AVERAGE(P2:P6)</f>
        <v>0.41025252525252498</v>
      </c>
      <c r="Q7">
        <f t="shared" ref="Q7" si="7">AVERAGE(Q2:Q6)</f>
        <v>0.10388888888888873</v>
      </c>
      <c r="R7" s="3">
        <f t="shared" ref="R7" si="8">AVERAGE(R2:R6)</f>
        <v>0.37393939393939385</v>
      </c>
      <c r="S7" s="3">
        <f t="shared" ref="S7" si="9">AVERAGE(S2:S6)</f>
        <v>0.43442810457516307</v>
      </c>
      <c r="T7">
        <f t="shared" ref="T7" si="10">AVERAGE(T2:T6)</f>
        <v>0.18521739130434781</v>
      </c>
      <c r="U7">
        <f t="shared" ref="U7" si="11">AVERAGE(U2:U6)</f>
        <v>27.170590758613258</v>
      </c>
      <c r="V7">
        <f t="shared" ref="V7" si="12">AVERAGE(V2:V6)</f>
        <v>27.43965315970102</v>
      </c>
      <c r="W7" s="3">
        <f t="shared" ref="W7" si="13">AVERAGE(W2:W6)</f>
        <v>27.485191234945781</v>
      </c>
    </row>
    <row r="8" spans="1:23" x14ac:dyDescent="0.25">
      <c r="A8" s="2"/>
      <c r="B8" t="s">
        <v>15</v>
      </c>
      <c r="C8" s="3">
        <f>MIN(C2:C6)/1000</f>
        <v>8.8620000000000001</v>
      </c>
      <c r="D8">
        <f t="shared" ref="D8:E8" si="14">MIN(D2:D6)/1000</f>
        <v>13.802</v>
      </c>
      <c r="E8">
        <f t="shared" si="14"/>
        <v>17.873999999999999</v>
      </c>
      <c r="F8">
        <f t="shared" ref="D8:H8" si="15">MIN(F2:F6)</f>
        <v>560</v>
      </c>
      <c r="G8" s="3">
        <f t="shared" si="15"/>
        <v>560</v>
      </c>
      <c r="H8">
        <f t="shared" si="15"/>
        <v>580</v>
      </c>
      <c r="I8">
        <f>MAX(I2:I6)</f>
        <v>67.787682333873505</v>
      </c>
      <c r="J8" s="3">
        <f t="shared" ref="J8:W8" si="16">MAX(J2:J6)</f>
        <v>68.030794165315996</v>
      </c>
      <c r="K8">
        <f t="shared" si="16"/>
        <v>67.787682333873505</v>
      </c>
      <c r="L8">
        <f t="shared" si="16"/>
        <v>11</v>
      </c>
      <c r="M8" s="3">
        <f t="shared" si="16"/>
        <v>24</v>
      </c>
      <c r="N8">
        <f t="shared" si="16"/>
        <v>20</v>
      </c>
      <c r="O8">
        <f t="shared" si="16"/>
        <v>0.52173913043478204</v>
      </c>
      <c r="P8" s="3">
        <f t="shared" si="16"/>
        <v>0.9</v>
      </c>
      <c r="Q8">
        <f t="shared" si="16"/>
        <v>0.27777777777777701</v>
      </c>
      <c r="R8" s="3">
        <f t="shared" si="16"/>
        <v>0.63636363636363602</v>
      </c>
      <c r="S8">
        <f t="shared" si="16"/>
        <v>0.82352941176470495</v>
      </c>
      <c r="T8" s="3">
        <f t="shared" si="16"/>
        <v>0.82608695652173902</v>
      </c>
      <c r="U8">
        <f t="shared" si="16"/>
        <v>27.778526159731101</v>
      </c>
      <c r="V8" s="3">
        <f t="shared" si="16"/>
        <v>28.022439381583801</v>
      </c>
      <c r="W8">
        <f t="shared" si="16"/>
        <v>28.0223328490579</v>
      </c>
    </row>
    <row r="9" spans="1:23" x14ac:dyDescent="0.25">
      <c r="A9" s="2">
        <v>2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23</v>
      </c>
      <c r="T9" s="1" t="s">
        <v>24</v>
      </c>
      <c r="U9" s="1" t="s">
        <v>25</v>
      </c>
      <c r="V9" s="1" t="s">
        <v>26</v>
      </c>
      <c r="W9" s="1" t="s">
        <v>27</v>
      </c>
    </row>
    <row r="10" spans="1:23" x14ac:dyDescent="0.25">
      <c r="A10" s="2"/>
      <c r="B10" s="1">
        <v>1</v>
      </c>
      <c r="C10" s="1">
        <v>172835</v>
      </c>
      <c r="D10" s="1">
        <v>237158</v>
      </c>
      <c r="E10" s="1">
        <v>304249</v>
      </c>
      <c r="F10" s="1">
        <v>47606</v>
      </c>
      <c r="G10" s="1">
        <v>29004</v>
      </c>
      <c r="H10" s="1">
        <v>54102</v>
      </c>
      <c r="I10" s="1">
        <v>78.438372683422102</v>
      </c>
      <c r="J10" s="1">
        <v>82.160535766281598</v>
      </c>
      <c r="K10" s="1">
        <v>81.587709284626996</v>
      </c>
      <c r="L10" s="1">
        <v>12</v>
      </c>
      <c r="M10" s="1">
        <v>19</v>
      </c>
      <c r="N10" s="1">
        <v>22</v>
      </c>
      <c r="O10" s="1">
        <v>0</v>
      </c>
      <c r="P10" s="1">
        <v>1</v>
      </c>
      <c r="Q10" s="1">
        <v>0.27272727272727199</v>
      </c>
      <c r="R10" s="1">
        <v>0.75</v>
      </c>
      <c r="S10" s="1">
        <v>0.63636363636363602</v>
      </c>
      <c r="T10" s="1">
        <v>0.42105263157894701</v>
      </c>
      <c r="U10" s="1">
        <v>37.713571768920303</v>
      </c>
      <c r="V10" s="1">
        <v>41.612316023857602</v>
      </c>
      <c r="W10" s="1">
        <v>40.827947226854299</v>
      </c>
    </row>
    <row r="11" spans="1:23" x14ac:dyDescent="0.25">
      <c r="A11" s="2"/>
      <c r="B11" s="1">
        <v>2</v>
      </c>
      <c r="C11" s="1">
        <v>174650</v>
      </c>
      <c r="D11" s="1">
        <v>252662</v>
      </c>
      <c r="E11" s="1">
        <v>277932</v>
      </c>
      <c r="F11" s="1">
        <v>55378</v>
      </c>
      <c r="G11" s="1">
        <v>35350</v>
      </c>
      <c r="H11" s="1">
        <v>43096</v>
      </c>
      <c r="I11" s="1">
        <v>80.134695490893606</v>
      </c>
      <c r="J11" s="1">
        <v>82.451446690447796</v>
      </c>
      <c r="K11" s="1">
        <v>77.965725622250901</v>
      </c>
      <c r="L11" s="1">
        <v>17</v>
      </c>
      <c r="M11" s="1">
        <v>14</v>
      </c>
      <c r="N11" s="1">
        <v>14</v>
      </c>
      <c r="O11" s="1">
        <v>0</v>
      </c>
      <c r="P11" s="1">
        <v>1</v>
      </c>
      <c r="Q11" s="1">
        <v>0</v>
      </c>
      <c r="R11" s="1">
        <v>0.52941176470588203</v>
      </c>
      <c r="S11" s="1">
        <v>0.85714285714285698</v>
      </c>
      <c r="T11" s="1">
        <v>0.14285714285714199</v>
      </c>
      <c r="U11" s="1">
        <v>39.172547201812002</v>
      </c>
      <c r="V11" s="1">
        <v>41.881477252827501</v>
      </c>
      <c r="W11" s="1">
        <v>37.415353267672401</v>
      </c>
    </row>
    <row r="12" spans="1:23" x14ac:dyDescent="0.25">
      <c r="A12" s="2"/>
      <c r="B12" s="1">
        <v>3</v>
      </c>
      <c r="C12" s="1">
        <v>177148</v>
      </c>
      <c r="D12" s="1">
        <v>243044</v>
      </c>
      <c r="E12" s="1">
        <v>300863</v>
      </c>
      <c r="F12" s="1">
        <v>34208</v>
      </c>
      <c r="G12" s="1">
        <v>36240</v>
      </c>
      <c r="H12" s="1">
        <v>43490</v>
      </c>
      <c r="I12" s="1">
        <v>80.517563711502504</v>
      </c>
      <c r="J12" s="1">
        <v>82.502591161782703</v>
      </c>
      <c r="K12" s="1">
        <v>81.570644094535893</v>
      </c>
      <c r="L12" s="1">
        <v>20</v>
      </c>
      <c r="M12" s="1">
        <v>19</v>
      </c>
      <c r="N12" s="1">
        <v>20</v>
      </c>
      <c r="O12" s="1">
        <v>0</v>
      </c>
      <c r="P12" s="1">
        <v>0.9</v>
      </c>
      <c r="Q12" s="1">
        <v>0</v>
      </c>
      <c r="R12" s="1">
        <v>0.95</v>
      </c>
      <c r="S12" s="1">
        <v>0.15</v>
      </c>
      <c r="T12" s="1">
        <v>0.36842105263157798</v>
      </c>
      <c r="U12" s="1">
        <v>39.838056581405198</v>
      </c>
      <c r="V12" s="1">
        <v>41.840963859864303</v>
      </c>
      <c r="W12" s="1">
        <v>40.913214029672702</v>
      </c>
    </row>
    <row r="13" spans="1:23" x14ac:dyDescent="0.25">
      <c r="A13" s="2"/>
      <c r="B13" s="1">
        <v>4</v>
      </c>
      <c r="C13" s="1">
        <v>176328</v>
      </c>
      <c r="D13" s="1">
        <v>260638</v>
      </c>
      <c r="E13" s="1">
        <v>312532</v>
      </c>
      <c r="F13" s="1">
        <v>43510</v>
      </c>
      <c r="G13" s="1">
        <v>42040</v>
      </c>
      <c r="H13" s="1">
        <v>45500</v>
      </c>
      <c r="I13" s="1">
        <v>80.919251457467695</v>
      </c>
      <c r="J13" s="1">
        <v>81.222354261569905</v>
      </c>
      <c r="K13" s="1">
        <v>80.883411887928702</v>
      </c>
      <c r="L13" s="1">
        <v>10</v>
      </c>
      <c r="M13" s="1">
        <v>25</v>
      </c>
      <c r="N13" s="1">
        <v>8</v>
      </c>
      <c r="O13" s="1">
        <v>0.28000000000000003</v>
      </c>
      <c r="P13" s="1">
        <v>0.8</v>
      </c>
      <c r="Q13" s="1">
        <v>0.125</v>
      </c>
      <c r="R13" s="1">
        <v>0.7</v>
      </c>
      <c r="S13" s="1">
        <v>0.25</v>
      </c>
      <c r="T13" s="1">
        <v>0.52</v>
      </c>
      <c r="U13" s="1">
        <v>40.190685960830599</v>
      </c>
      <c r="V13" s="1">
        <v>40.566400430311603</v>
      </c>
      <c r="W13" s="1">
        <v>40.196453389472801</v>
      </c>
    </row>
    <row r="14" spans="1:23" x14ac:dyDescent="0.25">
      <c r="A14" s="2"/>
      <c r="B14" s="1">
        <v>5</v>
      </c>
      <c r="C14" s="1">
        <v>157610</v>
      </c>
      <c r="D14" s="1">
        <v>246361</v>
      </c>
      <c r="E14" s="1">
        <v>328035</v>
      </c>
      <c r="F14" s="1">
        <v>42132</v>
      </c>
      <c r="G14" s="1">
        <v>28468</v>
      </c>
      <c r="H14" s="1">
        <v>59394</v>
      </c>
      <c r="I14" s="1">
        <v>80.726878965348902</v>
      </c>
      <c r="J14" s="1">
        <v>80.154760781353204</v>
      </c>
      <c r="K14" s="1">
        <v>81.185922857730304</v>
      </c>
      <c r="L14" s="1">
        <v>24</v>
      </c>
      <c r="M14" s="1">
        <v>34</v>
      </c>
      <c r="N14" s="1">
        <v>14</v>
      </c>
      <c r="O14" s="1">
        <v>0</v>
      </c>
      <c r="P14" s="1">
        <v>0.83333333333333304</v>
      </c>
      <c r="Q14" s="1">
        <v>7.1428571428571397E-2</v>
      </c>
      <c r="R14" s="1">
        <v>0.70833333333333304</v>
      </c>
      <c r="S14" s="1">
        <v>0.78571428571428503</v>
      </c>
      <c r="T14" s="1">
        <v>0</v>
      </c>
      <c r="U14" s="1">
        <v>39.943860399202698</v>
      </c>
      <c r="V14" s="1">
        <v>39.6982953598093</v>
      </c>
      <c r="W14" s="1">
        <v>40.461026523897203</v>
      </c>
    </row>
    <row r="15" spans="1:23" x14ac:dyDescent="0.25">
      <c r="A15" s="2"/>
      <c r="B15" t="s">
        <v>13</v>
      </c>
      <c r="C15" s="3">
        <f>AVERAGE(C10:C14)/1000</f>
        <v>171.71420000000001</v>
      </c>
      <c r="D15">
        <f t="shared" ref="D15" si="17">AVERAGE(D10:D14)/1000</f>
        <v>247.9726</v>
      </c>
      <c r="E15">
        <f t="shared" ref="E15" si="18">AVERAGE(E10:E14)/1000</f>
        <v>304.72219999999999</v>
      </c>
      <c r="F15">
        <f>AVERAGE(F10:F14)</f>
        <v>44566.8</v>
      </c>
      <c r="G15" s="3">
        <f t="shared" ref="G15" si="19">AVERAGE(G10:G14)</f>
        <v>34220.400000000001</v>
      </c>
      <c r="H15">
        <f t="shared" ref="H15" si="20">AVERAGE(H10:H14)</f>
        <v>49116.4</v>
      </c>
      <c r="I15">
        <f t="shared" ref="I15" si="21">AVERAGE(I10:I14)</f>
        <v>80.147352461726967</v>
      </c>
      <c r="J15" s="3">
        <f t="shared" ref="J15" si="22">AVERAGE(J10:J14)</f>
        <v>81.698337732287044</v>
      </c>
      <c r="K15">
        <f t="shared" ref="K15" si="23">AVERAGE(K10:K14)</f>
        <v>80.638682749414571</v>
      </c>
      <c r="L15">
        <f t="shared" ref="L15" si="24">AVERAGE(L10:L14)</f>
        <v>16.600000000000001</v>
      </c>
      <c r="M15" s="3">
        <f t="shared" ref="M15" si="25">AVERAGE(M10:M14)</f>
        <v>22.2</v>
      </c>
      <c r="N15">
        <f t="shared" ref="N15" si="26">AVERAGE(N10:N14)</f>
        <v>15.6</v>
      </c>
      <c r="O15">
        <f t="shared" ref="O15" si="27">AVERAGE(O10:O14)</f>
        <v>5.6000000000000008E-2</v>
      </c>
      <c r="P15" s="3">
        <f t="shared" ref="P15" si="28">AVERAGE(P10:P14)</f>
        <v>0.90666666666666662</v>
      </c>
      <c r="Q15">
        <f t="shared" ref="Q15" si="29">AVERAGE(Q10:Q14)</f>
        <v>9.3831168831168682E-2</v>
      </c>
      <c r="R15" s="3">
        <f t="shared" ref="R15" si="30">AVERAGE(R10:R14)</f>
        <v>0.72754901960784291</v>
      </c>
      <c r="S15" s="3">
        <f t="shared" ref="S15" si="31">AVERAGE(S10:S14)</f>
        <v>0.53584415584415557</v>
      </c>
      <c r="T15">
        <f t="shared" ref="T15" si="32">AVERAGE(T10:T14)</f>
        <v>0.29046616541353343</v>
      </c>
      <c r="U15">
        <f t="shared" ref="U15" si="33">AVERAGE(U10:U14)</f>
        <v>39.371744382434159</v>
      </c>
      <c r="V15" s="3">
        <f t="shared" ref="V15" si="34">AVERAGE(V10:V14)</f>
        <v>41.119890585334062</v>
      </c>
      <c r="W15">
        <f t="shared" ref="W15" si="35">AVERAGE(W10:W14)</f>
        <v>39.962798887513877</v>
      </c>
    </row>
    <row r="16" spans="1:23" x14ac:dyDescent="0.25">
      <c r="A16" s="2"/>
      <c r="B16" t="s">
        <v>15</v>
      </c>
      <c r="C16" s="3">
        <f>MIN(C10:C14)/1000</f>
        <v>157.61000000000001</v>
      </c>
      <c r="D16">
        <f t="shared" ref="D16:E16" si="36">MIN(D10:D14)/1000</f>
        <v>237.15799999999999</v>
      </c>
      <c r="E16">
        <f t="shared" si="36"/>
        <v>277.93200000000002</v>
      </c>
      <c r="F16">
        <f t="shared" ref="F16:J16" si="37">MIN(F10:F14)</f>
        <v>34208</v>
      </c>
      <c r="G16" s="3">
        <f t="shared" si="37"/>
        <v>28468</v>
      </c>
      <c r="H16">
        <f t="shared" si="37"/>
        <v>43096</v>
      </c>
      <c r="I16">
        <f>MAX(I10:I14)</f>
        <v>80.919251457467695</v>
      </c>
      <c r="J16" s="3">
        <f t="shared" ref="J16:K16" si="38">MAX(J10:J14)</f>
        <v>82.502591161782703</v>
      </c>
      <c r="K16">
        <f t="shared" si="38"/>
        <v>81.587709284626996</v>
      </c>
      <c r="L16">
        <f t="shared" ref="L16:W16" si="39">MAX(L10:L14)</f>
        <v>24</v>
      </c>
      <c r="M16" s="3">
        <f t="shared" si="39"/>
        <v>34</v>
      </c>
      <c r="N16">
        <f t="shared" si="39"/>
        <v>22</v>
      </c>
      <c r="O16">
        <f t="shared" si="39"/>
        <v>0.28000000000000003</v>
      </c>
      <c r="P16" s="3">
        <f t="shared" si="39"/>
        <v>1</v>
      </c>
      <c r="Q16">
        <f t="shared" si="39"/>
        <v>0.27272727272727199</v>
      </c>
      <c r="R16" s="3">
        <f t="shared" si="39"/>
        <v>0.95</v>
      </c>
      <c r="S16" s="3">
        <f t="shared" si="39"/>
        <v>0.85714285714285698</v>
      </c>
      <c r="T16">
        <f t="shared" si="39"/>
        <v>0.52</v>
      </c>
      <c r="U16">
        <f t="shared" si="39"/>
        <v>40.190685960830599</v>
      </c>
      <c r="V16" s="3">
        <f t="shared" si="39"/>
        <v>41.881477252827501</v>
      </c>
      <c r="W16">
        <f t="shared" si="39"/>
        <v>40.913214029672702</v>
      </c>
    </row>
    <row r="17" spans="1:23" x14ac:dyDescent="0.25">
      <c r="A17" s="2">
        <v>3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16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23</v>
      </c>
      <c r="T17" s="1" t="s">
        <v>24</v>
      </c>
      <c r="U17" s="1" t="s">
        <v>25</v>
      </c>
      <c r="V17" s="1" t="s">
        <v>26</v>
      </c>
      <c r="W17" s="1" t="s">
        <v>27</v>
      </c>
    </row>
    <row r="18" spans="1:23" x14ac:dyDescent="0.25">
      <c r="A18" s="2"/>
      <c r="B18" s="1">
        <v>1</v>
      </c>
      <c r="C18" s="1">
        <v>3290551</v>
      </c>
      <c r="D18" s="1">
        <v>3320004</v>
      </c>
      <c r="E18" s="1">
        <v>4178673</v>
      </c>
      <c r="F18" s="1">
        <v>252540</v>
      </c>
      <c r="G18" s="1">
        <v>219985</v>
      </c>
      <c r="H18" s="1">
        <v>331220</v>
      </c>
      <c r="I18" s="1">
        <v>68.837562779999999</v>
      </c>
      <c r="J18" s="1">
        <v>75.638544890000006</v>
      </c>
      <c r="K18" s="1">
        <v>76.278742370000003</v>
      </c>
      <c r="L18" s="1">
        <v>14</v>
      </c>
      <c r="M18" s="1">
        <v>21</v>
      </c>
      <c r="N18" s="1">
        <v>7</v>
      </c>
      <c r="O18" s="1">
        <v>0</v>
      </c>
      <c r="P18" s="1">
        <v>1</v>
      </c>
      <c r="Q18" s="1">
        <v>0</v>
      </c>
      <c r="R18" s="1">
        <v>0.35714285714285698</v>
      </c>
      <c r="S18" s="1">
        <v>0</v>
      </c>
      <c r="T18" s="1">
        <v>0.28571428571428498</v>
      </c>
      <c r="U18" s="1">
        <v>26.200755161427001</v>
      </c>
      <c r="V18" s="1">
        <v>32.7117515014369</v>
      </c>
      <c r="W18" s="1">
        <v>32.272450293848102</v>
      </c>
    </row>
    <row r="19" spans="1:23" x14ac:dyDescent="0.25">
      <c r="A19" s="2"/>
      <c r="B19" s="1">
        <v>2</v>
      </c>
      <c r="C19" s="1">
        <v>3487743</v>
      </c>
      <c r="D19" s="1">
        <v>3529803</v>
      </c>
      <c r="E19" s="1">
        <v>6055442</v>
      </c>
      <c r="F19" s="1">
        <v>173385</v>
      </c>
      <c r="G19" s="1">
        <v>200945</v>
      </c>
      <c r="H19" s="1">
        <v>231700</v>
      </c>
      <c r="I19" s="1">
        <v>75.14933628</v>
      </c>
      <c r="J19" s="1">
        <v>71.52510341</v>
      </c>
      <c r="K19" s="1">
        <v>69.983801779999993</v>
      </c>
      <c r="L19" s="1">
        <v>14</v>
      </c>
      <c r="M19" s="1">
        <v>18</v>
      </c>
      <c r="N19" s="1">
        <v>9</v>
      </c>
      <c r="O19" s="1">
        <v>0</v>
      </c>
      <c r="P19" s="1">
        <v>0.57142857142857095</v>
      </c>
      <c r="Q19" s="1">
        <v>0</v>
      </c>
      <c r="R19" s="1">
        <v>0.5</v>
      </c>
      <c r="S19" s="1">
        <v>0</v>
      </c>
      <c r="T19" s="1">
        <v>0.11111111111111099</v>
      </c>
      <c r="U19" s="1">
        <v>32.0409934159768</v>
      </c>
      <c r="V19" s="1">
        <v>29.186534770464799</v>
      </c>
      <c r="W19" s="1">
        <v>27.665123324236198</v>
      </c>
    </row>
    <row r="20" spans="1:23" x14ac:dyDescent="0.25">
      <c r="A20" s="2"/>
      <c r="B20" s="1">
        <v>3</v>
      </c>
      <c r="C20" s="1">
        <v>3778727</v>
      </c>
      <c r="D20" s="1">
        <v>3801756</v>
      </c>
      <c r="E20" s="1">
        <v>5115297</v>
      </c>
      <c r="F20" s="1">
        <v>175550</v>
      </c>
      <c r="G20" s="1">
        <v>146430</v>
      </c>
      <c r="H20" s="1">
        <v>297115</v>
      </c>
      <c r="I20" s="1">
        <v>69.135495419999998</v>
      </c>
      <c r="J20" s="1">
        <v>73.288087689999998</v>
      </c>
      <c r="K20" s="1">
        <v>70.322969709999995</v>
      </c>
      <c r="L20" s="1">
        <v>16</v>
      </c>
      <c r="M20" s="1">
        <v>43</v>
      </c>
      <c r="N20" s="1">
        <v>3</v>
      </c>
      <c r="O20" s="1">
        <v>0</v>
      </c>
      <c r="P20" s="1">
        <v>1</v>
      </c>
      <c r="Q20" s="1">
        <v>0</v>
      </c>
      <c r="R20" s="1">
        <v>0.375</v>
      </c>
      <c r="S20" s="1">
        <v>1</v>
      </c>
      <c r="T20" s="1">
        <v>0</v>
      </c>
      <c r="U20" s="1">
        <v>26.7475801389987</v>
      </c>
      <c r="V20" s="1">
        <v>31.149618633141301</v>
      </c>
      <c r="W20" s="1">
        <v>27.326246613010898</v>
      </c>
    </row>
    <row r="21" spans="1:23" x14ac:dyDescent="0.25">
      <c r="A21" s="2"/>
      <c r="B21" s="1">
        <v>4</v>
      </c>
      <c r="C21" s="1">
        <v>4023477</v>
      </c>
      <c r="D21" s="1">
        <v>3810677</v>
      </c>
      <c r="E21" s="1">
        <v>5448607</v>
      </c>
      <c r="F21" s="1">
        <v>199775</v>
      </c>
      <c r="G21" s="1">
        <v>153040</v>
      </c>
      <c r="H21" s="1">
        <v>279215</v>
      </c>
      <c r="I21" s="1">
        <v>63.24054581</v>
      </c>
      <c r="J21" s="1">
        <v>75.877629569999996</v>
      </c>
      <c r="K21" s="1">
        <v>73.581022149999995</v>
      </c>
      <c r="L21" s="1">
        <v>9</v>
      </c>
      <c r="M21" s="1">
        <v>21</v>
      </c>
      <c r="N21" s="1">
        <v>7</v>
      </c>
      <c r="O21" s="1">
        <v>0</v>
      </c>
      <c r="P21" s="1">
        <v>1</v>
      </c>
      <c r="Q21" s="1">
        <v>0</v>
      </c>
      <c r="R21" s="1">
        <v>0.22222222222222199</v>
      </c>
      <c r="S21" s="1">
        <v>0</v>
      </c>
      <c r="T21" s="1">
        <v>0.42857142857142799</v>
      </c>
      <c r="U21" s="1">
        <v>21.511750660653899</v>
      </c>
      <c r="V21" s="1">
        <v>33.5916503182954</v>
      </c>
      <c r="W21" s="1">
        <v>30.4660522341328</v>
      </c>
    </row>
    <row r="22" spans="1:23" x14ac:dyDescent="0.25">
      <c r="A22" s="2"/>
      <c r="B22" s="1">
        <v>5</v>
      </c>
      <c r="C22" s="1">
        <v>3250019</v>
      </c>
      <c r="D22" s="1">
        <v>2548885</v>
      </c>
      <c r="E22" s="1">
        <v>4694754</v>
      </c>
      <c r="F22" s="1">
        <v>277360</v>
      </c>
      <c r="G22" s="1">
        <v>227325</v>
      </c>
      <c r="H22" s="1">
        <v>319680</v>
      </c>
      <c r="I22" s="1">
        <v>69.713336100000006</v>
      </c>
      <c r="J22" s="1">
        <v>78.657886020000007</v>
      </c>
      <c r="K22" s="1">
        <v>70.396622629999996</v>
      </c>
      <c r="L22" s="1">
        <v>4</v>
      </c>
      <c r="M22" s="1">
        <v>36</v>
      </c>
      <c r="N22" s="1">
        <v>5</v>
      </c>
      <c r="O22" s="1">
        <v>0</v>
      </c>
      <c r="P22" s="1">
        <v>1</v>
      </c>
      <c r="Q22" s="1">
        <v>0</v>
      </c>
      <c r="R22" s="1">
        <v>0.5</v>
      </c>
      <c r="S22" s="1">
        <v>1</v>
      </c>
      <c r="T22" s="1">
        <v>0</v>
      </c>
      <c r="U22" s="1">
        <v>26.849546168292001</v>
      </c>
      <c r="V22" s="1">
        <v>35.492551691099301</v>
      </c>
      <c r="W22" s="1">
        <v>27.158897556718301</v>
      </c>
    </row>
    <row r="23" spans="1:23" x14ac:dyDescent="0.25">
      <c r="A23" s="2"/>
      <c r="B23" s="1" t="s">
        <v>12</v>
      </c>
      <c r="C23" s="4">
        <f>AVERAGE(C18:C22)/1000</f>
        <v>3566.1034</v>
      </c>
      <c r="D23" s="3">
        <f t="shared" ref="D23" si="40">AVERAGE(D18:D22)/1000</f>
        <v>3402.2249999999999</v>
      </c>
      <c r="E23">
        <f t="shared" ref="E23" si="41">AVERAGE(E18:E22)/1000</f>
        <v>5098.5545999999995</v>
      </c>
      <c r="F23">
        <f>AVERAGE(F18:F22)</f>
        <v>215722</v>
      </c>
      <c r="G23" s="3">
        <f t="shared" ref="G23" si="42">AVERAGE(G18:G22)</f>
        <v>189545</v>
      </c>
      <c r="H23">
        <f t="shared" ref="H23" si="43">AVERAGE(H18:H22)</f>
        <v>291786</v>
      </c>
      <c r="I23">
        <f t="shared" ref="I23" si="44">AVERAGE(I18:I22)</f>
        <v>69.215255278000001</v>
      </c>
      <c r="J23" s="3">
        <f t="shared" ref="J23" si="45">AVERAGE(J18:J22)</f>
        <v>74.997450315999998</v>
      </c>
      <c r="K23">
        <f t="shared" ref="K23" si="46">AVERAGE(K18:K22)</f>
        <v>72.112631727999997</v>
      </c>
      <c r="L23">
        <f t="shared" ref="L23" si="47">AVERAGE(L18:L22)</f>
        <v>11.4</v>
      </c>
      <c r="M23" s="3">
        <f t="shared" ref="M23" si="48">AVERAGE(M18:M22)</f>
        <v>27.8</v>
      </c>
      <c r="N23">
        <f t="shared" ref="N23" si="49">AVERAGE(N18:N22)</f>
        <v>6.2</v>
      </c>
      <c r="O23">
        <f t="shared" ref="O23" si="50">AVERAGE(O18:O22)</f>
        <v>0</v>
      </c>
      <c r="P23" s="3">
        <f t="shared" ref="P23" si="51">AVERAGE(P18:P22)</f>
        <v>0.91428571428571426</v>
      </c>
      <c r="Q23">
        <f t="shared" ref="Q23" si="52">AVERAGE(Q18:Q22)</f>
        <v>0</v>
      </c>
      <c r="R23" s="3">
        <f t="shared" ref="R23" si="53">AVERAGE(R18:R22)</f>
        <v>0.39087301587301582</v>
      </c>
      <c r="S23" s="3">
        <f t="shared" ref="S23" si="54">AVERAGE(S18:S22)</f>
        <v>0.4</v>
      </c>
      <c r="T23">
        <f t="shared" ref="T23" si="55">AVERAGE(T18:T22)</f>
        <v>0.1650793650793648</v>
      </c>
      <c r="U23">
        <f t="shared" ref="U23" si="56">AVERAGE(U18:U22)</f>
        <v>26.67012510906968</v>
      </c>
      <c r="V23" s="3">
        <f t="shared" ref="V23" si="57">AVERAGE(V18:V22)</f>
        <v>32.42642138288754</v>
      </c>
      <c r="W23">
        <f t="shared" ref="W23" si="58">AVERAGE(W18:W22)</f>
        <v>28.977754004389261</v>
      </c>
    </row>
    <row r="24" spans="1:23" x14ac:dyDescent="0.25">
      <c r="A24" s="2"/>
      <c r="B24" s="1" t="s">
        <v>14</v>
      </c>
      <c r="C24" s="4">
        <f>MIN(C18:C22)/1000</f>
        <v>3250.0189999999998</v>
      </c>
      <c r="D24" s="3">
        <f t="shared" ref="D24:E24" si="59">MIN(D18:D22)/1000</f>
        <v>2548.8850000000002</v>
      </c>
      <c r="E24">
        <f t="shared" si="59"/>
        <v>4178.6729999999998</v>
      </c>
      <c r="F24">
        <f t="shared" ref="F24:J24" si="60">MIN(F18:F22)</f>
        <v>173385</v>
      </c>
      <c r="G24" s="3">
        <f t="shared" si="60"/>
        <v>146430</v>
      </c>
      <c r="H24">
        <f t="shared" si="60"/>
        <v>231700</v>
      </c>
      <c r="I24">
        <f>MAX(I18:I22)</f>
        <v>75.14933628</v>
      </c>
      <c r="J24" s="3">
        <f t="shared" ref="J24:W24" si="61">MAX(J18:J22)</f>
        <v>78.657886020000007</v>
      </c>
      <c r="K24">
        <f t="shared" si="61"/>
        <v>76.278742370000003</v>
      </c>
      <c r="L24">
        <f t="shared" si="61"/>
        <v>16</v>
      </c>
      <c r="M24" s="3">
        <f t="shared" si="61"/>
        <v>43</v>
      </c>
      <c r="N24">
        <f t="shared" si="61"/>
        <v>9</v>
      </c>
      <c r="O24">
        <f t="shared" si="61"/>
        <v>0</v>
      </c>
      <c r="P24" s="3">
        <f t="shared" si="61"/>
        <v>1</v>
      </c>
      <c r="Q24">
        <f t="shared" si="61"/>
        <v>0</v>
      </c>
      <c r="R24" s="3">
        <f t="shared" si="61"/>
        <v>0.5</v>
      </c>
      <c r="S24" s="3">
        <f t="shared" si="61"/>
        <v>1</v>
      </c>
      <c r="T24">
        <f t="shared" si="61"/>
        <v>0.42857142857142799</v>
      </c>
      <c r="U24">
        <f t="shared" si="61"/>
        <v>32.0409934159768</v>
      </c>
      <c r="V24" s="3">
        <f t="shared" si="61"/>
        <v>35.492551691099301</v>
      </c>
      <c r="W24">
        <f t="shared" si="61"/>
        <v>32.272450293848102</v>
      </c>
    </row>
  </sheetData>
  <mergeCells count="3">
    <mergeCell ref="A2:A8"/>
    <mergeCell ref="A9:A16"/>
    <mergeCell ref="A17:A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DE22-8A34-4119-955D-C63B4622B69A}">
  <dimension ref="A1:S21"/>
  <sheetViews>
    <sheetView tabSelected="1" workbookViewId="0">
      <selection activeCell="I14" sqref="I14"/>
    </sheetView>
  </sheetViews>
  <sheetFormatPr defaultRowHeight="13.8" x14ac:dyDescent="0.25"/>
  <cols>
    <col min="3" max="3" width="9.21875" bestFit="1" customWidth="1"/>
    <col min="5" max="7" width="9.21875" bestFit="1" customWidth="1"/>
    <col min="8" max="8" width="9.5546875" bestFit="1" customWidth="1"/>
    <col min="9" max="10" width="10.33203125" bestFit="1" customWidth="1"/>
  </cols>
  <sheetData>
    <row r="1" spans="1:19" ht="14.4" thickBot="1" x14ac:dyDescent="0.3">
      <c r="A1" s="5" t="s">
        <v>10</v>
      </c>
      <c r="B1" s="6" t="s">
        <v>28</v>
      </c>
      <c r="C1" s="7" t="s">
        <v>30</v>
      </c>
      <c r="D1" s="7"/>
      <c r="E1" s="7" t="s">
        <v>37</v>
      </c>
      <c r="F1" s="7"/>
      <c r="G1" s="7" t="s">
        <v>38</v>
      </c>
      <c r="H1" s="7"/>
      <c r="I1" s="5" t="s">
        <v>29</v>
      </c>
    </row>
    <row r="2" spans="1:19" x14ac:dyDescent="0.25">
      <c r="A2" s="10">
        <v>1</v>
      </c>
      <c r="B2" t="s">
        <v>36</v>
      </c>
      <c r="C2" s="3">
        <v>20</v>
      </c>
      <c r="D2" s="3">
        <v>24</v>
      </c>
      <c r="E2" s="3">
        <v>584</v>
      </c>
      <c r="F2" s="3">
        <v>560</v>
      </c>
      <c r="G2" s="3">
        <v>67.447777697752514</v>
      </c>
      <c r="H2" s="3">
        <v>68.030794165315996</v>
      </c>
      <c r="I2">
        <v>14.644399999999999</v>
      </c>
      <c r="J2">
        <v>13.802</v>
      </c>
      <c r="L2">
        <f>I2/I3-1</f>
        <v>0.57568323649666442</v>
      </c>
    </row>
    <row r="3" spans="1:19" x14ac:dyDescent="0.25">
      <c r="A3" s="11"/>
      <c r="B3" s="8" t="s">
        <v>34</v>
      </c>
      <c r="C3">
        <v>9.6</v>
      </c>
      <c r="D3">
        <v>11</v>
      </c>
      <c r="E3" s="4">
        <v>600</v>
      </c>
      <c r="F3" s="3">
        <v>560</v>
      </c>
      <c r="G3">
        <v>67.178952535249536</v>
      </c>
      <c r="H3">
        <v>67.787682333873505</v>
      </c>
      <c r="I3" s="3">
        <v>9.2940000000000005</v>
      </c>
      <c r="J3" s="3">
        <v>8.8620000000000001</v>
      </c>
    </row>
    <row r="4" spans="1:19" ht="14.4" thickBot="1" x14ac:dyDescent="0.3">
      <c r="A4" s="12"/>
      <c r="B4" s="9" t="s">
        <v>35</v>
      </c>
      <c r="C4">
        <v>17.2</v>
      </c>
      <c r="D4">
        <v>20</v>
      </c>
      <c r="E4">
        <v>604</v>
      </c>
      <c r="F4">
        <v>580</v>
      </c>
      <c r="G4">
        <v>67.415072933549368</v>
      </c>
      <c r="H4">
        <v>67.787682333873505</v>
      </c>
      <c r="I4">
        <v>18.744400000000002</v>
      </c>
      <c r="J4">
        <v>17.873999999999999</v>
      </c>
    </row>
    <row r="5" spans="1:19" x14ac:dyDescent="0.25">
      <c r="A5" s="10">
        <v>2</v>
      </c>
      <c r="B5" t="s">
        <v>36</v>
      </c>
      <c r="C5" s="3">
        <v>22.2</v>
      </c>
      <c r="D5" s="3">
        <v>34</v>
      </c>
      <c r="E5" s="3">
        <v>34220.400000000001</v>
      </c>
      <c r="F5" s="3">
        <v>28468</v>
      </c>
      <c r="G5" s="3">
        <v>81.698337732287044</v>
      </c>
      <c r="H5" s="3">
        <v>82.502591161782703</v>
      </c>
      <c r="I5">
        <v>247.9726</v>
      </c>
      <c r="J5">
        <v>237.15799999999999</v>
      </c>
      <c r="L5">
        <f>I5/I6-1</f>
        <v>0.44410072084894536</v>
      </c>
    </row>
    <row r="6" spans="1:19" x14ac:dyDescent="0.25">
      <c r="A6" s="13"/>
      <c r="B6" s="8" t="s">
        <v>34</v>
      </c>
      <c r="C6">
        <v>16.600000000000001</v>
      </c>
      <c r="D6">
        <v>24</v>
      </c>
      <c r="E6" s="4">
        <v>44566.8</v>
      </c>
      <c r="F6" s="4">
        <v>34208</v>
      </c>
      <c r="G6">
        <v>80.147352461726967</v>
      </c>
      <c r="H6">
        <v>80.919251457467695</v>
      </c>
      <c r="I6" s="3">
        <v>171.71420000000001</v>
      </c>
      <c r="J6" s="3">
        <v>157.61000000000001</v>
      </c>
    </row>
    <row r="7" spans="1:19" ht="14.4" thickBot="1" x14ac:dyDescent="0.3">
      <c r="A7" s="12"/>
      <c r="B7" s="9" t="s">
        <v>35</v>
      </c>
      <c r="C7">
        <v>15.6</v>
      </c>
      <c r="D7">
        <v>22</v>
      </c>
      <c r="E7">
        <v>49116.4</v>
      </c>
      <c r="F7">
        <v>43096</v>
      </c>
      <c r="G7">
        <v>80.638682749414571</v>
      </c>
      <c r="H7">
        <v>81.587709284626996</v>
      </c>
      <c r="I7">
        <v>304.72219999999999</v>
      </c>
      <c r="J7">
        <v>277.93200000000002</v>
      </c>
    </row>
    <row r="8" spans="1:19" x14ac:dyDescent="0.25">
      <c r="A8" s="10">
        <v>3</v>
      </c>
      <c r="B8" t="s">
        <v>36</v>
      </c>
      <c r="C8" s="3">
        <v>27.8</v>
      </c>
      <c r="D8" s="3">
        <v>43</v>
      </c>
      <c r="E8" s="3">
        <v>189545</v>
      </c>
      <c r="F8" s="3">
        <v>146430</v>
      </c>
      <c r="G8" s="3">
        <v>74.997450315999998</v>
      </c>
      <c r="H8" s="3">
        <v>78.657886020000007</v>
      </c>
      <c r="I8" s="3">
        <v>3402.2249999999999</v>
      </c>
      <c r="J8" s="3">
        <v>2548.8850000000002</v>
      </c>
      <c r="L8">
        <f>I8/I9-1</f>
        <v>-4.5954472324049811E-2</v>
      </c>
    </row>
    <row r="9" spans="1:19" x14ac:dyDescent="0.25">
      <c r="A9" s="13"/>
      <c r="B9" s="8" t="s">
        <v>34</v>
      </c>
      <c r="C9">
        <v>11.4</v>
      </c>
      <c r="D9">
        <v>16</v>
      </c>
      <c r="E9">
        <v>215722</v>
      </c>
      <c r="F9">
        <v>173385</v>
      </c>
      <c r="G9">
        <v>69.215255278000001</v>
      </c>
      <c r="H9">
        <v>75.14933628</v>
      </c>
      <c r="I9">
        <v>3566.1034</v>
      </c>
      <c r="J9">
        <v>3250.0189999999998</v>
      </c>
    </row>
    <row r="10" spans="1:19" ht="14.4" thickBot="1" x14ac:dyDescent="0.3">
      <c r="A10" s="12"/>
      <c r="B10" s="9" t="s">
        <v>35</v>
      </c>
      <c r="C10">
        <v>6.2</v>
      </c>
      <c r="D10">
        <v>9</v>
      </c>
      <c r="E10">
        <v>291786</v>
      </c>
      <c r="F10">
        <v>231700</v>
      </c>
      <c r="G10">
        <v>72.112631727999997</v>
      </c>
      <c r="H10">
        <v>76.278742370000003</v>
      </c>
      <c r="I10">
        <v>5098.5545999999995</v>
      </c>
      <c r="J10">
        <v>4178.6729999999998</v>
      </c>
    </row>
    <row r="11" spans="1:19" ht="14.4" thickBot="1" x14ac:dyDescent="0.3"/>
    <row r="12" spans="1:19" ht="14.4" thickBot="1" x14ac:dyDescent="0.3">
      <c r="B12" s="1" t="s">
        <v>42</v>
      </c>
      <c r="C12" s="1" t="s">
        <v>43</v>
      </c>
      <c r="D12" s="1" t="s">
        <v>39</v>
      </c>
      <c r="E12" s="1" t="s">
        <v>40</v>
      </c>
      <c r="F12" s="1" t="s">
        <v>44</v>
      </c>
      <c r="G12" s="1" t="s">
        <v>45</v>
      </c>
      <c r="H12" s="1" t="s">
        <v>41</v>
      </c>
      <c r="I12" s="1" t="s">
        <v>46</v>
      </c>
      <c r="J12" s="1" t="s">
        <v>27</v>
      </c>
      <c r="N12" s="7" t="s">
        <v>31</v>
      </c>
      <c r="O12" s="7"/>
      <c r="P12" s="7" t="s">
        <v>32</v>
      </c>
      <c r="Q12" s="7"/>
      <c r="R12" s="7" t="s">
        <v>33</v>
      </c>
      <c r="S12" s="7"/>
    </row>
    <row r="13" spans="1:19" x14ac:dyDescent="0.25">
      <c r="A13" s="2">
        <v>1</v>
      </c>
      <c r="B13" s="14">
        <v>0.1576811594202896</v>
      </c>
      <c r="C13" s="15">
        <v>0.41025252525252498</v>
      </c>
      <c r="D13" s="14">
        <v>0.10388888888888873</v>
      </c>
      <c r="E13" s="15">
        <v>0.37393939393939385</v>
      </c>
      <c r="F13" s="15">
        <v>0.43442810457516307</v>
      </c>
      <c r="G13" s="14">
        <v>0.18521739130434781</v>
      </c>
      <c r="H13" s="14">
        <v>27.170590758613258</v>
      </c>
      <c r="I13" s="14">
        <v>27.43965315970102</v>
      </c>
      <c r="J13" s="15">
        <v>27.485191234945781</v>
      </c>
      <c r="N13" s="4">
        <v>0.1576811594202896</v>
      </c>
      <c r="O13" s="4">
        <v>0.52173913043478204</v>
      </c>
      <c r="P13" s="4">
        <v>0.10388888888888873</v>
      </c>
      <c r="Q13" s="4">
        <v>0.27777777777777701</v>
      </c>
      <c r="R13">
        <v>27.170590758613258</v>
      </c>
      <c r="S13">
        <v>27.778526159731101</v>
      </c>
    </row>
    <row r="14" spans="1:19" x14ac:dyDescent="0.25">
      <c r="A14" s="2"/>
      <c r="B14" s="14">
        <v>0.52173913043478204</v>
      </c>
      <c r="C14" s="3">
        <v>0.9</v>
      </c>
      <c r="D14" s="14">
        <v>0.27777777777777701</v>
      </c>
      <c r="E14" s="15">
        <v>0.63636363636363602</v>
      </c>
      <c r="F14" s="14">
        <v>0.82352941176470495</v>
      </c>
      <c r="G14" s="15">
        <v>0.82608695652173902</v>
      </c>
      <c r="H14" s="14">
        <v>27.778526159731101</v>
      </c>
      <c r="I14" s="15">
        <v>28.022439381583801</v>
      </c>
      <c r="J14" s="14">
        <v>28.0223328490579</v>
      </c>
      <c r="N14" s="3">
        <v>0.41025252525252498</v>
      </c>
      <c r="O14" s="3">
        <v>0.9</v>
      </c>
      <c r="P14" s="3">
        <v>0.43442810457516307</v>
      </c>
      <c r="Q14" s="3">
        <v>0.82352941176470495</v>
      </c>
      <c r="R14" s="4">
        <v>27.43965315970102</v>
      </c>
      <c r="S14" s="3">
        <v>28.022439381583801</v>
      </c>
    </row>
    <row r="15" spans="1:19" x14ac:dyDescent="0.25">
      <c r="A15" s="2">
        <v>2</v>
      </c>
      <c r="B15">
        <v>5.6000000000000008E-2</v>
      </c>
      <c r="C15" s="15">
        <v>0.90666666666666662</v>
      </c>
      <c r="D15" s="14">
        <v>9.3831168831168682E-2</v>
      </c>
      <c r="E15" s="15">
        <v>0.72754901960784291</v>
      </c>
      <c r="F15" s="15">
        <v>0.53584415584415557</v>
      </c>
      <c r="G15" s="14">
        <v>0.29046616541353343</v>
      </c>
      <c r="H15" s="14">
        <v>39.371744382434159</v>
      </c>
      <c r="I15" s="15">
        <v>41.119890585334062</v>
      </c>
      <c r="J15" s="14">
        <v>39.962798887513877</v>
      </c>
      <c r="N15" s="4">
        <v>0.18521739130434781</v>
      </c>
      <c r="O15" s="4">
        <v>0.82608695652173902</v>
      </c>
      <c r="P15" s="3">
        <v>0.37393939393939385</v>
      </c>
      <c r="Q15" s="3">
        <v>0.63636363636363602</v>
      </c>
      <c r="R15" s="3">
        <v>27.485191234945781</v>
      </c>
      <c r="S15">
        <v>28.0223328490579</v>
      </c>
    </row>
    <row r="16" spans="1:19" x14ac:dyDescent="0.25">
      <c r="A16" s="2"/>
      <c r="B16">
        <v>0.28000000000000003</v>
      </c>
      <c r="C16" s="3">
        <v>1</v>
      </c>
      <c r="D16" s="14">
        <v>0.27272727272727199</v>
      </c>
      <c r="E16" s="3">
        <v>0.95</v>
      </c>
      <c r="F16" s="15">
        <v>0.85714285714285698</v>
      </c>
      <c r="G16">
        <v>0.52</v>
      </c>
      <c r="H16" s="14">
        <v>40.190685960830599</v>
      </c>
      <c r="I16" s="15">
        <v>41.881477252827501</v>
      </c>
      <c r="J16" s="14">
        <v>40.913214029672702</v>
      </c>
      <c r="N16" s="4">
        <v>5.6000000000000008E-2</v>
      </c>
      <c r="O16" s="4">
        <v>0.28000000000000003</v>
      </c>
      <c r="P16" s="4">
        <v>9.3831168831168682E-2</v>
      </c>
      <c r="Q16" s="4">
        <v>0.27272727272727199</v>
      </c>
      <c r="R16">
        <v>39.371744382434159</v>
      </c>
      <c r="S16">
        <v>40.190685960830599</v>
      </c>
    </row>
    <row r="17" spans="1:19" x14ac:dyDescent="0.25">
      <c r="A17" s="2">
        <v>3</v>
      </c>
      <c r="B17">
        <v>0</v>
      </c>
      <c r="C17" s="15">
        <v>0.91428571428571426</v>
      </c>
      <c r="D17">
        <v>0</v>
      </c>
      <c r="E17" s="15">
        <v>0.39087301587301582</v>
      </c>
      <c r="F17" s="3">
        <v>0.4</v>
      </c>
      <c r="G17" s="14">
        <v>0.1650793650793648</v>
      </c>
      <c r="H17" s="14">
        <v>26.67012510906968</v>
      </c>
      <c r="I17" s="15">
        <v>32.42642138288754</v>
      </c>
      <c r="J17" s="14">
        <v>28.977754004389261</v>
      </c>
      <c r="N17" s="4">
        <v>0.90666666666666662</v>
      </c>
      <c r="O17" s="4">
        <v>1</v>
      </c>
      <c r="P17" s="4">
        <v>0.53584415584415557</v>
      </c>
      <c r="Q17" s="4">
        <v>0.85714285714285698</v>
      </c>
      <c r="R17" s="3">
        <v>41.119890585334062</v>
      </c>
      <c r="S17" s="3">
        <v>41.881477252827501</v>
      </c>
    </row>
    <row r="18" spans="1:19" x14ac:dyDescent="0.25">
      <c r="A18" s="2"/>
      <c r="B18">
        <v>0</v>
      </c>
      <c r="C18" s="3">
        <v>1</v>
      </c>
      <c r="D18">
        <v>0</v>
      </c>
      <c r="E18" s="3">
        <v>0.5</v>
      </c>
      <c r="F18" s="3">
        <v>1</v>
      </c>
      <c r="G18" s="14">
        <v>0.42857142857142799</v>
      </c>
      <c r="H18" s="14">
        <v>32.0409934159768</v>
      </c>
      <c r="I18" s="15">
        <v>35.492551691099301</v>
      </c>
      <c r="J18" s="14">
        <v>32.272450293848102</v>
      </c>
      <c r="N18" s="4">
        <v>0.29046616541353343</v>
      </c>
      <c r="O18" s="4">
        <v>0.52</v>
      </c>
      <c r="P18" s="4">
        <v>0.72754901960784291</v>
      </c>
      <c r="Q18" s="4">
        <v>0.95</v>
      </c>
      <c r="R18">
        <v>39.962798887513877</v>
      </c>
      <c r="S18">
        <v>40.913214029672702</v>
      </c>
    </row>
    <row r="19" spans="1:19" x14ac:dyDescent="0.25">
      <c r="B19" s="3"/>
      <c r="N19" s="4">
        <v>0</v>
      </c>
      <c r="O19" s="4">
        <v>0</v>
      </c>
      <c r="P19" s="4">
        <v>0</v>
      </c>
      <c r="Q19" s="4">
        <v>0</v>
      </c>
      <c r="R19">
        <v>26.67012510906968</v>
      </c>
      <c r="S19" s="4">
        <v>32.0409934159768</v>
      </c>
    </row>
    <row r="20" spans="1:19" x14ac:dyDescent="0.25">
      <c r="N20" s="4">
        <v>0.91428571428571426</v>
      </c>
      <c r="O20" s="4">
        <v>1</v>
      </c>
      <c r="P20" s="4">
        <v>0.4</v>
      </c>
      <c r="Q20" s="4">
        <v>1</v>
      </c>
      <c r="R20" s="3">
        <v>32.42642138288754</v>
      </c>
      <c r="S20" s="3">
        <v>35.492551691099301</v>
      </c>
    </row>
    <row r="21" spans="1:19" x14ac:dyDescent="0.25">
      <c r="N21" s="4">
        <v>0.1650793650793648</v>
      </c>
      <c r="O21" s="4">
        <v>0.42857142857142799</v>
      </c>
      <c r="P21" s="4">
        <v>0.39087301587301582</v>
      </c>
      <c r="Q21" s="4">
        <v>0.5</v>
      </c>
      <c r="R21">
        <v>28.977754004389261</v>
      </c>
      <c r="S21">
        <v>32.272450293848102</v>
      </c>
    </row>
  </sheetData>
  <mergeCells count="6">
    <mergeCell ref="A2:A4"/>
    <mergeCell ref="A5:A7"/>
    <mergeCell ref="A8:A10"/>
    <mergeCell ref="A13:A14"/>
    <mergeCell ref="A15:A16"/>
    <mergeCell ref="A17:A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郑南希</dc:creator>
  <cp:lastModifiedBy>郑南希</cp:lastModifiedBy>
  <dcterms:created xsi:type="dcterms:W3CDTF">2015-06-05T18:17:20Z</dcterms:created>
  <dcterms:modified xsi:type="dcterms:W3CDTF">2023-10-11T15:55:04Z</dcterms:modified>
</cp:coreProperties>
</file>