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's\CEP\Winter 24-25\LCA\Self project_LCA\"/>
    </mc:Choice>
  </mc:AlternateContent>
  <xr:revisionPtr revIDLastSave="0" documentId="13_ncr:1_{617D8B8F-1E4C-43CF-88EF-5586ECA703A9}" xr6:coauthVersionLast="47" xr6:coauthVersionMax="47" xr10:uidLastSave="{00000000-0000-0000-0000-000000000000}"/>
  <bookViews>
    <workbookView xWindow="-28905" yWindow="15" windowWidth="14610" windowHeight="17385" activeTab="1" xr2:uid="{C4417430-00C4-401D-9536-BEC20E0B5B1E}"/>
  </bookViews>
  <sheets>
    <sheet name="Sheet1" sheetId="1" r:id="rId1"/>
    <sheet name="CO2 Emiss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7" i="2"/>
  <c r="G15" i="2"/>
  <c r="G14" i="2"/>
  <c r="G13" i="2"/>
  <c r="J9" i="2"/>
  <c r="D11" i="2"/>
  <c r="D10" i="2"/>
  <c r="D6" i="2"/>
  <c r="D5" i="2"/>
</calcChain>
</file>

<file path=xl/sharedStrings.xml><?xml version="1.0" encoding="utf-8"?>
<sst xmlns="http://schemas.openxmlformats.org/spreadsheetml/2006/main" count="54" uniqueCount="42">
  <si>
    <t>Inventory Item</t>
  </si>
  <si>
    <t>Unit</t>
  </si>
  <si>
    <t>Conversion Factor</t>
  </si>
  <si>
    <t>Impact Category</t>
  </si>
  <si>
    <t>Notes</t>
  </si>
  <si>
    <t>Electricity (Germany avg)</t>
  </si>
  <si>
    <t>1 kWh = 3.6 MJ</t>
  </si>
  <si>
    <t>GWP</t>
  </si>
  <si>
    <t>Source: UBA Germany 2023</t>
  </si>
  <si>
    <t>Manufacturing – PET</t>
  </si>
  <si>
    <t>1 bottle (0.02 kg)</t>
  </si>
  <si>
    <t>Source: PlasticsEurope</t>
  </si>
  <si>
    <t>Manufacturing – Stainless Steel</t>
  </si>
  <si>
    <t>1 kg steel</t>
  </si>
  <si>
    <t>Source: Ecoinvent/UK DEFRA</t>
  </si>
  <si>
    <t>Water (hot) use</t>
  </si>
  <si>
    <t>1 L</t>
  </si>
  <si>
    <t>GWP &amp; Water</t>
  </si>
  <si>
    <t>Based on heating electricity</t>
  </si>
  <si>
    <t>Road transport (Germany)</t>
  </si>
  <si>
    <t>1 tonne-km</t>
  </si>
  <si>
    <t>0.126 kg CO₂</t>
  </si>
  <si>
    <t>Source: Umweltbundesamt</t>
  </si>
  <si>
    <r>
      <t xml:space="preserve">0.321 kg CO₂/kWh → </t>
    </r>
    <r>
      <rPr>
        <b/>
        <sz val="12"/>
        <color theme="1"/>
        <rFont val="Times New Roman"/>
        <family val="1"/>
      </rPr>
      <t>0.0892 kg CO₂/MJ</t>
    </r>
  </si>
  <si>
    <t>0.5 kg CO₂</t>
  </si>
  <si>
    <t>14 kg CO₂</t>
  </si>
  <si>
    <t>0.002–0.01 kg CO₂</t>
  </si>
  <si>
    <t>Reusable</t>
  </si>
  <si>
    <t>kg Co2</t>
  </si>
  <si>
    <t>Single-Use</t>
  </si>
  <si>
    <t>Production Emissions</t>
  </si>
  <si>
    <t>Transport</t>
  </si>
  <si>
    <t>Washing</t>
  </si>
  <si>
    <t>Reusbale</t>
  </si>
  <si>
    <t>MJ</t>
  </si>
  <si>
    <t>GWP Total (Steel)</t>
  </si>
  <si>
    <t>L/yr</t>
  </si>
  <si>
    <t>Energy Use (Steel)</t>
  </si>
  <si>
    <t>Water Use (Steel)</t>
  </si>
  <si>
    <t>GWP Total (Single-Use)</t>
  </si>
  <si>
    <t>Energy Use (Single-Use)</t>
  </si>
  <si>
    <t>Water Use (single-Use)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</si>
</sst>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12E8-F5F2-4175-887F-0CEBC15C72D1}">
  <dimension ref="E4:I9"/>
  <sheetViews>
    <sheetView workbookViewId="0">
      <selection activeCell="G5" sqref="G5"/>
    </sheetView>
  </sheetViews>
  <sheetFormatPr defaultRowHeight="14.4" x14ac:dyDescent="0.3"/>
  <cols>
    <col min="5" max="5" width="24.21875" customWidth="1"/>
    <col min="6" max="6" width="16.77734375" customWidth="1"/>
    <col min="7" max="7" width="32.88671875" customWidth="1"/>
    <col min="8" max="8" width="28.44140625" customWidth="1"/>
    <col min="9" max="9" width="25.5546875" customWidth="1"/>
  </cols>
  <sheetData>
    <row r="4" spans="5:9" ht="20.399999999999999" x14ac:dyDescent="0.3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</row>
    <row r="5" spans="5:9" ht="31.2" x14ac:dyDescent="0.3">
      <c r="E5" s="2" t="s">
        <v>5</v>
      </c>
      <c r="F5" s="2" t="s">
        <v>6</v>
      </c>
      <c r="G5" s="2" t="s">
        <v>23</v>
      </c>
      <c r="H5" s="2" t="s">
        <v>7</v>
      </c>
      <c r="I5" s="2" t="s">
        <v>8</v>
      </c>
    </row>
    <row r="6" spans="5:9" ht="15.6" x14ac:dyDescent="0.3">
      <c r="E6" s="2" t="s">
        <v>9</v>
      </c>
      <c r="F6" s="2" t="s">
        <v>10</v>
      </c>
      <c r="G6" s="2" t="s">
        <v>24</v>
      </c>
      <c r="H6" s="2" t="s">
        <v>7</v>
      </c>
      <c r="I6" s="2" t="s">
        <v>11</v>
      </c>
    </row>
    <row r="7" spans="5:9" ht="31.2" x14ac:dyDescent="0.3">
      <c r="E7" s="2" t="s">
        <v>12</v>
      </c>
      <c r="F7" s="2" t="s">
        <v>13</v>
      </c>
      <c r="G7" s="2" t="s">
        <v>25</v>
      </c>
      <c r="H7" s="2" t="s">
        <v>7</v>
      </c>
      <c r="I7" s="2" t="s">
        <v>14</v>
      </c>
    </row>
    <row r="8" spans="5:9" ht="31.2" x14ac:dyDescent="0.3">
      <c r="E8" s="2" t="s">
        <v>15</v>
      </c>
      <c r="F8" s="2" t="s">
        <v>16</v>
      </c>
      <c r="G8" s="2" t="s">
        <v>26</v>
      </c>
      <c r="H8" s="2" t="s">
        <v>17</v>
      </c>
      <c r="I8" s="2" t="s">
        <v>18</v>
      </c>
    </row>
    <row r="9" spans="5:9" ht="15.6" x14ac:dyDescent="0.3">
      <c r="E9" s="3" t="s">
        <v>19</v>
      </c>
      <c r="F9" s="3" t="s">
        <v>20</v>
      </c>
      <c r="G9" s="2" t="s">
        <v>21</v>
      </c>
      <c r="H9" s="2" t="s">
        <v>7</v>
      </c>
      <c r="I9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41B4-2A9E-4E38-8B46-8491E3259546}">
  <dimension ref="C3:J19"/>
  <sheetViews>
    <sheetView tabSelected="1" workbookViewId="0">
      <selection activeCell="F25" sqref="F25"/>
    </sheetView>
  </sheetViews>
  <sheetFormatPr defaultRowHeight="14.4" x14ac:dyDescent="0.3"/>
  <cols>
    <col min="3" max="3" width="23.88671875" customWidth="1"/>
    <col min="6" max="6" width="21.88671875" customWidth="1"/>
    <col min="9" max="9" width="21.44140625" customWidth="1"/>
  </cols>
  <sheetData>
    <row r="3" spans="3:10" x14ac:dyDescent="0.3">
      <c r="C3" s="4" t="s">
        <v>31</v>
      </c>
      <c r="D3" t="s">
        <v>28</v>
      </c>
    </row>
    <row r="5" spans="3:10" x14ac:dyDescent="0.3">
      <c r="C5" t="s">
        <v>27</v>
      </c>
      <c r="D5">
        <f>100*0.5*0.126</f>
        <v>6.3</v>
      </c>
    </row>
    <row r="6" spans="3:10" x14ac:dyDescent="0.3">
      <c r="C6" t="s">
        <v>29</v>
      </c>
      <c r="D6">
        <f>7.3*(100*0.126)/1000</f>
        <v>9.1979999999999992E-2</v>
      </c>
    </row>
    <row r="7" spans="3:10" x14ac:dyDescent="0.3">
      <c r="I7" s="4" t="s">
        <v>32</v>
      </c>
      <c r="J7" t="s">
        <v>28</v>
      </c>
    </row>
    <row r="8" spans="3:10" x14ac:dyDescent="0.3">
      <c r="C8" s="4" t="s">
        <v>30</v>
      </c>
      <c r="D8" t="s">
        <v>28</v>
      </c>
    </row>
    <row r="9" spans="3:10" x14ac:dyDescent="0.3">
      <c r="I9" t="s">
        <v>33</v>
      </c>
      <c r="J9">
        <f>36.5*0.0892</f>
        <v>3.2558000000000002</v>
      </c>
    </row>
    <row r="10" spans="3:10" x14ac:dyDescent="0.3">
      <c r="C10" t="s">
        <v>27</v>
      </c>
      <c r="D10">
        <f>0.5*14</f>
        <v>7</v>
      </c>
      <c r="I10" t="s">
        <v>29</v>
      </c>
      <c r="J10">
        <v>0</v>
      </c>
    </row>
    <row r="11" spans="3:10" x14ac:dyDescent="0.3">
      <c r="C11" t="s">
        <v>29</v>
      </c>
      <c r="D11">
        <f>365*0.5</f>
        <v>182.5</v>
      </c>
    </row>
    <row r="13" spans="3:10" x14ac:dyDescent="0.3">
      <c r="F13" t="s">
        <v>35</v>
      </c>
      <c r="G13" s="5">
        <f>D10+J9+D5</f>
        <v>16.555800000000001</v>
      </c>
      <c r="H13" t="s">
        <v>28</v>
      </c>
    </row>
    <row r="14" spans="3:10" x14ac:dyDescent="0.3">
      <c r="F14" t="s">
        <v>37</v>
      </c>
      <c r="G14" s="5">
        <f>50+3+36.5</f>
        <v>89.5</v>
      </c>
      <c r="H14" t="s">
        <v>34</v>
      </c>
    </row>
    <row r="15" spans="3:10" x14ac:dyDescent="0.3">
      <c r="F15" t="s">
        <v>38</v>
      </c>
      <c r="G15" s="5">
        <f>0.3*365</f>
        <v>109.5</v>
      </c>
      <c r="H15" t="s">
        <v>36</v>
      </c>
    </row>
    <row r="17" spans="6:8" x14ac:dyDescent="0.3">
      <c r="F17" t="s">
        <v>39</v>
      </c>
      <c r="G17" s="5">
        <f>D11+D6</f>
        <v>182.59198000000001</v>
      </c>
      <c r="H17" t="s">
        <v>28</v>
      </c>
    </row>
    <row r="18" spans="6:8" x14ac:dyDescent="0.3">
      <c r="F18" t="s">
        <v>40</v>
      </c>
      <c r="G18" s="5">
        <f>15.3+36.5</f>
        <v>51.8</v>
      </c>
      <c r="H18" t="s">
        <v>34</v>
      </c>
    </row>
    <row r="19" spans="6:8" x14ac:dyDescent="0.3">
      <c r="F19" t="s">
        <v>41</v>
      </c>
      <c r="G19" s="5">
        <v>0</v>
      </c>
      <c r="H1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Kumar</dc:creator>
  <cp:lastModifiedBy>Nanda Kumar</cp:lastModifiedBy>
  <dcterms:created xsi:type="dcterms:W3CDTF">2025-06-11T13:29:03Z</dcterms:created>
  <dcterms:modified xsi:type="dcterms:W3CDTF">2025-06-15T21:27:21Z</dcterms:modified>
</cp:coreProperties>
</file>